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<sst xmlns="http://schemas.openxmlformats.org/spreadsheetml/2006/main" count="9135" uniqueCount="2005">
  <si>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</si>
  <si>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</si>
  <si>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</si>
  <si>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</si>
  <si>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</si>
  <si>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</si>
  <si>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</si>
  <si>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</si>
  <si>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</si>
  <si>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</si>
  <si>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</si>
  <si>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</si>
  <si>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</si>
  <si>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</si>
  <si>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</si>
  <si>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</si>
  <si>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</si>
  <si>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</si>
  <si>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</si>
  <si>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</si>
  <si>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</si>
  <si>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</si>
  <si>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</si>
  <si>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</si>
  <si>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</si>
  <si>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</si>
  <si>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</si>
  <si>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</si>
  <si>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</si>
  <si>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</si>
  <si>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</si>
  <si>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</si>
  <si>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</si>
  <si>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</si>
  <si>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</si>
  <si>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</si>
  <si>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</si>
  <si>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</si>
  <si>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</si>
  <si>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</si>
  <si>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</si>
  <si>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</si>
  <si>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</si>
  <si>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</si>
  <si>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</si>
  <si>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</si>
  <si>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</si>
  <si>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</si>
  <si>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</si>
  <si>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</si>
  <si>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</si>
  <si>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</si>
  <si>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</si>
  <si>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</si>
  <si>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</si>
  <si>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</si>
  <si>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</si>
  <si>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</si>
  <si>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</si>
  <si>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</si>
  <si>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</si>
  <si>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</si>
  <si>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</si>
  <si>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</si>
  <si>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</si>
  <si>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</si>
  <si>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</si>
  <si>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</si>
  <si>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</si>
  <si>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</si>
  <si>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</si>
  <si>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</si>
  <si>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</si>
  <si>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</si>
  <si>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</si>
  <si>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</si>
  <si>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</si>
  <si>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</si>
  <si>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</si>
  <si>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</si>
  <si>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</si>
  <si>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</si>
  <si>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</si>
  <si>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</si>
  <si>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</si>
  <si>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</si>
  <si>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</si>
  <si>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</si>
  <si>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</si>
  <si>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</si>
  <si>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</si>
  <si>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</si>
  <si>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</si>
  <si>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</si>
  <si>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</si>
  <si>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</si>
  <si>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</si>
  <si>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</si>
  <si>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</si>
  <si>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</si>
  <si>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</si>
  <si>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</si>
  <si>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</si>
  <si>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</si>
  <si>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</si>
  <si>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</si>
  <si>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</si>
  <si>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</si>
  <si>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</si>
  <si>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</si>
  <si>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</si>
  <si>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</si>
  <si>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</si>
  <si>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</si>
  <si>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</si>
  <si>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</si>
  <si>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</si>
  <si>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</si>
  <si>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</si>
  <si>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</si>
  <si>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</si>
  <si>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</si>
  <si>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</si>
  <si>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</si>
  <si>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</si>
  <si>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</si>
  <si>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</si>
  <si>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</si>
  <si>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</si>
  <si>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</si>
  <si>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</si>
  <si>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</si>
  <si>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</si>
  <si>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</si>
  <si>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</si>
  <si>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</si>
  <si>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</si>
  <si>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</si>
  <si>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</si>
  <si>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</si>
  <si>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</si>
  <si>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</si>
  <si>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</si>
  <si>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</si>
  <si>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</si>
  <si>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</si>
  <si>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</si>
  <si>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</si>
  <si>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</si>
  <si>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</si>
  <si>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</si>
  <si>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</si>
  <si>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</si>
  <si>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</si>
  <si>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</si>
  <si>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</si>
  <si>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</si>
  <si>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</si>
  <si>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</si>
  <si>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</si>
  <si>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</si>
  <si>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</si>
  <si>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</si>
  <si>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</si>
  <si>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</si>
  <si>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</si>
  <si>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</si>
  <si>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</si>
  <si>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</si>
  <si>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</si>
  <si>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</si>
  <si>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</si>
  <si>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</si>
  <si>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</si>
  <si>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</si>
  <si>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</si>
  <si>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</si>
  <si>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</si>
  <si>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</si>
  <si>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</si>
  <si>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</si>
  <si>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</si>
  <si>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</si>
  <si>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</si>
  <si>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</si>
  <si>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</si>
  <si>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</si>
  <si>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</si>
  <si>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</si>
  <si>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</si>
  <si>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</si>
  <si>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</si>
  <si>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</si>
  <si>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</si>
  <si>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</si>
  <si>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</si>
  <si>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</si>
  <si>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</si>
  <si>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</si>
  <si>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</si>
  <si>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</si>
  <si>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</si>
  <si>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</si>
  <si>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</si>
  <si>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</si>
  <si>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</si>
  <si>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</si>
  <si>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</si>
  <si>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</si>
  <si>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</si>
  <si>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</si>
  <si>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</si>
  <si>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ideoninnovation</t>
  </si>
  <si>
    <t>bodilrosvall</t>
  </si>
  <si>
    <t>paulalesius</t>
  </si>
  <si>
    <t>cizarantmann</t>
  </si>
  <si>
    <t>agronomy_</t>
  </si>
  <si>
    <t>burtonlee</t>
  </si>
  <si>
    <t>karlsson_j</t>
  </si>
  <si>
    <t>erikleiram</t>
  </si>
  <si>
    <t>investeraren</t>
  </si>
  <si>
    <t>elanmb</t>
  </si>
  <si>
    <t>siftedeu</t>
  </si>
  <si>
    <t>dagensindustri</t>
  </si>
  <si>
    <t>jonasmichanek</t>
  </si>
  <si>
    <t>jonasharrysson</t>
  </si>
  <si>
    <t>mariaheij</t>
  </si>
  <si>
    <t>fasttrackmalmo</t>
  </si>
  <si>
    <t>waveventures</t>
  </si>
  <si>
    <t>panionapp</t>
  </si>
  <si>
    <t>mimibilling</t>
  </si>
  <si>
    <t>valazulfiu</t>
  </si>
  <si>
    <t>nordicmade</t>
  </si>
  <si>
    <t>sarahgillmartin</t>
  </si>
  <si>
    <t>brandox_com</t>
  </si>
  <si>
    <t>allielindo</t>
  </si>
  <si>
    <t>jonasleijon</t>
  </si>
  <si>
    <t>didigital_se</t>
  </si>
  <si>
    <t>startup_sweden</t>
  </si>
  <si>
    <t>ecobloom_se</t>
  </si>
  <si>
    <t>sandyerrestad</t>
  </si>
  <si>
    <t>malsjo71</t>
  </si>
  <si>
    <t>drmelker</t>
  </si>
  <si>
    <t>malmostartups</t>
  </si>
  <si>
    <t>siliconvikings</t>
  </si>
  <si>
    <t>explorecurate</t>
  </si>
  <si>
    <t>spitlabab</t>
  </si>
  <si>
    <t>trevenoss</t>
  </si>
  <si>
    <t>oresundstartups</t>
  </si>
  <si>
    <t>techcrunch</t>
  </si>
  <si>
    <t>livspace</t>
  </si>
  <si>
    <t>ikea</t>
  </si>
  <si>
    <t>orbital_systems</t>
  </si>
  <si>
    <t>jennyruthhrafns</t>
  </si>
  <si>
    <t>mojodiagnostics</t>
  </si>
  <si>
    <t>emilsjodin</t>
  </si>
  <si>
    <t>crowberry</t>
  </si>
  <si>
    <t>hajak</t>
  </si>
  <si>
    <t>engagingcare</t>
  </si>
  <si>
    <t>jeremiepoirier</t>
  </si>
  <si>
    <t>neo4j</t>
  </si>
  <si>
    <t>isabell</t>
  </si>
  <si>
    <t>ventureb</t>
  </si>
  <si>
    <t>martinweigert</t>
  </si>
  <si>
    <t>swedishtechwkly</t>
  </si>
  <si>
    <t>veckansaffarer</t>
  </si>
  <si>
    <t>thenordicweb</t>
  </si>
  <si>
    <t>tech_eu</t>
  </si>
  <si>
    <t>pleo</t>
  </si>
  <si>
    <t>swc2019</t>
  </si>
  <si>
    <t>corpower_ocean</t>
  </si>
  <si>
    <t>mapillary</t>
  </si>
  <si>
    <t>emileifrem</t>
  </si>
  <si>
    <t>kheldon</t>
  </si>
  <si>
    <t>getpliance</t>
  </si>
  <si>
    <t>mhollstrand</t>
  </si>
  <si>
    <t>loogup</t>
  </si>
  <si>
    <t>combuyitnow</t>
  </si>
  <si>
    <t>mi</t>
  </si>
  <si>
    <t>maddysavage</t>
  </si>
  <si>
    <t>fastcompany</t>
  </si>
  <si>
    <t>mimblyswe</t>
  </si>
  <si>
    <t>isabellapalmgr1</t>
  </si>
  <si>
    <t>swedeninusa</t>
  </si>
  <si>
    <t>svenskarvarlden</t>
  </si>
  <si>
    <t>gamehabitat</t>
  </si>
  <si>
    <t>eastswedengame</t>
  </si>
  <si>
    <t>tgin_sweden</t>
  </si>
  <si>
    <t>swedengamearena</t>
  </si>
  <si>
    <t>playagamehub</t>
  </si>
  <si>
    <t>turkugamehub</t>
  </si>
  <si>
    <t>gamesfactoryfi</t>
  </si>
  <si>
    <t>gamehubdenmark</t>
  </si>
  <si>
    <t>gamasutra</t>
  </si>
  <si>
    <t>tencent</t>
  </si>
  <si>
    <t>sharkmobgames</t>
  </si>
  <si>
    <t>breakit_se</t>
  </si>
  <si>
    <t>venturebeat</t>
  </si>
  <si>
    <t>robinwauters</t>
  </si>
  <si>
    <t>Mentions</t>
  </si>
  <si>
    <t>Replies to</t>
  </si>
  <si>
    <t>RT @malmostartups: At Startup Live! May 23rd, Hampus Jakobsson, Venture Partner at the capital firm BlueYard will also be on the panel "Sca…</t>
  </si>
  <si>
    <t>RT @malmostartups: Malmö's startup scene is thriving – join Startup Live!  May 23rd &amp;amp; you know why _xD83E__xDD73_ Follow lively talks and panel discussi…</t>
  </si>
  <si>
    <t>Alltså de gör #toppexperter i IT #setech #sthlmtech #hemIösa i #malmö
Det är inte direkt Smurfar i fjällen #svpol #ekpol #sverige #sweden #malmostartups #norrlandtech #luleatech #gbgtech
https://t.co/eQqCBTehvk</t>
  </si>
  <si>
    <t>Döda den vita mannen
dö _xD83D__xDDE1_️ dö _xD83D__xDD2A_ dö _xD83D__xDDE1_️
Ni ser varför de gör oss #toppexperter i IT #setech #sthlmtech #hemlösa va #gbgtech #mötech #luleatech #norrlandtech #malmostartups #svpol #ekpol https://t.co/Fs5PVGYnXy</t>
  </si>
  <si>
    <t>RT @OresundStartups: "...a selection of 33 startups, within tech with a deeper and more innovative approach. This year, seven startups from…</t>
  </si>
  <si>
    <t>RT @siliconvikings: #malmostartups @IKEA invests in India's @livspace, a one-stop platform for interior design. By @TechCrunch https://t.co…</t>
  </si>
  <si>
    <t>RT @didigital_se: Malmö-baserade Sharkmob köps upp av teknikjätten Tencent. ”Vi hade inte alls tänkt sälja bara efter ett par år. Men de lå…</t>
  </si>
  <si>
    <t>Sweden's #tech sector - Malmo @malmostartups is further evidence that #startups can thrive in mid-size cities https://t.co/79ZGVl3DSe #malmostartups #flexible #diverse #inviting #talent #hardward @orbital_systems  _xD83C__xDDF8__xD83C__xDDEA_</t>
  </si>
  <si>
    <t>RT @malmostartups: Mimi Billing, Senior Reporter at Sifted, will be on stage at Startup Live!_xD83E__xDD29_ As part of the panel on Startup PR she will…</t>
  </si>
  <si>
    <t>RT @didigital_se: Inspiration? Nyheter? Storytelling? Mängder med avsnitt väntar på dina öron! #sthlmtech #malmostartups #gbgtech #gbgftw h…</t>
  </si>
  <si>
    <t>RT @MimiBilling: Leaving a rainy Stockholm for Sweden’s southern pearl - Malmö! Looking forward to my fireside chat with @JennyRuthHrafns f…</t>
  </si>
  <si>
    <t>RT @malmostartups: TODAY IS THE DAY! _xD83E__xDD29_ Join us for the Startup Live! journey at 17.00 &amp;amp; listen to startup founders from the region sharing…</t>
  </si>
  <si>
    <t>På plats på Startup Live på Varvsstaden, Malmö. Räknar med att det ska resultera i inslag på https://t.co/iXRhr6pSX8
#malmostartups #startuplivemalmo #skaneinnovationday</t>
  </si>
  <si>
    <t>Today I learned that connections are key to successful startups #malmostartups #til https://t.co/D9wcRM5Khw</t>
  </si>
  <si>
    <t>Great to see 3 of our alumni companies on the list ❤ @mojodiagnostics https://t.co/AEhWiewHoS &amp;amp; https://t.co/D1TJmqRH5Z _xD83D__xDE80__xD83E__xDD84_ #malmostartups #malmostad #skanestartups https://t.co/BczKxTw0pp</t>
  </si>
  <si>
    <t>RT @FastTrackMalmo: @emilsjodin from Refined sharing his startup journey with our startups and @WaveVentures _xD83E__xDD84__xD83D__xDE80_
Thank you all for coming to…</t>
  </si>
  <si>
    <t>@emilsjodin from Refined sharing his startup journey with our startups and @WaveVentures _xD83E__xDD84__xD83D__xDE80_
Thank you all for coming to #malmostad
to meet #malmostartups ! https://t.co/g6Lndswx4q</t>
  </si>
  <si>
    <t>Scalling your startup with Charlotta Tönsgård from @engagingcare and two of her investors: @hajak &amp;amp; @Crowberry _xD83D__xDE80_ #malmostartups #startuplive19 https://t.co/Cz2UZCtI6E</t>
  </si>
  <si>
    <t>An insightful panel discussion about how to build a team, scale a company, and the relationship between founder and investor. Thanks @hajak @JennyRuthHrafns @crowberry @engagingcare @Jeremiepoirier @malmostartups #startuplive19 #malmostartups _xD83D__xDCAB_ https://t.co/ev7t6isGjj</t>
  </si>
  <si>
    <t>Great panel about the ins and outs of board work etc at #malmostartups with @hajak @JennyRuthHrafns and Charlotta Tönsgård, CEO of @engagingcare https://t.co/qviIw8aNYF</t>
  </si>
  <si>
    <t>Diving into the journey of @neo4j #startuplive19 #malmostartups https://t.co/jSTpJL4rHt</t>
  </si>
  <si>
    <t>Panel with co-founder of @engagingcare and (some) of her board #malmostartups https://t.co/GHQ0bOgjZw</t>
  </si>
  <si>
    <t>RT @siliconvikings: 3 of the 12 finalists who presented at the @SWC2019 finals yesterday were from the Nordics. 3rd to present was @Isabell…</t>
  </si>
  <si>
    <t>RT @siliconvikings: #malmostartups @Mapillary launches marketplace to expand coverage of its crowdsourced map images and data. By @VentureB…</t>
  </si>
  <si>
    <t>Leaving a rainy Stockholm for Sweden’s southern pearl - Malmö! Looking forward to my fireside chat with @JennyRuthHrafns from Crowberry Capital at 4 pm and then being on a Startup PR panel at Malmö Startup Live! #malmostartups #nordicmade Free tickets: https://t.co/oLUhxrqj81 https://t.co/N91bRbp6F5</t>
  </si>
  <si>
    <t>RT @siliconvikings: .@swedishtechwkly newsletter week 20, 2019. By @martinweigert #NordicMade #nordictech #swedentech #sthlmtech #gbgtech #…</t>
  </si>
  <si>
    <t>RT @siliconvikings: #swedentech's 101 Super Talents 2019 – The Entrepreneurs. By @veckansaffarer (in Swedish) https://t.co/NI9tYdL0N4 #Nord…</t>
  </si>
  <si>
    <t>RT @siliconvikings: This #swedentech electric road charges your car while you drive. Dan Zethraeus, CEO/Founder of #Lundstartups #Elonroad,…</t>
  </si>
  <si>
    <t>RT @siliconvikings: .@TheNordicWeb Week 20, 2019 #NordicMade #startup news summary #cphftw #AARsome #startupOdense #helyes #hubtampere #sta…</t>
  </si>
  <si>
    <t>RT @siliconvikings: These were the 10 biggest #eutech stories wk 20, 2019: @pleo + Anyfin. By @tech_eu #NordicMade #nordictech #cphftw #AAR…</t>
  </si>
  <si>
    <t>RT @siliconvikings: Three #swedentech #startups that improve the world w/ #GreenTech: #sthlmtech wave power co @Corpower_Ocean + sludge-to-…</t>
  </si>
  <si>
    <t>RT @siliconvikings: .@swedishtechwkly newsletter week 21, 2019. By @martinweigert #NordicMade #nordictech #swedentech #sthlmtech #gbgtech #…</t>
  </si>
  <si>
    <t>RT @siliconvikings: Latest #NordicMade tech news @siliconvikings TechTalk #cphftw #helyes #siliconfjord #sthlmtech#AARsome #startupOdense #…</t>
  </si>
  <si>
    <t>Loved the energy, talks and *those strobes* @malmostartups’ Startup Live yesterday. Great snacks also_xD83E__xDD18__xD83C__xDFFC_ #malmostartups https://t.co/1rDKfMT7ek</t>
  </si>
  <si>
    <t>Looking for your brand files shouldn't give you a stress-induced headache. We're here to help. 
#Brandox #martech #startups #marketing #branding #malmostartups https://t.co/4412W9jBN8</t>
  </si>
  <si>
    <t>While working in PR in NYC, our team would often use one of those convert websites whenever the web team asked for a different file type. Ugh no wonder our web images looked awful half the time. We needed @Brandox_Com then. #martech #startups #malmostartups #marketing https://t.co/os4ylnTMnR</t>
  </si>
  <si>
    <t>“It has become much easier to raise money over time. Mostly because I’m tactically awful at fundraising”, says @emileifrem, ceo of the Malmö company @neo4j at #malmostartups https://t.co/c42bkDe2Bz</t>
  </si>
  <si>
    <t>RT @MimiBilling: “It has become much easier to raise money over time. Mostly because I’m tactically awful at fundraising”, says @emileifrem…</t>
  </si>
  <si>
    <t>Was super busy volunteering at Startup Live yesterday but I had a blast! Glad I got a moment to listen to @maddysavage, @MimiBilling, and @sandyerrestad talk about start up PR. Great tips for refining my pitches _xD83D__xDE4C_ #malmostartups #startuplive19 https://t.co/ylQVIcOYdf</t>
  </si>
  <si>
    <t>Malmö-baserade Sharkmob köps upp av teknikjätten Tencent. ”Vi hade inte alls tänkt sälja bara efter ett par år. Men de låter oss behålla en stor självständighet och bidrar med enorma resurser”, säger vd:n Fredrik Rundquist. #malmostartups https://t.co/82wgDNMOFJ</t>
  </si>
  <si>
    <t>Inspiration? Nyheter? Storytelling? Mängder med avsnitt väntar på dina öron! #sthlmtech #malmostartups #gbgtech #gbgftw https://t.co/PeLZc1hAHl</t>
  </si>
  <si>
    <t>Last day of our #bootcamp. Look at this fantastic group of entrepreneurs!  @SpitLabAB @CombuyitNow @Loogup @mhollstrand @malsjo71 @getpliance @Ecobloom_se @Kheldon @DrMelker #sthlmtech #malmostartups #startupumeå #gbgtech https://t.co/Ydj3gLUKob</t>
  </si>
  <si>
    <t>RT @startup_sweden: Last day of our #bootcamp. Look at this fantastic group of entrepreneurs!  @SpitLabAB @CombuyitNow @Loogup @mhollstrand…</t>
  </si>
  <si>
    <t>RT @AllieLindo: Was super busy volunteering at Startup Live yesterday but I had a blast! Glad I got a moment to listen to @maddysavage, @Mi…</t>
  </si>
  <si>
    <t>At Startup Live! May 23rd, Hampus Jakobsson, Venture Partner at the capital firm BlueYard will also be on the panel "Scaling your Startup with @EngagingCare"_xD83D__xDE4C_ He has angel invested in 85+ companies, including Engaging Care_xD83E__xDD29_ Sign up here _xD83D__xDC49_https://t.co/dpk6L2K0Gl #malmostartups https://t.co/nf9Myy03GA</t>
  </si>
  <si>
    <t>Fireside Chat at Startup Live! — Emil Eifrem, CEO of @neo4j is up for questions #startuplive19 #malmostartups https://t.co/J2ZT33Wvfg</t>
  </si>
  <si>
    <t>Mimi Billing, Senior Reporter at Sifted, will be on stage at Startup Live!_xD83E__xDD29_ As part of the panel on Startup PR she will discuss how to build a momentum for your startup _xD83D__xDE4C_ JOIN THE 23rd of MAY – GET YOUR FREE TICKET HERE _xD83D__xDC49_https://t.co/dpk6L2K0Gl #malmostartups https://t.co/OcT2ZhELfh</t>
  </si>
  <si>
    <t>Malmö's startup scene is thriving – join Startup Live!  May 23rd &amp;amp; you know why _xD83E__xDD73_ Follow lively talks and panel discussions &amp;amp; find out about all the innovative things happening in the region. _xD83D__xDE4C_Join us and get inspired_xD83D__xDC49_ https://t.co/dpk6L2K0Gl #malmostartups #startuplive19 https://t.co/O2cWMTnz5z</t>
  </si>
  <si>
    <t>Johan Hedén Hultgren, CEO &amp;amp; Co-Founder of Swiftcourt will be up on stage at Startup Live! the 23rd of May _xD83E__xDD29_  Don’t miss his talk on Product-Market Fit  _xD83D__xDE4C_  And don't forget to GET YOUR FREE TICKET _xD83D__xDC49_https://t.co/dpk6L2K0Gl #malmostartups #startuplive https://t.co/1YBZ48dhGw</t>
  </si>
  <si>
    <t>TODAY IS THE DAY! _xD83E__xDD29_ Join us for the Startup Live! journey at 17.00 &amp;amp; listen to startup founders from the region sharing their stories! Don't forget to register here – it's free _xD83D__xDC49_https://t.co/vTbkPYBMqM #malmostartups #startuplive19 https://t.co/et3hWmtN50</t>
  </si>
  <si>
    <t>Nearly 1000 people registered to Startup Live! last night – thanks to everyone who joined and made the evening a success. _xD83E__xDD29_ We hope you got inspired by the talks, panels &amp;amp; by building connections with each other #malmostartups _xD83D__xDCF8_ by Andrej Zemtsovski https://t.co/qavo7uGI5N</t>
  </si>
  <si>
    <t>This #swedentech electric road charges your car while you drive. Dan Zethraeus, CEO/Founder of #Lundstartups #Elonroad, talks future of infrastructure #EV s w/ @FastCompany https://t.co/jzF8XLPHZH #NordicMade #nordictech #nordicautotech #malmostartups</t>
  </si>
  <si>
    <t>#swedentech's 101 Super Talents 2019 – The Entrepreneurs. By @veckansaffarer (in Swedish) https://t.co/NI9tYdL0N4 #NordicMade #nordictech sthlmtech #gbgtech #malmostartups #jkpgtech #eastswedentech #creativeorebro #uppsalatech #robotdalen #norrlandtech #luleatech #startupumea</t>
  </si>
  <si>
    <t>These were the 10 biggest #eutech stories wk 20, 2019: @pleo + Anyfin. By @tech_eu #NordicMade #nordictech #cphftw #AARsome #helyes #hubtampere #icemade #siliconfjord #trdtech #sthlmtech #gbgtech #malmostartups #estotech #startinLatvia #LTstartups https://t.co/VSSR0v4p8P</t>
  </si>
  <si>
    <t>3 of the 12 finalists who presented at the @SWC2019 finals yesterday were from the Nordics. 3rd to present was @IsabellaPalmgr1 from #gbgtech @mimblyswe  #SWC2019 #NordicMade #nordictech #sthlmtech #malmostartups #eastswedentech #norrlandtech #luleatech #startupumea #NordicsInSV https://t.co/u0jqllLY18</t>
  </si>
  <si>
    <t>#malmostartups @IKEA invests in India's @livspace, a one-stop platform for interior design. By @TechCrunch https://t.co/DThuHYwlxl #NordicMade #nordictech</t>
  </si>
  <si>
    <t>Swedes Worldwide @svenskarvarlden newsletter no 5 2019 (in Swedish) https://t.co/Fj2VqEXchN #utlandssvenskar #NordicMade #nordictech #NordicsInSV #swedentech #sthlmtech #gbgtech #malmostartups #eastswedentech #norrlandtech @SwedeninUSA</t>
  </si>
  <si>
    <t>#exit: #malmostartups game developer @SharkmobGames has been acquired by @Tencent. By @gamasutra https://t.co/dBtKZas1XH #NordicMade #nordictech  #NordicDev @GameHubDenmark @GamesFactoryFI @TurkuGameHub @PlayaGameHub @SwedenGameArena @TGIN_Sweden @eastswedengame @GameHabitat</t>
  </si>
  <si>
    <t>Three #swedentech #startups that improve the world w/ #GreenTech: #sthlmtech wave power co @Corpower_Ocean + sludge-to-biocoal reactor co C-Green Technologies and #malmostartups energy recovery co Enjay. By @breakit_se (in Swedish) https://t.co/fa1PR8wWb0 #NordicMade #nordictech</t>
  </si>
  <si>
    <t>#malmostartups @Mapillary launches marketplace to expand coverage of its crowdsourced map images and data. By @VentureBeat https://t.co/OBi2FV8iQ5 #NordicMade #nordictech #nordicautotech</t>
  </si>
  <si>
    <t>.@swedishtechwkly newsletter week 20, 2019. By @martinweigert #NordicMade #nordictech #swedentech #sthlmtech #gbgtech #malmostartups #hbgtech #jkpgtech #eastswedentech #lkpgtech #nkpgtech #creativeorebro #uppsalatech #norrlandtech #luleatech #startupumea https://t.co/0TZlj6YB0X</t>
  </si>
  <si>
    <t>.@swedishtechwkly newsletter week 21, 2019. By @martinweigert #NordicMade #nordictech #swedentech #sthlmtech #gbgtech #malmostartups #hbgtech #jkpgtech #eastswedentech #lkpgtech #nkpgtech #creativeorebro #uppsalatech #norrlandtech #luleatech #startupumea https://t.co/rRdXbOkJdA</t>
  </si>
  <si>
    <t>.@tech_eu Week 20 2019 limited #eutech + #NordicMade #startup newsletter. By @robinwauters #nordictech #cphftw #AARsome #helyes #hubtampere #startupoulu #icemade #siliconfjord #trdtech #sthlmtech #gbgtech #malmostartups #estotech #startinLatvia #LTstartups https://t.co/tAeUuHAl4C</t>
  </si>
  <si>
    <t>.@tech_eu Week 21 2019 limited #eutech + #NordicMade #startup newsletter. By @robinwauters #nordictech #cphftw #AARsome #helyes #hubtampere #startupoulu #icemade #siliconfjord #trdtech #sthlmtech #gbgtech #malmostartups #estotech #startinLatvia #LTstartups https://t.co/oBzQ7qtR2i</t>
  </si>
  <si>
    <t>.@TheNordicWeb Week 20, 2019 #NordicMade #startup news summary #cphftw #AARsome #startupOdense #helyes #hubtampere #startupturku #startupoulu #icemade #siliconfjord #StartupBergen #StavangerTech #trdtech #sthlmtech #gbgtech #malmostartups #eastswedentech https://t.co/XJYtVjTrTF</t>
  </si>
  <si>
    <t>.@TheNordicWeb Week 21, 2019 #NordicMade #startup news summary #cphftw #AARsome #startupOdense #helyes #hubtampere #startupturku #startupoulu #icemade #siliconfjord #StartupBergen #StavangerTech #trdtech #sthlmtech #gbgtech #malmostartups #eastswedentech https://t.co/n2HVklv439</t>
  </si>
  <si>
    <t>Latest #NordicMade tech news @siliconvikings TechTalk #cphftw #helyes #siliconfjord #sthlmtech#AARsome #startupOdense #hubtampere #startupoulu #icemade #trdtech #gbgtech #malmostartups #eastswedentech #norrlandtech #EstonianMafia #startinLatvia #LTstartups https://t.co/Fh4ohOElF0</t>
  </si>
  <si>
    <t>"...a selection of 33 startups, within tech with a deeper and more innovative approach. This year, seven startups from Øresund region are listed, a new record."
#agritech #biotech #ai #hardware #robotics #malmostartups #lundstartups #nordicmade
https://t.co/3eRHvepFbb https://t.co/aRMnLfxLM8</t>
  </si>
  <si>
    <t>Is your startup on our list? If it is missing, let us know! https://t.co/DicNfca2QC #cphftw #malmostartups #growhbg</t>
  </si>
  <si>
    <t>Do you have interesting news about your startup? Let us know! Send tips to: info [at] https://t.co/9IZEmP1aU7 #cphftw #malmostartups</t>
  </si>
  <si>
    <t>More gaming startup news from Malmö this month - Sharkmob acquired by Tencent #malmostartups #nordicgame #nordicmade #cphftw 
https://t.co/1NGJSJ8fMK https://t.co/o6UaKQlCEt</t>
  </si>
  <si>
    <t>https://samnytt.se/msb-den-negativa-sverigebilden-ar-overdriven-eller-rena-logner/</t>
  </si>
  <si>
    <t>https://www.computerweekly.com/news/252461403/Malmo-Swedens-small-but-sturdy-tech-ecosystem</t>
  </si>
  <si>
    <t>http://www.efn.se/</t>
  </si>
  <si>
    <t>http://starkecycles.com https://www.vultus.se/ https://www.foretagarna.se/foretagaren/2019/maj/103-unga-ideer-2019</t>
  </si>
  <si>
    <t>https://startup-live-may-23.confetti.events</t>
  </si>
  <si>
    <t>https://www.va.se/nyheter/2019/05/13/sveriges-101-supertalanger-2019-entreprenor-insights/</t>
  </si>
  <si>
    <t>https://digital.di.se/artikel/techjatten-tencent-koper-upp-svenskt-spelbolag</t>
  </si>
  <si>
    <t>https://digital.di.se/artikel/huawei-i-kris-och-techjattarna-okar-flygandet</t>
  </si>
  <si>
    <t>https://startup-live-may-23.confetti.events/</t>
  </si>
  <si>
    <t>https://www.fastcompany.com/90347555/this-electric-road-charges-your-car-while-you-drive</t>
  </si>
  <si>
    <t>https://tech.eu/brief/these-were-the-10-biggest-european-tech-stories-this-week-17-may-2019/</t>
  </si>
  <si>
    <t>https://techcrunch.com/2019/05/20/livspace-ikea/</t>
  </si>
  <si>
    <t>http://gantrack5.com/t/v/3_ODUzMDY1MzkwMg==/</t>
  </si>
  <si>
    <t>https://www.gamasutra.com/view/news/343078/Tencent_has_acquired_Swedish_game_developer_Sharkmob.php</t>
  </si>
  <si>
    <t>https://www.breakit.se/artikel/19955/investera-klimatsmart-tre-startups-som-forbattrar-varlden-med-greentech</t>
  </si>
  <si>
    <t>https://venturebeat.com/2019/05/22/mapillary-launches-marketplace-to-expand-coverage-of-its-crowdsourced-map-images-and-data/</t>
  </si>
  <si>
    <t>https://mailchi.mp/c20b9b764e72/swedish-tech-weekly-23-anyfin-steven-primetime-einride-truecaller-marblecards-moow-soundtrap-elements-of-ai-33-deep-tech-startups-and-more</t>
  </si>
  <si>
    <t>https://mailchi.mp/4ce005caaee7/swedish-tech-weekly-24-sharkmob-northvolt-nilar-tracklib-racefox-fundler-splitgrid-bzzt-sigmastocks-peafowl-mapillary-flic-and-more</t>
  </si>
  <si>
    <t>https://tech.eu/newsletter/tech-eu-newsletter-285-registered/</t>
  </si>
  <si>
    <t>https://tech.eu/newsletter/tech-eu-newsletter-286-registered/</t>
  </si>
  <si>
    <t>https://www.getrevue.co/profile/thenordicweb/issues/the-nordic-web-weekly-issue-272-178277</t>
  </si>
  <si>
    <t>https://www.getrevue.co/profile/thenordicweb/issues/the-nordic-web-weekly-issue-273-179536</t>
  </si>
  <si>
    <t>https://myemail.constantcontact.com/subject.html?soid=1119738945416&amp;aid=Exe1HlTHRCM</t>
  </si>
  <si>
    <t>https://oresundstartups.com/the-hottest-deep-tech-startups-in-the-region/</t>
  </si>
  <si>
    <t>http://oresund.nordictechlist.com/</t>
  </si>
  <si>
    <t>https://oresundstartups.com/</t>
  </si>
  <si>
    <t>https://oresundstartups.com/tencent-acquires-malmo-game-developer-sharkmob/</t>
  </si>
  <si>
    <t>samnytt.se</t>
  </si>
  <si>
    <t>computerweekly.com</t>
  </si>
  <si>
    <t>efn.se</t>
  </si>
  <si>
    <t>starkecycles.com vultus.se foretagarna.se</t>
  </si>
  <si>
    <t>confetti.events</t>
  </si>
  <si>
    <t>va.se</t>
  </si>
  <si>
    <t>di.se</t>
  </si>
  <si>
    <t>fastcompany.com</t>
  </si>
  <si>
    <t>tech.eu</t>
  </si>
  <si>
    <t>techcrunch.com</t>
  </si>
  <si>
    <t>gantrack5.com</t>
  </si>
  <si>
    <t>gamasutra.com</t>
  </si>
  <si>
    <t>breakit.se</t>
  </si>
  <si>
    <t>venturebeat.com</t>
  </si>
  <si>
    <t>mailchi.mp</t>
  </si>
  <si>
    <t>getrevue.co</t>
  </si>
  <si>
    <t>constantcontact.com</t>
  </si>
  <si>
    <t>oresundstartups.com</t>
  </si>
  <si>
    <t>nordictechlist.com</t>
  </si>
  <si>
    <t>toppexperter setech sthlmtech hemiösa malmö svpol ekpol sverige sweden malmostartups norrlandtech luleatech gbgtech</t>
  </si>
  <si>
    <t>toppexperter setech sthlmtech hemlösa gbgtech mötech luleatech norrlandtech malmostartups svpol ekpol</t>
  </si>
  <si>
    <t>tech startups malmostartups flexible diverse inviting talent hardward</t>
  </si>
  <si>
    <t>sthlmtech malmostartups gbgtech gbgftw</t>
  </si>
  <si>
    <t>malmostartups startuplivemalmo skaneinnovationday</t>
  </si>
  <si>
    <t>malmostartups til</t>
  </si>
  <si>
    <t>malmostartups malmostad skanestartups</t>
  </si>
  <si>
    <t>malmostad malmostartups</t>
  </si>
  <si>
    <t>malmostartups startuplive19</t>
  </si>
  <si>
    <t>startuplive19 malmostartups</t>
  </si>
  <si>
    <t>malmostartups nordicmade</t>
  </si>
  <si>
    <t>nordicmade nordictech swedentech sthlmtech gbgtech</t>
  </si>
  <si>
    <t>swedentech</t>
  </si>
  <si>
    <t>swedentech lundstartups elonroad</t>
  </si>
  <si>
    <t>nordicmade startup cphftw aarsome startupodense helyes hubtampere</t>
  </si>
  <si>
    <t>eutech nordicmade nordictech cphftw</t>
  </si>
  <si>
    <t>swedentech startups greentech sthlmtech</t>
  </si>
  <si>
    <t>nordicmade cphftw helyes siliconfjord startupodense</t>
  </si>
  <si>
    <t>brandox martech startups marketing branding malmostartups</t>
  </si>
  <si>
    <t>martech startups malmostartups marketing</t>
  </si>
  <si>
    <t>bootcamp sthlmtech malmostartups startupumeå gbgtech</t>
  </si>
  <si>
    <t>bootcamp</t>
  </si>
  <si>
    <t>malmostartups startuplive</t>
  </si>
  <si>
    <t>swedentech lundstartups elonroad ev nordicmade nordictech nordicautotech malmostartups</t>
  </si>
  <si>
    <t>swedentech nordicmade nordictech gbgtech malmostartups jkpgtech eastswedentech creativeorebro uppsalatech robotdalen norrlandtech luleatech startupumea</t>
  </si>
  <si>
    <t>eutech nordicmade nordictech cphftw aarsome helyes hubtampere icemade siliconfjord trdtech sthlmtech gbgtech malmostartups estotech startinlatvia ltstartups</t>
  </si>
  <si>
    <t>gbgtech swc2019 nordicmade nordictech sthlmtech malmostartups eastswedentech norrlandtech luleatech startupumea nordicsinsv</t>
  </si>
  <si>
    <t>malmostartups nordicmade nordictech</t>
  </si>
  <si>
    <t>utlandssvenskar nordicmade nordictech nordicsinsv swedentech sthlmtech gbgtech malmostartups eastswedentech norrlandtech</t>
  </si>
  <si>
    <t>exit malmostartups nordicmade nordictech nordicdev</t>
  </si>
  <si>
    <t>swedentech startups greentech sthlmtech malmostartups nordicmade nordictech</t>
  </si>
  <si>
    <t>malmostartups nordicmade nordictech nordicautotech</t>
  </si>
  <si>
    <t>nordicmade nordictech swedentech sthlmtech gbgtech malmostartups hbgtech jkpgtech eastswedentech lkpgtech nkpgtech creativeorebro uppsalatech norrlandtech luleatech startupumea</t>
  </si>
  <si>
    <t>eutech nordicmade startup nordictech cphftw aarsome helyes hubtampere startupoulu icemade siliconfjord trdtech sthlmtech gbgtech malmostartups estotech startinlatvia ltstartups</t>
  </si>
  <si>
    <t>nordicmade startup cphftw aarsome startupodense helyes hubtampere startupturku startupoulu icemade siliconfjord startupbergen stavangertech trdtech sthlmtech gbgtech malmostartups eastswedentech</t>
  </si>
  <si>
    <t>nordicmade cphftw helyes siliconfjord startupodense hubtampere startupoulu icemade trdtech gbgtech malmostartups eastswedentech norrlandtech estonianmafia startinlatvia ltstartups</t>
  </si>
  <si>
    <t>agritech biotech ai hardware robotics malmostartups lundstartups nordicmade</t>
  </si>
  <si>
    <t>cphftw malmostartups growhbg</t>
  </si>
  <si>
    <t>cphftw malmostartups</t>
  </si>
  <si>
    <t>malmostartups nordicgame nordicmade cphftw</t>
  </si>
  <si>
    <t>https://pbs.twimg.com/media/D67311oXkAA3Icf.jpg</t>
  </si>
  <si>
    <t>https://pbs.twimg.com/media/D7Q6h3nXoAE4UDE.jpg</t>
  </si>
  <si>
    <t>https://pbs.twimg.com/media/D7FzFx4WsAE5Xqn.jpg</t>
  </si>
  <si>
    <t>https://pbs.twimg.com/media/D7Q_1JOW4AAVMRw.jpg</t>
  </si>
  <si>
    <t>https://pbs.twimg.com/ext_tw_video_thumb/1131603738530078720/pu/img/_nHCDFmKof0V3awL.jpg</t>
  </si>
  <si>
    <t>https://pbs.twimg.com/media/D7RAr6jXYAArZAF.jpg</t>
  </si>
  <si>
    <t>https://pbs.twimg.com/media/D7RzVPRW4AEMdz0.jpg</t>
  </si>
  <si>
    <t>https://pbs.twimg.com/media/D7RzigqXkAEQnNv.jpg</t>
  </si>
  <si>
    <t>https://pbs.twimg.com/media/D7PS0LkW0AAX6Y4.jpg</t>
  </si>
  <si>
    <t>https://pbs.twimg.com/media/D7UO2MgXkAAv0_H.jpg</t>
  </si>
  <si>
    <t>https://pbs.twimg.com/media/D6sxGoYU0AccO-y.jpg</t>
  </si>
  <si>
    <t>https://pbs.twimg.com/media/D6rGLv2XkAA0rx_.jpg</t>
  </si>
  <si>
    <t>https://pbs.twimg.com/media/D7RKeaGWkAEgiMw.jpg</t>
  </si>
  <si>
    <t>https://pbs.twimg.com/media/D7UVlbnX4AAvxac.jpg</t>
  </si>
  <si>
    <t>https://pbs.twimg.com/ext_tw_video_thumb/1131856504976486401/pu/img/5dkfqp7iI9gF6Y1P.jpg</t>
  </si>
  <si>
    <t>https://pbs.twimg.com/media/D6wm8btWkAA_eeQ.jpg</t>
  </si>
  <si>
    <t>https://pbs.twimg.com/media/D7RM7qQX4AAlD0t.jpg</t>
  </si>
  <si>
    <t>https://pbs.twimg.com/media/D6gTOh3XsAAg_Er.jpg</t>
  </si>
  <si>
    <t>https://pbs.twimg.com/media/D6xQIO6XoAAcVZj.jpg</t>
  </si>
  <si>
    <t>https://pbs.twimg.com/media/D62ZuIAW4AAMLeQ.jpg</t>
  </si>
  <si>
    <t>https://pbs.twimg.com/media/D7P2A8RXkAAOPmn.jpg</t>
  </si>
  <si>
    <t>https://pbs.twimg.com/media/D7WChNIWsAAd8bt.jpg</t>
  </si>
  <si>
    <t>https://pbs.twimg.com/media/D63IlA7XkAMtTDU.jpg</t>
  </si>
  <si>
    <t>https://pbs.twimg.com/media/D6_cSZQWkAEDXw0.jpg</t>
  </si>
  <si>
    <t>https://pbs.twimg.com/media/D7auxVmWwAArMVV.jpg</t>
  </si>
  <si>
    <t>http://pbs.twimg.com/profile_images/877856116427894784/3pUFqLxa_normal.jpg</t>
  </si>
  <si>
    <t>http://pbs.twimg.com/profile_images/753880163/bodil_1_normal.jpg</t>
  </si>
  <si>
    <t>http://pbs.twimg.com/profile_images/1132170057050730496/XwCzn7g__normal.jpg</t>
  </si>
  <si>
    <t>http://pbs.twimg.com/profile_images/841751590411370496/-K9iGVgP_normal.jpg</t>
  </si>
  <si>
    <t>http://pbs.twimg.com/profile_images/1126589372109873153/NJgZDCeC_normal.jpg</t>
  </si>
  <si>
    <t>http://pbs.twimg.com/profile_images/378800000620056856/36ce8fe5afb430b8b3e3fc45a7ffde67_normal.jpeg</t>
  </si>
  <si>
    <t>http://pbs.twimg.com/profile_images/1002919828238360578/xDUlLtff_normal.jpg</t>
  </si>
  <si>
    <t>http://pbs.twimg.com/profile_images/960123866520702976/2hFsoJwY_normal.jpg</t>
  </si>
  <si>
    <t>http://pbs.twimg.com/profile_images/978337754999328771/uweRMYwW_normal.jpg</t>
  </si>
  <si>
    <t>http://pbs.twimg.com/profile_images/489073058557071360/0s-k1wVj_normal.jpeg</t>
  </si>
  <si>
    <t>http://pbs.twimg.com/profile_images/1065965876678221829/KJ3RFt3s_normal.jpg</t>
  </si>
  <si>
    <t>http://pbs.twimg.com/profile_images/839099716059168769/IPzjHOAQ_normal.jpg</t>
  </si>
  <si>
    <t>http://pbs.twimg.com/profile_images/756137532291776512/xJyNSVHZ_normal.jpg</t>
  </si>
  <si>
    <t>http://pbs.twimg.com/profile_images/623056820563746816/YREMUyp4_normal.jpg</t>
  </si>
  <si>
    <t>http://pbs.twimg.com/profile_images/1115586043624005633/5LC2S-NE_normal.png</t>
  </si>
  <si>
    <t>http://pbs.twimg.com/profile_images/832484880512475136/h59v-Fty_normal.jpg</t>
  </si>
  <si>
    <t>http://pbs.twimg.com/profile_images/1126818308303523842/hY6ezpV__normal.png</t>
  </si>
  <si>
    <t>http://pbs.twimg.com/profile_images/684270827978674176/Ct8jfJqe_normal.jpg</t>
  </si>
  <si>
    <t>http://pbs.twimg.com/profile_images/592978967344218112/7qTDWP2f_normal.png</t>
  </si>
  <si>
    <t>http://pbs.twimg.com/profile_images/968966540514283521/ub1k_fZy_normal.jpg</t>
  </si>
  <si>
    <t>http://pbs.twimg.com/profile_images/1057835108491821056/24tPt4SJ_normal.jpg</t>
  </si>
  <si>
    <t>http://pbs.twimg.com/profile_images/824591449442451456/fnn7x20q_normal.jpg</t>
  </si>
  <si>
    <t>http://pbs.twimg.com/profile_images/1116294633921961984/t4wgIAX9_normal.jpg</t>
  </si>
  <si>
    <t>http://pbs.twimg.com/profile_images/826311243661074432/NxYQmXZt_normal.jpg</t>
  </si>
  <si>
    <t>http://pbs.twimg.com/profile_images/486617566001913856/N24kOyXu_normal.jpeg</t>
  </si>
  <si>
    <t>http://pbs.twimg.com/profile_images/1131058698560901120/TG_-1v68_normal.png</t>
  </si>
  <si>
    <t>http://pbs.twimg.com/profile_images/2792447262/dc232568551914b74130e92d665dca7d_normal.jpeg</t>
  </si>
  <si>
    <t>http://pbs.twimg.com/profile_images/859018406481338370/reXVX42B_normal.jpg</t>
  </si>
  <si>
    <t>https://twitter.com/#!/ideoninnovation/status/1129351580640251905</t>
  </si>
  <si>
    <t>https://twitter.com/#!/bodilrosvall/status/1129432147448741888</t>
  </si>
  <si>
    <t>https://twitter.com/#!/paulalesius/status/1130111531386101760</t>
  </si>
  <si>
    <t>https://twitter.com/#!/paulalesius/status/1130113309720629256</t>
  </si>
  <si>
    <t>https://twitter.com/#!/cizarantmann/status/1130368634960977921</t>
  </si>
  <si>
    <t>https://twitter.com/#!/agronomy_/status/1130370000114606080</t>
  </si>
  <si>
    <t>https://twitter.com/#!/burtonlee/status/1130514444126179328</t>
  </si>
  <si>
    <t>https://twitter.com/#!/karlsson_j/status/1130839922749911041</t>
  </si>
  <si>
    <t>https://twitter.com/#!/erikleiram/status/1130843053978202113</t>
  </si>
  <si>
    <t>https://twitter.com/#!/investeraren/status/1130900935352496135</t>
  </si>
  <si>
    <t>https://twitter.com/#!/elanmb/status/1130952644921561090</t>
  </si>
  <si>
    <t>https://twitter.com/#!/siftedeu/status/1131147598734209024</t>
  </si>
  <si>
    <t>https://twitter.com/#!/dagensindustri/status/1130838022721875968</t>
  </si>
  <si>
    <t>https://twitter.com/#!/dagensindustri/status/1131477829928009728</t>
  </si>
  <si>
    <t>https://twitter.com/#!/jonasmichanek/status/1131534177520836608</t>
  </si>
  <si>
    <t>https://twitter.com/#!/jonasmichanek/status/1131534459461931009</t>
  </si>
  <si>
    <t>https://twitter.com/#!/jonasharrysson/status/1131583401725693958</t>
  </si>
  <si>
    <t>https://twitter.com/#!/mariaheij/status/1131593769806176258</t>
  </si>
  <si>
    <t>https://twitter.com/#!/fasttrackmalmo/status/1128959656263593985</t>
  </si>
  <si>
    <t>https://twitter.com/#!/waveventures/status/1130835189742092288</t>
  </si>
  <si>
    <t>https://twitter.com/#!/fasttrackmalmo/status/1130811532718366720</t>
  </si>
  <si>
    <t>https://twitter.com/#!/fasttrackmalmo/status/1131599603789381643</t>
  </si>
  <si>
    <t>https://twitter.com/#!/panionapp/status/1131603919254241286</t>
  </si>
  <si>
    <t>https://twitter.com/#!/mimibilling/status/1131600536871034881</t>
  </si>
  <si>
    <t>https://twitter.com/#!/valazulfiu/status/1131656238402625536</t>
  </si>
  <si>
    <t>https://twitter.com/#!/valazulfiu/status/1131656449090826243</t>
  </si>
  <si>
    <t>https://twitter.com/#!/nordicmade/status/1129789927544250368</t>
  </si>
  <si>
    <t>https://twitter.com/#!/nordicmade/status/1131239429392216066</t>
  </si>
  <si>
    <t>https://twitter.com/#!/mimibilling/status/1131479731398938625</t>
  </si>
  <si>
    <t>https://twitter.com/#!/nordicmade/status/1131481021134852097</t>
  </si>
  <si>
    <t>https://twitter.com/#!/nordicmade/status/1129035019392081922</t>
  </si>
  <si>
    <t>https://twitter.com/#!/nordicmade/status/1129080218986143744</t>
  </si>
  <si>
    <t>https://twitter.com/#!/nordicmade/status/1129080253568176128</t>
  </si>
  <si>
    <t>https://twitter.com/#!/nordicmade/status/1129427491196678147</t>
  </si>
  <si>
    <t>https://twitter.com/#!/nordicmade/status/1129427526063992832</t>
  </si>
  <si>
    <t>https://twitter.com/#!/nordicmade/status/1130378756927971328</t>
  </si>
  <si>
    <t>https://twitter.com/#!/nordicmade/status/1130514653476524032</t>
  </si>
  <si>
    <t>https://twitter.com/#!/nordicmade/status/1130937452938575872</t>
  </si>
  <si>
    <t>https://twitter.com/#!/nordicmade/status/1131601924212559872</t>
  </si>
  <si>
    <t>https://twitter.com/#!/nordicmade/status/1131692413288894464</t>
  </si>
  <si>
    <t>https://twitter.com/#!/sarahgillmartin/status/1131827212192231424</t>
  </si>
  <si>
    <t>https://twitter.com/#!/brandox_com/status/1129050123462426630</t>
  </si>
  <si>
    <t>https://twitter.com/#!/allielindo/status/1128933464995192833</t>
  </si>
  <si>
    <t>https://twitter.com/#!/mimibilling/status/1131611302391164930</t>
  </si>
  <si>
    <t>https://twitter.com/#!/jonasleijon/status/1131636214694580226</t>
  </si>
  <si>
    <t>https://twitter.com/#!/allielindo/status/1131834631706357761</t>
  </si>
  <si>
    <t>https://twitter.com/#!/didigital_se/status/1130837979466031105</t>
  </si>
  <si>
    <t>https://twitter.com/#!/didigital_se/status/1131473500601032711</t>
  </si>
  <si>
    <t>https://twitter.com/#!/didigital_se/status/1131562661890674688</t>
  </si>
  <si>
    <t>https://twitter.com/#!/jonasleijon/status/1130857357355827200</t>
  </si>
  <si>
    <t>https://twitter.com/#!/jonasleijon/status/1131854377025712128</t>
  </si>
  <si>
    <t>https://twitter.com/#!/startup_sweden/status/1131856529735475203</t>
  </si>
  <si>
    <t>https://twitter.com/#!/ecobloom_se/status/1131862702186553344</t>
  </si>
  <si>
    <t>https://twitter.com/#!/sandyerrestad/status/1131906981869096960</t>
  </si>
  <si>
    <t>https://twitter.com/#!/malsjo71/status/1131908535208554498</t>
  </si>
  <si>
    <t>https://twitter.com/#!/drmelker/status/1131946210183585792</t>
  </si>
  <si>
    <t>https://twitter.com/#!/malmostartups/status/1129325739302637568</t>
  </si>
  <si>
    <t>https://twitter.com/#!/malmostartups/status/1131614024641257472</t>
  </si>
  <si>
    <t>https://twitter.com/#!/malmostartups/status/1128178156626763776</t>
  </si>
  <si>
    <t>https://twitter.com/#!/malmostartups/status/1129371012896841729</t>
  </si>
  <si>
    <t>https://twitter.com/#!/malmostartups/status/1129733407599157251</t>
  </si>
  <si>
    <t>https://twitter.com/#!/malmostartups/status/1131518588316200961</t>
  </si>
  <si>
    <t>https://twitter.com/#!/malmostartups/status/1131954423301906432</t>
  </si>
  <si>
    <t>https://twitter.com/#!/siliconvikings/status/1129073668368281601</t>
  </si>
  <si>
    <t>https://twitter.com/#!/siliconvikings/status/1129075424347213824</t>
  </si>
  <si>
    <t>https://twitter.com/#!/siliconvikings/status/1129425112338505729</t>
  </si>
  <si>
    <t>https://twitter.com/#!/siliconvikings/status/1129779622239973376</t>
  </si>
  <si>
    <t>https://twitter.com/#!/siliconvikings/status/1130511469181919240</t>
  </si>
  <si>
    <t>https://twitter.com/#!/siliconvikings/status/1130518613654495239</t>
  </si>
  <si>
    <t>https://twitter.com/#!/siliconvikings/status/1130881467649855489</t>
  </si>
  <si>
    <t>https://twitter.com/#!/siliconvikings/status/1130925313842720769</t>
  </si>
  <si>
    <t>https://twitter.com/#!/siliconvikings/status/1131237859250319370</t>
  </si>
  <si>
    <t>https://twitter.com/#!/siliconvikings/status/1129023737544826880</t>
  </si>
  <si>
    <t>https://twitter.com/#!/siliconvikings/status/1131591055781052418</t>
  </si>
  <si>
    <t>https://twitter.com/#!/siliconvikings/status/1130503770411098112</t>
  </si>
  <si>
    <t>https://twitter.com/#!/siliconvikings/status/1131967427632353281</t>
  </si>
  <si>
    <t>https://twitter.com/#!/siliconvikings/status/1129425961408172032</t>
  </si>
  <si>
    <t>https://twitter.com/#!/siliconvikings/status/1131968789652955136</t>
  </si>
  <si>
    <t>https://twitter.com/#!/siliconvikings/status/1131687191011311624</t>
  </si>
  <si>
    <t>https://twitter.com/#!/explorecurate/status/1131991281880719360</t>
  </si>
  <si>
    <t>https://twitter.com/#!/spitlabab/status/1131946363745394689</t>
  </si>
  <si>
    <t>https://twitter.com/#!/trevenoss/status/1132224281813946370</t>
  </si>
  <si>
    <t>https://twitter.com/#!/oresundstartups/status/1130364249501589504</t>
  </si>
  <si>
    <t>https://twitter.com/#!/oresundstartups/status/1130748857963483136</t>
  </si>
  <si>
    <t>https://twitter.com/#!/oresundstartups/status/1131186711105609728</t>
  </si>
  <si>
    <t>https://twitter.com/#!/oresundstartups/status/1132284526112235527</t>
  </si>
  <si>
    <t>1129351580640251905</t>
  </si>
  <si>
    <t>1129432147448741888</t>
  </si>
  <si>
    <t>1130111531386101760</t>
  </si>
  <si>
    <t>1130113309720629256</t>
  </si>
  <si>
    <t>1130368634960977921</t>
  </si>
  <si>
    <t>1130370000114606080</t>
  </si>
  <si>
    <t>1130514444126179328</t>
  </si>
  <si>
    <t>1130839922749911041</t>
  </si>
  <si>
    <t>1130843053978202113</t>
  </si>
  <si>
    <t>1130900935352496135</t>
  </si>
  <si>
    <t>1130952644921561090</t>
  </si>
  <si>
    <t>1131147598734209024</t>
  </si>
  <si>
    <t>1130838022721875968</t>
  </si>
  <si>
    <t>1131477829928009728</t>
  </si>
  <si>
    <t>1131534177520836608</t>
  </si>
  <si>
    <t>1131534459461931009</t>
  </si>
  <si>
    <t>1131583401725693958</t>
  </si>
  <si>
    <t>1131593769806176258</t>
  </si>
  <si>
    <t>1128959656263593985</t>
  </si>
  <si>
    <t>1130835189742092288</t>
  </si>
  <si>
    <t>1130811532718366720</t>
  </si>
  <si>
    <t>1131599603789381643</t>
  </si>
  <si>
    <t>1131603919254241286</t>
  </si>
  <si>
    <t>1131600536871034881</t>
  </si>
  <si>
    <t>1131656238402625536</t>
  </si>
  <si>
    <t>1131656449090826243</t>
  </si>
  <si>
    <t>1129789927544250368</t>
  </si>
  <si>
    <t>1131239429392216066</t>
  </si>
  <si>
    <t>1131479731398938625</t>
  </si>
  <si>
    <t>1131481021134852097</t>
  </si>
  <si>
    <t>1129035019392081922</t>
  </si>
  <si>
    <t>1129080218986143744</t>
  </si>
  <si>
    <t>1129080253568176128</t>
  </si>
  <si>
    <t>1129427491196678147</t>
  </si>
  <si>
    <t>1129427526063992832</t>
  </si>
  <si>
    <t>1130378756927971328</t>
  </si>
  <si>
    <t>1130514653476524032</t>
  </si>
  <si>
    <t>1130937452938575872</t>
  </si>
  <si>
    <t>1131601924212559872</t>
  </si>
  <si>
    <t>1131692413288894464</t>
  </si>
  <si>
    <t>1131827212192231424</t>
  </si>
  <si>
    <t>1129050123462426630</t>
  </si>
  <si>
    <t>1128933464995192833</t>
  </si>
  <si>
    <t>1131611302391164930</t>
  </si>
  <si>
    <t>1131636214694580226</t>
  </si>
  <si>
    <t>1131834631706357761</t>
  </si>
  <si>
    <t>1130837979466031105</t>
  </si>
  <si>
    <t>1131473500601032711</t>
  </si>
  <si>
    <t>1131562661890674688</t>
  </si>
  <si>
    <t>1130857357355827200</t>
  </si>
  <si>
    <t>1131854377025712128</t>
  </si>
  <si>
    <t>1131856529735475203</t>
  </si>
  <si>
    <t>1131862702186553344</t>
  </si>
  <si>
    <t>1131906981869096960</t>
  </si>
  <si>
    <t>1131908535208554498</t>
  </si>
  <si>
    <t>1131946210183585792</t>
  </si>
  <si>
    <t>1129325739302637568</t>
  </si>
  <si>
    <t>1131614024641257472</t>
  </si>
  <si>
    <t>1128178156626763776</t>
  </si>
  <si>
    <t>1129371012896841729</t>
  </si>
  <si>
    <t>1129733407599157251</t>
  </si>
  <si>
    <t>1131518588316200961</t>
  </si>
  <si>
    <t>1131954423301906432</t>
  </si>
  <si>
    <t>1129073668368281601</t>
  </si>
  <si>
    <t>1129075424347213824</t>
  </si>
  <si>
    <t>1129425112338505729</t>
  </si>
  <si>
    <t>1129779622239973376</t>
  </si>
  <si>
    <t>1130511469181919240</t>
  </si>
  <si>
    <t>1130518613654495239</t>
  </si>
  <si>
    <t>1130881467649855489</t>
  </si>
  <si>
    <t>1130925313842720769</t>
  </si>
  <si>
    <t>1131237859250319370</t>
  </si>
  <si>
    <t>1129023737544826880</t>
  </si>
  <si>
    <t>1131591055781052418</t>
  </si>
  <si>
    <t>1130503770411098112</t>
  </si>
  <si>
    <t>1131967427632353281</t>
  </si>
  <si>
    <t>1129425961408172032</t>
  </si>
  <si>
    <t>1131968789652955136</t>
  </si>
  <si>
    <t>1131687191011311624</t>
  </si>
  <si>
    <t>1131991281880719360</t>
  </si>
  <si>
    <t>1131946363745394689</t>
  </si>
  <si>
    <t>1132224281813946370</t>
  </si>
  <si>
    <t>1130364249501589504</t>
  </si>
  <si>
    <t>1130748857963483136</t>
  </si>
  <si>
    <t>1131186711105609728</t>
  </si>
  <si>
    <t>1132284526112235527</t>
  </si>
  <si>
    <t/>
  </si>
  <si>
    <t>146770112</t>
  </si>
  <si>
    <t>35780282</t>
  </si>
  <si>
    <t>en</t>
  </si>
  <si>
    <t>sv</t>
  </si>
  <si>
    <t>Twitter Web Client</t>
  </si>
  <si>
    <t>Twitter for iPhone</t>
  </si>
  <si>
    <t>Twitter for Android</t>
  </si>
  <si>
    <t>shamba</t>
  </si>
  <si>
    <t>Twitter Web App</t>
  </si>
  <si>
    <t>NordicMade</t>
  </si>
  <si>
    <t>Zoho Social</t>
  </si>
  <si>
    <t>LaterMedia</t>
  </si>
  <si>
    <t>Sprout Social</t>
  </si>
  <si>
    <t>TweetDeck</t>
  </si>
  <si>
    <t>IFTTT</t>
  </si>
  <si>
    <t>Retweet</t>
  </si>
  <si>
    <t>12.7178537,55.4799811 
13.1519338,55.4799811 
13.1519338,55.6797338 
12.7178537,55.6797338</t>
  </si>
  <si>
    <t>12.453064,55.613717 
12.6522012,55.613717 
12.6522012,55.731834 
12.453064,55.731834</t>
  </si>
  <si>
    <t>17.7601322,59.2271383 
18.1999856,59.2271383 
18.1999856,59.4402037 
17.7601322,59.4402037</t>
  </si>
  <si>
    <t>Sweden</t>
  </si>
  <si>
    <t>Denmark</t>
  </si>
  <si>
    <t>SE</t>
  </si>
  <si>
    <t>DK</t>
  </si>
  <si>
    <t>Malmo, Sweden</t>
  </si>
  <si>
    <t>Copenhagen, Denmark</t>
  </si>
  <si>
    <t>Stockholm, Sweden</t>
  </si>
  <si>
    <t>6b9fbf597adbeafd</t>
  </si>
  <si>
    <t>936b83f20956cd4c</t>
  </si>
  <si>
    <t>d56c5babcffde8ef</t>
  </si>
  <si>
    <t>Malmo</t>
  </si>
  <si>
    <t>Copenhagen</t>
  </si>
  <si>
    <t>Stockholm</t>
  </si>
  <si>
    <t>city</t>
  </si>
  <si>
    <t>https://api.twitter.com/1.1/geo/id/6b9fbf597adbeafd.json</t>
  </si>
  <si>
    <t>https://api.twitter.com/1.1/geo/id/936b83f20956cd4c.json</t>
  </si>
  <si>
    <t>https://api.twitter.com/1.1/geo/id/d56c5babcffde8ef.json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</si>
  <si>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</si>
  <si>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</si>
  <si>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</si>
  <si>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</si>
  <si>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</si>
  <si>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</si>
  <si>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</si>
  <si>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</si>
  <si>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</si>
  <si>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</si>
  <si>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</si>
  <si>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</si>
  <si>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</si>
  <si>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</si>
  <si>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</si>
  <si>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</si>
  <si>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</si>
  <si>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</si>
  <si>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</si>
  <si>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</si>
  <si>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</si>
  <si>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Ideon Innovation</t>
  </si>
  <si>
    <t>Malmö Startups</t>
  </si>
  <si>
    <t>Bodil Rosvall Jönsso</t>
  </si>
  <si>
    <t>Stormpooper</t>
  </si>
  <si>
    <t>Cizar Antmann-قيصر أنتمان</t>
  </si>
  <si>
    <t>Øresund Startup News</t>
  </si>
  <si>
    <t>Agronomy</t>
  </si>
  <si>
    <t>Burton Lee</t>
  </si>
  <si>
    <t>TechCrunch</t>
  </si>
  <si>
    <t>Livspace</t>
  </si>
  <si>
    <t>IKEA</t>
  </si>
  <si>
    <t>Silicon Vikings</t>
  </si>
  <si>
    <t>Johannes Karlsson</t>
  </si>
  <si>
    <t>Di Digital</t>
  </si>
  <si>
    <t>Erik Leiram</t>
  </si>
  <si>
    <t>Nicklas Andersson</t>
  </si>
  <si>
    <t>Elan Buan</t>
  </si>
  <si>
    <t>ORBITAL SYSTEMS</t>
  </si>
  <si>
    <t>Sifted</t>
  </si>
  <si>
    <t>Dagens industri</t>
  </si>
  <si>
    <t>Jonas Michanek</t>
  </si>
  <si>
    <t>Jenny Ruth</t>
  </si>
  <si>
    <t>Mimi Billing</t>
  </si>
  <si>
    <t>Jonas Harrysson</t>
  </si>
  <si>
    <t>Maria Heij</t>
  </si>
  <si>
    <t>Fast Track Malmo</t>
  </si>
  <si>
    <t>mojo</t>
  </si>
  <si>
    <t>Wave Ventures</t>
  </si>
  <si>
    <t>Emil Sjödin</t>
  </si>
  <si>
    <t>Crowberry</t>
  </si>
  <si>
    <t>Hampus Jakobsson</t>
  </si>
  <si>
    <t>Engaging Care</t>
  </si>
  <si>
    <t>Panion | The Common Interest App</t>
  </si>
  <si>
    <t>Jeremie Poirier</t>
  </si>
  <si>
    <t>Vala Zulfiu</t>
  </si>
  <si>
    <t>Neo4j</t>
  </si>
  <si>
    <t>#NordicMade</t>
  </si>
  <si>
    <t>Boniventure vincent</t>
  </si>
  <si>
    <t>Martin Weigert</t>
  </si>
  <si>
    <t>Swedish Tech Weekly</t>
  </si>
  <si>
    <t>Veckans Affärer</t>
  </si>
  <si>
    <t>The Nordic Web</t>
  </si>
  <si>
    <t>Tech.eu</t>
  </si>
  <si>
    <t>Pleo</t>
  </si>
  <si>
    <t>Startup World Cup</t>
  </si>
  <si>
    <t>CorPower Ocean</t>
  </si>
  <si>
    <t>Mapillary</t>
  </si>
  <si>
    <t>Sarah Gill Martin</t>
  </si>
  <si>
    <t>Brandox_Com</t>
  </si>
  <si>
    <t>Allie Lindo</t>
  </si>
  <si>
    <t>Emil Eifrem</t>
  </si>
  <si>
    <t>Jonas Leijonhufvud</t>
  </si>
  <si>
    <t>Startup Sweden</t>
  </si>
  <si>
    <t>Siam Choudhury</t>
  </si>
  <si>
    <t>Pliance</t>
  </si>
  <si>
    <t>Ecobloom</t>
  </si>
  <si>
    <t>Martin Hollstrand</t>
  </si>
  <si>
    <t>Loogup</t>
  </si>
  <si>
    <t>Combuyit</t>
  </si>
  <si>
    <t>Spit Lab</t>
  </si>
  <si>
    <t>Sandy Errestad</t>
  </si>
  <si>
    <t>محمد</t>
  </si>
  <si>
    <t>Maddy Savage</t>
  </si>
  <si>
    <t>Malin Sjöstrand</t>
  </si>
  <si>
    <t>Dr. Melker</t>
  </si>
  <si>
    <t>Fast Company</t>
  </si>
  <si>
    <t>mimbly.se</t>
  </si>
  <si>
    <t>Isabella Palmgren</t>
  </si>
  <si>
    <t>Embassy of Sweden US</t>
  </si>
  <si>
    <t>Svenskar i Världen</t>
  </si>
  <si>
    <t>Game Habitat</t>
  </si>
  <si>
    <t>East Sweden Game</t>
  </si>
  <si>
    <t>The Game Incubator</t>
  </si>
  <si>
    <t>Sweden Game Arena</t>
  </si>
  <si>
    <t>Playa Game Hub</t>
  </si>
  <si>
    <t>The HIVE</t>
  </si>
  <si>
    <t>Games Factory</t>
  </si>
  <si>
    <t>Game Hub Denmark _xD83D__xDD1C_ Nordic Game Conference</t>
  </si>
  <si>
    <t>Gamasutra</t>
  </si>
  <si>
    <t>Tencent</t>
  </si>
  <si>
    <t>Sharkmob</t>
  </si>
  <si>
    <t>Breakit</t>
  </si>
  <si>
    <t>VentureBeat</t>
  </si>
  <si>
    <t>Robin Wauters</t>
  </si>
  <si>
    <t>#digitalainsikter</t>
  </si>
  <si>
    <t>Maria Evertsson</t>
  </si>
  <si>
    <t>We are visionaries of the future. Welcome to Ideon Innovation - the business incubator in Lund that is always working on the next success story. ✨✨</t>
  </si>
  <si>
    <t>The latest news from the Startup Scene in the south of Sweden using the hashtag #malmostartups</t>
  </si>
  <si>
    <t>I'm just like... I dunno, I'm just like.... The only #homeless person in the world because I'm in #malmö #Sweden.</t>
  </si>
  <si>
    <t>Set the way free and let's see who win the life's race 
* Expert in Entrepreneurship &amp; Innovation * Political Scientist * Research fellow*</t>
  </si>
  <si>
    <t>News, events &amp; info about startups in the greater Copenhagen region</t>
  </si>
  <si>
    <t>Growing startups, innovation, Eship, VC, regions, ecosystems &amp; work-kultur thru AI, design, data, governance, networks. Europe LatAm Asia. Stanford ME Lecturer</t>
  </si>
  <si>
    <t>Breaking technology news, analysis, and opinions from TechCrunch. Got a tip? tips@techcrunch.com</t>
  </si>
  <si>
    <t>Complete home interiors, designed and installed by professionals</t>
  </si>
  <si>
    <t>Our shared vision is our greatest motivator – to create a better everyday life for the many people.
For more about us: https://t.co/2DYJijA42m</t>
  </si>
  <si>
    <t>#NordicMade networking org intersecting #SiliconValley &amp; #Nordics: #cphftw #helyes #icemade #siliconfjord #sthlmtech #estotech #startinLatvia #LTstartups</t>
  </si>
  <si>
    <t>reporter @didigital_se • signal: 070-161 58 51 • johannes.karlsson@di.se • skriver om digitala affärer, det nya näringslivet och teknik</t>
  </si>
  <si>
    <t>Sveriges största nyhetssajt om digitala affärer. En del av @dagensindustri. Följ också @nordictechlist. Prenumerera: https://t.co/rQjV92GwKY</t>
  </si>
  <si>
    <t>A Level Designer and Meme Maker @ Sharkmob who tries his best to be a good boi ♥️_xD83D__xDE4F_</t>
  </si>
  <si>
    <t>Passionerad investerare som älskar att inspirera | börsnörd @Avanzabank f.d. #SEB #UngaAktiesparare Bevakar aktiemarknaden | Podcast #Investeraren #PrataPengar</t>
  </si>
  <si>
    <t>Market researcher / management consultant and digital advocate for great communities, entrepreneurs, innovators, businesses, economic development and much more.</t>
  </si>
  <si>
    <t>Award-winning startup from Sweden. Using our innovative tech to create a paradigm shift in daily water usage. https://t.co/bWDLu5Gwa6</t>
  </si>
  <si>
    <t>We're the FT-backed media site telling the untold stories of European tech _xD83C__xDDEA__xD83C__xDDFA_ Sign up to #SiftedNews for weekly stories and updates via our home page.</t>
  </si>
  <si>
    <t>Nordens ledande affärstidning. Dagens industri via https://t.co/SBhXdxJcYB. Ansvarig utgivare: Peter Fellman. Dagens Industri AB. Om: https://t.co/gETTWS4VG6</t>
  </si>
  <si>
    <t>Serial entrepreneur, writer, speaker. 
Tweets about #Innovation &amp; #Politics in #Scandinavia. 
Founder: #Idelaboratoriet #FoodtoHappen #SEForum. Chairman: #Minc.</t>
  </si>
  <si>
    <t>Tech reporter longing for the future to kick in. It will be amazing! Now at Sifted, previously at Di Digital. mimi@sifted.eu</t>
  </si>
  <si>
    <t>Journalist. Ekonomikanalen EFN:s regionredaktör för södra och sydöstra Sverige.</t>
  </si>
  <si>
    <t>Support &amp; Test @RefinedSoftware. IT fan caring about education, equality, diversity and inclusion while hoping for world peace.</t>
  </si>
  <si>
    <t>Startup Accelerator investing in seed stage startups. Voted best accelerator program in Sweden 2017 - @heidilindvall &amp; @tilljoel</t>
  </si>
  <si>
    <t>Democratizing male #fertility through #automation, #data science &amp; consumer services. Backed by @DataPitchEU &amp; @ftmo.</t>
  </si>
  <si>
    <t>Pre-seed funding for the boldest teams in the Nordics</t>
  </si>
  <si>
    <t>CEO &amp; Co-Founder at RefinedWiki</t>
  </si>
  <si>
    <t>Luxury Guesthouse on the Isle of Lewis</t>
  </si>
  <si>
    <t>Pescetarian, stoic, explorer, investor. Ex-founder. Father of 3. Favorite compliment: Efficient. Happiest when: Learning. Blogs at https://t.co/0eHZ9W7Ug5</t>
  </si>
  <si>
    <t>Engaging Care is a cloud based solution – getting you motivated for better health.</t>
  </si>
  <si>
    <t>The only keyword-searchable social app that helps you make genuine connections when moving to a new place. Meet like-minded people with common interests nearby.</t>
  </si>
  <si>
    <t>Focused on building; operator. Startup connector, organisation founder, avid reader, runner.</t>
  </si>
  <si>
    <t>investor relations at @malmostartups</t>
  </si>
  <si>
    <t>The #1 platform for connected data. Developers start here: https://t.co/ZNvqS5dNkT</t>
  </si>
  <si>
    <t>One unified effort to strengthen the Nordic startup ecosystem.</t>
  </si>
  <si>
    <t>Writing &amp; curating + a bit coding. My newsletter about Swedish tech/startups: https://t.co/teXTJfPaKG My weekly reading tips: https://t.co/ygvc0tJ7nL</t>
  </si>
  <si>
    <t>A free email newsletter bringing you the latest from Sweden's tech and startup industry – in English. Curated by @martinweigert. Sign up now!</t>
  </si>
  <si>
    <t>Affärsmediet för det nya näringslivet. Tipsa oss på webred@va.se</t>
  </si>
  <si>
    <t>Supporting and strengthening the Nordic ecosystem through investment and analysis, The Nordic Web invests first money into the most ambitious Nordic founders.</t>
  </si>
  <si>
    <t>Tech.eu is the premier source of European technology news, data analysis and market intelligence. We help you navigate a fragmented region with vast potential.</t>
  </si>
  <si>
    <t>Pleo is a company payment card that does your expense reports and simplifies company spending. Contact: info@pleo.io #fintech #payments #b2b</t>
  </si>
  <si>
    <t>World's #1 series of startup competitions &amp; conferences, hunting for the next emerging unicorn to award $1M in investment. Powered by @PegasusTech_V</t>
  </si>
  <si>
    <t>Mapillary is the street-level imagery platform that scales and automates mapping using collaboration, cameras, and computer vision.</t>
  </si>
  <si>
    <t>Head of brand, community building &amp; proper cuppas @FoundersAS startup studio✌️</t>
  </si>
  <si>
    <t>We specialize in getting your team on the same page. Organize and share graphic elements in an easy, controlled and professional way.</t>
  </si>
  <si>
    <t>_xD83D__xDCC8_Growth Marketing Manager @ https://t.co/xYqiR1Bhet
✍️Contributor to Vad Händer Nu: En Feministisk Antologi. -  https://t.co/t3KP3UK7tg   
All thoughts my own _xD83D__xDC4D_</t>
  </si>
  <si>
    <t>Neo4j. Graphs Are Everywhere.</t>
  </si>
  <si>
    <t>Reporter på DI Digital @didigital_se Mer om boken #Spotifyinifrån här: https://t.co/l4YvQ1TC5L - av mig &amp; @SvenCarlsson</t>
  </si>
  <si>
    <t>We help accelerate the most promising tech startups in Sweden through national &amp; international boot camps, network, and events. Powered by @tillvaxtverket _xD83D__xDC4A_</t>
  </si>
  <si>
    <t>Product Manager @ Acast, ex-Facebook, ex-FundedByMe</t>
  </si>
  <si>
    <t>A Stockholm based agritech startup with a vision to empower people to grow their own fresh food more locally, in a fun and interactive way. Check us out!</t>
  </si>
  <si>
    <t>Make working software and happy people with #Agile, #Lean and #UX</t>
  </si>
  <si>
    <t>Empowering Homebuyers with smart decision-making and connecting them with the right lenders and services</t>
  </si>
  <si>
    <t>1 in 8 couples have difficulty becoming pregnant | our mission: help women with #PCOS become mothers faster through predictive analytics</t>
  </si>
  <si>
    <t>Comms @Mapillary. Ex- @AlbionDrive, @TransferWise, @MincMalmo, and @SwedeninUG. @SOAS-ian and recovering Londoner.</t>
  </si>
  <si>
    <t>British freelance journalist/presenter covering Sweden/Nordics | Often @BBC @NPR @Monocle24 | Former @BBC staff | Focus: business, innovation, lifestyle trends</t>
  </si>
  <si>
    <t>Founder of https://t.co/jiDY0TISTK. Active in @TimeWellSpentSE. Likes science &amp; technology, digital wellbeing, perspectives on ADHD. Loves windsurfing, reading and running.</t>
  </si>
  <si>
    <t>Founder @SpitLabAB: AI for infertility | _xD83C__xDDFA__xD83C__xDDF8_ scientist in _xD83C__xDDF8__xD83C__xDDEA_ | doctor of chemistry</t>
  </si>
  <si>
    <t>Official Twitter feed for the Fast Company business media brand; inspiring readers to think beyond traditional boundaries &amp; create the future of business.</t>
  </si>
  <si>
    <t>We create sustainable water solutions.</t>
  </si>
  <si>
    <t>Official Twitter of Embassy of Sweden in the U.S. RTs or Follows don't necessarily mean endorsements. Sweden's Ambassador to the US @OlofsdotterK</t>
  </si>
  <si>
    <t>Svenskar i Världen (SVIV) är utlandssvenskarnas  röst i Sverige. Vi underlättar för svenskar att bo, arbeta och studera utomlands, men även att flytta hem igen.</t>
  </si>
  <si>
    <t>The hub for game development in southern Sweden</t>
  </si>
  <si>
    <t>East Swedens' first co-workingspace for game development and digital experiences</t>
  </si>
  <si>
    <t>Where talent is refined! Founded and operated from the Game City of Skövde. Games. Business. Acceleration. The Swedish way.</t>
  </si>
  <si>
    <t>Sweden Game Arena is a premier European cluster for game edu, biz &amp; research. It centers at Game City Skövde. #swegame. Runs Sweden Game Conference #SweGameConf</t>
  </si>
  <si>
    <t>We are Playa, a Finnish game industry hub located in the Silicon Valley of Finland. Let's break the ice.</t>
  </si>
  <si>
    <t>The Hive - a game hub of Turku!
We are one of the gaming centers in #Finland, with focus on developing local gaming community and business strategies. #gamedev</t>
  </si>
  <si>
    <t>An Embassy, Showroom and Community Space for the Finnish Games Industry _xD83D__xDD79_️</t>
  </si>
  <si>
    <t>Game Hub Denmark is a network of game educations, incubators and talented developers with offices in Grenaa, Viborg and Aalborg</t>
  </si>
  <si>
    <t>Selected news, features, and analysis from Gamasutra, a leading site dealing with the art and business of video games.</t>
  </si>
  <si>
    <t>Sharkmob is a game studio located in Malmö, Sweden. Our philosphy is  simple. If we have fun working here, we bet gamers will have fun playing  our games too!</t>
  </si>
  <si>
    <t>Sveriges nyhetssajt om det nya näringslivet. Utsågs till "Årets digitala tidskrift, fackpress" 2017. 
2018 vann Breakits reportrar Guldspaden för sitt cykelgräv</t>
  </si>
  <si>
    <t>Tech news that matters.</t>
  </si>
  <si>
    <t>European tech journalist; founder of @tech_eu, previously @TheNextWeb &amp; @TechCrunch - in love with my family, tech, travel and Belgian beer. #contrarian I guess</t>
  </si>
  <si>
    <t>Johan Svensson twittrar om #digitalainsikter #ehandel, lite privat och uppfångat i flödet</t>
  </si>
  <si>
    <t>Tech, Culture &amp; Nature fan. Involved in European cooperation. Work related - but tweets are my own</t>
  </si>
  <si>
    <t>Malmö, Sweden</t>
  </si>
  <si>
    <t>Malmo Sweden</t>
  </si>
  <si>
    <t>In the cuckoo's nest</t>
  </si>
  <si>
    <t>Sverige</t>
  </si>
  <si>
    <t>Silicon Valley, CA</t>
  </si>
  <si>
    <t>San Francisco, CA</t>
  </si>
  <si>
    <t>Palo Alto, California, USA</t>
  </si>
  <si>
    <t>Lidingö, Sverige</t>
  </si>
  <si>
    <t>Humboldt, SK</t>
  </si>
  <si>
    <t>Europe</t>
  </si>
  <si>
    <t>Malmö</t>
  </si>
  <si>
    <t>Reykjavik</t>
  </si>
  <si>
    <t>Malmö, Sverige</t>
  </si>
  <si>
    <t>Lyon, France</t>
  </si>
  <si>
    <t>Helsinki, Finland</t>
  </si>
  <si>
    <t>Outer Hebrides, Scotland</t>
  </si>
  <si>
    <t>malmo, sweden</t>
  </si>
  <si>
    <t>Here</t>
  </si>
  <si>
    <t>Graphs Are Everywhere</t>
  </si>
  <si>
    <t>Nordics</t>
  </si>
  <si>
    <t>Berlin, Stockholm, the world</t>
  </si>
  <si>
    <t>The Nordics</t>
  </si>
  <si>
    <t>Europe (and Israel)</t>
  </si>
  <si>
    <t>Silicon Valley</t>
  </si>
  <si>
    <t>Menlo Park, CA, USA</t>
  </si>
  <si>
    <t>Stockholm, Sverige</t>
  </si>
  <si>
    <t>New York, NY</t>
  </si>
  <si>
    <t>Washington, DC. USA</t>
  </si>
  <si>
    <t>Storgatan 19, Stockholm</t>
  </si>
  <si>
    <t>Linköping, Sverige</t>
  </si>
  <si>
    <t>Skövde, Sverige</t>
  </si>
  <si>
    <t>Skövde, Sweden</t>
  </si>
  <si>
    <t>Kotka</t>
  </si>
  <si>
    <t>Turku, Finland</t>
  </si>
  <si>
    <t>Danmark</t>
  </si>
  <si>
    <t>San Francisco + NYC</t>
  </si>
  <si>
    <t>Mostly Brussels; often on a ✈</t>
  </si>
  <si>
    <t>http://t.co/z49oV0eatC</t>
  </si>
  <si>
    <t>http://t.co/4IgYSV4pAa</t>
  </si>
  <si>
    <t>https://t.co/M5WbOSpn7K</t>
  </si>
  <si>
    <t>https://t.co/uzMWNPtabx</t>
  </si>
  <si>
    <t>https://t.co/flGtoecw5b</t>
  </si>
  <si>
    <t>https://t.co/b5Oyx1k1ye</t>
  </si>
  <si>
    <t>https://t.co/iNdFvunM4I</t>
  </si>
  <si>
    <t>http://t.co/dHZHbXLdBj</t>
  </si>
  <si>
    <t>https://t.co/ln4bd5RR2v</t>
  </si>
  <si>
    <t>https://t.co/O2sqZ8leaQ</t>
  </si>
  <si>
    <t>https://t.co/XTrlFfvkoJ</t>
  </si>
  <si>
    <t>https://t.co/VOpFf3OsYw</t>
  </si>
  <si>
    <t>https://t.co/PzSlAzQKFs</t>
  </si>
  <si>
    <t>https://t.co/luyCLlP8A4</t>
  </si>
  <si>
    <t>http://t.co/azn4u3zrZG</t>
  </si>
  <si>
    <t>https://t.co/JXxIyegOzl</t>
  </si>
  <si>
    <t>https://t.co/BedXSQHJGJ</t>
  </si>
  <si>
    <t>https://t.co/vG6gd588qQ</t>
  </si>
  <si>
    <t>https://t.co/NDGVPrJGv2</t>
  </si>
  <si>
    <t>https://t.co/CpndLYW3mV</t>
  </si>
  <si>
    <t>http://t.co/GBpjvMDpeO</t>
  </si>
  <si>
    <t>https://t.co/3dOowctW3T</t>
  </si>
  <si>
    <t>http://t.co/kZsix9FyBs</t>
  </si>
  <si>
    <t>https://t.co/bHKibMMlnQ</t>
  </si>
  <si>
    <t>https://t.co/JSIaZFJEaE</t>
  </si>
  <si>
    <t>https://t.co/ofwqwh0L4C</t>
  </si>
  <si>
    <t>https://t.co/34Nx9cBuiO</t>
  </si>
  <si>
    <t>https://t.co/teXTJfPaKG</t>
  </si>
  <si>
    <t>http://t.co/t7cezzINMd</t>
  </si>
  <si>
    <t>https://t.co/R5cBQ0VtEW</t>
  </si>
  <si>
    <t>https://t.co/gC6v4qzGme</t>
  </si>
  <si>
    <t>https://t.co/ZgBjBCpRi7</t>
  </si>
  <si>
    <t>https://t.co/JeZHdIX53s</t>
  </si>
  <si>
    <t>https://t.co/rkq3RfvBX5</t>
  </si>
  <si>
    <t>https://t.co/nkMVVvcODB</t>
  </si>
  <si>
    <t>https://t.co/8fwZHNOtV3</t>
  </si>
  <si>
    <t>http://t.co/qjWEJmMyQw</t>
  </si>
  <si>
    <t>https://t.co/xNHDtSApmz</t>
  </si>
  <si>
    <t>https://t.co/jhMXjiM3Wq</t>
  </si>
  <si>
    <t>https://t.co/UZN3dqZZFU</t>
  </si>
  <si>
    <t>https://t.co/e6ohcyt1vC</t>
  </si>
  <si>
    <t>https://t.co/Vgjoq8wOAn</t>
  </si>
  <si>
    <t>https://t.co/nannyddYsl</t>
  </si>
  <si>
    <t>https://t.co/zemtgawdyj</t>
  </si>
  <si>
    <t>https://t.co/Atc8BjebkR</t>
  </si>
  <si>
    <t>https://t.co/5JZ1oHhYNW</t>
  </si>
  <si>
    <t>https://t.co/Q4WYGvvDmq</t>
  </si>
  <si>
    <t>https://t.co/2TDL94Gl3o</t>
  </si>
  <si>
    <t>http://t.co/RJCZW640yk</t>
  </si>
  <si>
    <t>https://t.co/wLwM8zp0vk</t>
  </si>
  <si>
    <t>https://t.co/Cn0elIHd8r</t>
  </si>
  <si>
    <t>https://t.co/PE37UzgmZA</t>
  </si>
  <si>
    <t>https://t.co/8fV5n1J8CW</t>
  </si>
  <si>
    <t>http://t.co/5Dj6JLSfbw</t>
  </si>
  <si>
    <t>https://t.co/Ask8tolZX9</t>
  </si>
  <si>
    <t>https://t.co/kFBUOB4v0j</t>
  </si>
  <si>
    <t>https://t.co/CFJAomwPTF</t>
  </si>
  <si>
    <t>http://t.co/MQDwlUynlC</t>
  </si>
  <si>
    <t>https://t.co/KM0582vNZY</t>
  </si>
  <si>
    <t>http://t.co/vNmL0zJnXy</t>
  </si>
  <si>
    <t>https://t.co/SxZ875x6NF</t>
  </si>
  <si>
    <t>https://pbs.twimg.com/profile_banners/241056687/1498132163</t>
  </si>
  <si>
    <t>https://pbs.twimg.com/profile_banners/2179043485/1502172225</t>
  </si>
  <si>
    <t>https://pbs.twimg.com/profile_banners/120048530/1493216558</t>
  </si>
  <si>
    <t>https://pbs.twimg.com/profile_banners/146770112/1558655686</t>
  </si>
  <si>
    <t>https://pbs.twimg.com/profile_banners/139675486/1477514495</t>
  </si>
  <si>
    <t>https://pbs.twimg.com/profile_banners/897863197/1417957483</t>
  </si>
  <si>
    <t>https://pbs.twimg.com/profile_banners/1126589246003978254/1557434848</t>
  </si>
  <si>
    <t>https://pbs.twimg.com/profile_banners/18279623/1456570924</t>
  </si>
  <si>
    <t>https://pbs.twimg.com/profile_banners/816653/1557346842</t>
  </si>
  <si>
    <t>https://pbs.twimg.com/profile_banners/1664898307/1509692376</t>
  </si>
  <si>
    <t>https://pbs.twimg.com/profile_banners/606342802/1554126801</t>
  </si>
  <si>
    <t>https://pbs.twimg.com/profile_banners/300109488/1405129594</t>
  </si>
  <si>
    <t>https://pbs.twimg.com/profile_banners/345643204/1458830227</t>
  </si>
  <si>
    <t>https://pbs.twimg.com/profile_banners/1946190224/1518421464</t>
  </si>
  <si>
    <t>https://pbs.twimg.com/profile_banners/2730173056/1517751742</t>
  </si>
  <si>
    <t>https://pbs.twimg.com/profile_banners/942438937/1516742921</t>
  </si>
  <si>
    <t>https://pbs.twimg.com/profile_banners/48133554/1556169460</t>
  </si>
  <si>
    <t>https://pbs.twimg.com/profile_banners/2178945223/1495806768</t>
  </si>
  <si>
    <t>https://pbs.twimg.com/profile_banners/1062046718420795393/1547058966</t>
  </si>
  <si>
    <t>https://pbs.twimg.com/profile_banners/264169218/1488183341</t>
  </si>
  <si>
    <t>https://pbs.twimg.com/profile_banners/151797991/1469112501</t>
  </si>
  <si>
    <t>https://pbs.twimg.com/profile_banners/255156370/1547471204</t>
  </si>
  <si>
    <t>https://pbs.twimg.com/profile_banners/419548684/1426716562</t>
  </si>
  <si>
    <t>https://pbs.twimg.com/profile_banners/1200026078/1538322815</t>
  </si>
  <si>
    <t>https://pbs.twimg.com/profile_banners/3325495342/1538924995</t>
  </si>
  <si>
    <t>https://pbs.twimg.com/profile_banners/2356165022/1501751095</t>
  </si>
  <si>
    <t>https://pbs.twimg.com/profile_banners/773838875638849537/1487327038</t>
  </si>
  <si>
    <t>https://pbs.twimg.com/profile_banners/1528297748/1441371679</t>
  </si>
  <si>
    <t>https://pbs.twimg.com/profile_banners/874634564198649856/1501759156</t>
  </si>
  <si>
    <t>https://pbs.twimg.com/profile_banners/857184638900604928/1530182713</t>
  </si>
  <si>
    <t>https://pbs.twimg.com/profile_banners/22467617/1555368872</t>
  </si>
  <si>
    <t>https://pbs.twimg.com/profile_banners/816215597688164352/1557489435</t>
  </si>
  <si>
    <t>https://pbs.twimg.com/profile_banners/1071416239602442241/1544280914</t>
  </si>
  <si>
    <t>https://pbs.twimg.com/profile_banners/8856332/1424342556</t>
  </si>
  <si>
    <t>https://pbs.twimg.com/profile_banners/2264926972/1542649762</t>
  </si>
  <si>
    <t>https://pbs.twimg.com/profile_banners/1571068567/1523989751</t>
  </si>
  <si>
    <t>https://pbs.twimg.com/profile_banners/4053835223/1548163140</t>
  </si>
  <si>
    <t>https://pbs.twimg.com/profile_banners/698330536029204480/1463485438</t>
  </si>
  <si>
    <t>https://pbs.twimg.com/profile_banners/1706503148/1548943679</t>
  </si>
  <si>
    <t>https://pbs.twimg.com/profile_banners/259428892/1447054969</t>
  </si>
  <si>
    <t>https://pbs.twimg.com/profile_banners/273706943/1438391813</t>
  </si>
  <si>
    <t>https://pbs.twimg.com/profile_banners/20994576/1558248517</t>
  </si>
  <si>
    <t>https://pbs.twimg.com/profile_banners/702072183489691648/1538039737</t>
  </si>
  <si>
    <t>https://pbs.twimg.com/profile_banners/968490186790309888/1551715083</t>
  </si>
  <si>
    <t>https://pbs.twimg.com/profile_banners/968965457213607936/1519855081</t>
  </si>
  <si>
    <t>https://pbs.twimg.com/profile_banners/2282612616/1541677347</t>
  </si>
  <si>
    <t>https://pbs.twimg.com/profile_banners/719866661692665856/1548367431</t>
  </si>
  <si>
    <t>https://pbs.twimg.com/profile_banners/1057943501034475520/1541516468</t>
  </si>
  <si>
    <t>https://pbs.twimg.com/profile_banners/298713486/1550073719</t>
  </si>
  <si>
    <t>https://pbs.twimg.com/profile_banners/20555800/1509544907</t>
  </si>
  <si>
    <t>https://pbs.twimg.com/profile_banners/4838985419/1553498630</t>
  </si>
  <si>
    <t>https://pbs.twimg.com/profile_banners/1066321756372250624/1554980356</t>
  </si>
  <si>
    <t>https://pbs.twimg.com/profile_banners/2735591/1558523451</t>
  </si>
  <si>
    <t>https://pbs.twimg.com/profile_banners/1050449186578190336/1539282321</t>
  </si>
  <si>
    <t>https://pbs.twimg.com/profile_banners/1183648544/1361467345</t>
  </si>
  <si>
    <t>https://pbs.twimg.com/profile_banners/768426512999743488/1549984612</t>
  </si>
  <si>
    <t>https://pbs.twimg.com/profile_banners/897761252243632128/1502878356</t>
  </si>
  <si>
    <t>https://pbs.twimg.com/profile_banners/712288379304615936/1528111587</t>
  </si>
  <si>
    <t>https://pbs.twimg.com/profile_banners/1930227433/1553850522</t>
  </si>
  <si>
    <t>https://pbs.twimg.com/profile_banners/1871522107/1474459677</t>
  </si>
  <si>
    <t>https://pbs.twimg.com/profile_banners/783929064595881984/1535024958</t>
  </si>
  <si>
    <t>https://pbs.twimg.com/profile_banners/958396810019655680/1555424947</t>
  </si>
  <si>
    <t>https://pbs.twimg.com/profile_banners/745174745964896256/1533202018</t>
  </si>
  <si>
    <t>https://pbs.twimg.com/profile_banners/47667972/1389649631</t>
  </si>
  <si>
    <t>https://pbs.twimg.com/profile_banners/819859100091772928/1484919457</t>
  </si>
  <si>
    <t>https://pbs.twimg.com/profile_banners/2998118872/1556180435</t>
  </si>
  <si>
    <t>https://pbs.twimg.com/profile_banners/60642052/1498248447</t>
  </si>
  <si>
    <t>https://pbs.twimg.com/profile_banners/621713/1412165979</t>
  </si>
  <si>
    <t>https://pbs.twimg.com/profile_banners/1954431122/1541023205</t>
  </si>
  <si>
    <t>https://pbs.twimg.com/profile_banners/230475549/1459612375</t>
  </si>
  <si>
    <t>fi</t>
  </si>
  <si>
    <t>http://abs.twimg.com/images/themes/theme1/bg.png</t>
  </si>
  <si>
    <t>http://abs.twimg.com/images/themes/theme5/bg.gif</t>
  </si>
  <si>
    <t>http://abs.twimg.com/images/themes/theme2/bg.gif</t>
  </si>
  <si>
    <t>http://abs.twimg.com/images/themes/theme12/bg.gif</t>
  </si>
  <si>
    <t>http://abs.twimg.com/images/themes/theme4/bg.gif</t>
  </si>
  <si>
    <t>http://abs.twimg.com/images/themes/theme16/bg.gif</t>
  </si>
  <si>
    <t>http://abs.twimg.com/images/themes/theme14/bg.gif</t>
  </si>
  <si>
    <t>http://abs.twimg.com/images/themes/theme3/bg.gif</t>
  </si>
  <si>
    <t>http://abs.twimg.com/images/themes/theme7/bg.gif</t>
  </si>
  <si>
    <t>http://abs.twimg.com/images/themes/theme11/bg.gif</t>
  </si>
  <si>
    <t>http://abs.twimg.com/images/themes/theme18/bg.gif</t>
  </si>
  <si>
    <t>http://pbs.twimg.com/profile_images/894801179376537600/LfDiw8HP_normal.jpg</t>
  </si>
  <si>
    <t>http://pbs.twimg.com/profile_images/1096066608034918401/m8wnTWsX_normal.png</t>
  </si>
  <si>
    <t>http://pbs.twimg.com/profile_images/1042398813867073536/TAKtOu7Z_normal.jpg</t>
  </si>
  <si>
    <t>http://pbs.twimg.com/profile_images/848820350867714048/e9NaLJUC_normal.jpg</t>
  </si>
  <si>
    <t>http://pbs.twimg.com/profile_images/618804320558055424/PgCBwciE_normal.jpg</t>
  </si>
  <si>
    <t>http://pbs.twimg.com/profile_images/560036560897187840/PFg7ASAC_normal.jpeg</t>
  </si>
  <si>
    <t>http://pbs.twimg.com/profile_images/1055392567280500739/6NUtxB1k_normal.jpg</t>
  </si>
  <si>
    <t>http://pbs.twimg.com/profile_images/1105852960884563969/lrZiRvS5_normal.jpg</t>
  </si>
  <si>
    <t>http://pbs.twimg.com/profile_images/893030945447583744/Cm-p-kb8_normal.jpg</t>
  </si>
  <si>
    <t>http://pbs.twimg.com/profile_images/717425989811355648/Wxu12sra_normal.jpg</t>
  </si>
  <si>
    <t>http://pbs.twimg.com/profile_images/88559938/crowberry_logo_grey_yellow_small_normal.jpg</t>
  </si>
  <si>
    <t>http://pbs.twimg.com/profile_images/1130774325412401153/3xbgNzwd_normal.jpg</t>
  </si>
  <si>
    <t>http://pbs.twimg.com/profile_images/640799627264942080/_NqBCkZA_normal.jpg</t>
  </si>
  <si>
    <t>http://pbs.twimg.com/profile_images/892077019328065537/_s1UMb6J_normal.jpg</t>
  </si>
  <si>
    <t>http://pbs.twimg.com/profile_images/1128233454934605824/U4d53z6e_normal.png</t>
  </si>
  <si>
    <t>http://pbs.twimg.com/profile_images/1000391565842448384/ukLkPK2k_normal.jpg</t>
  </si>
  <si>
    <t>http://pbs.twimg.com/profile_images/880015248324837376/rsuw4VRB_normal.jpg</t>
  </si>
  <si>
    <t>http://pbs.twimg.com/profile_images/344513261580691059/8d62dced3e0587399cb2845a2c2f93b4_normal.jpeg</t>
  </si>
  <si>
    <t>http://abs.twimg.com/sticky/default_profile_images/default_profile_normal.png</t>
  </si>
  <si>
    <t>http://pbs.twimg.com/profile_images/896442085196410880/Anfr0PPf_normal.jpg</t>
  </si>
  <si>
    <t>http://pbs.twimg.com/profile_images/1073584580207230978/hx3JldSr_normal.jpg</t>
  </si>
  <si>
    <t>http://pbs.twimg.com/profile_images/499539988833267712/mjnAZmLH_normal.jpeg</t>
  </si>
  <si>
    <t>http://pbs.twimg.com/profile_images/425924166303236096/QxPzyHJY_normal.png</t>
  </si>
  <si>
    <t>http://pbs.twimg.com/profile_images/976421775125905408/QcP6rMkR_normal.jpg</t>
  </si>
  <si>
    <t>http://pbs.twimg.com/profile_images/1088012154010243072/sdIn304d_normal.jpg</t>
  </si>
  <si>
    <t>http://pbs.twimg.com/profile_images/1112777489154076677/JRGummIL_normal.png</t>
  </si>
  <si>
    <t>http://pbs.twimg.com/profile_images/1097399669158825984/aXZ49j3I_normal.png</t>
  </si>
  <si>
    <t>http://pbs.twimg.com/profile_images/662996408191090688/HW0niGlC_normal.jpg</t>
  </si>
  <si>
    <t>http://pbs.twimg.com/profile_images/882932208788533249/q63oS3Fo_normal.jpg</t>
  </si>
  <si>
    <t>http://pbs.twimg.com/profile_images/1093938101645389831/sx3IfA4S_normal.jpg</t>
  </si>
  <si>
    <t>http://pbs.twimg.com/profile_images/53878772/emil-profile-arlanda-2007-08-18-cropped_normal.jpg</t>
  </si>
  <si>
    <t>http://pbs.twimg.com/profile_images/1123854279217963008/izGauILk_normal.png</t>
  </si>
  <si>
    <t>http://pbs.twimg.com/profile_images/426390581095305217/UbZkQeL9_normal.jpeg</t>
  </si>
  <si>
    <t>http://pbs.twimg.com/profile_images/1102598781860806658/29tiYJd7_normal.png</t>
  </si>
  <si>
    <t>http://pbs.twimg.com/profile_images/2412051120/kreolgr0vddcmlosxfkf_normal.jpeg</t>
  </si>
  <si>
    <t>http://pbs.twimg.com/profile_images/1060496447072882690/SHz48lzp_normal.jpg</t>
  </si>
  <si>
    <t>http://pbs.twimg.com/profile_images/1088558052347990021/LHxfaVsP_normal.jpg</t>
  </si>
  <si>
    <t>http://pbs.twimg.com/profile_images/1120879831225458688/u1axOj38_normal.jpg</t>
  </si>
  <si>
    <t>http://pbs.twimg.com/profile_images/783749440226164736/OQps5VaU_normal.jpg</t>
  </si>
  <si>
    <t>http://pbs.twimg.com/profile_images/1051826427837014017/v2TLU4mf_normal.jpg</t>
  </si>
  <si>
    <t>http://pbs.twimg.com/profile_images/1050452779209302018/hZ3v9tSP_normal.jpg</t>
  </si>
  <si>
    <t>http://pbs.twimg.com/profile_images/743826201177907200/g5zzmJHr_normal.jpg</t>
  </si>
  <si>
    <t>http://pbs.twimg.com/profile_images/506709737149181952/RuVnCbxc_normal.png</t>
  </si>
  <si>
    <t>http://pbs.twimg.com/profile_images/1095336298523484160/DjW_-q5R_normal.jpg</t>
  </si>
  <si>
    <t>http://pbs.twimg.com/profile_images/897763246828122113/ivfkTEZJ_normal.jpg</t>
  </si>
  <si>
    <t>http://pbs.twimg.com/profile_images/712289910343016450/88qWK8QN_normal.jpg</t>
  </si>
  <si>
    <t>http://pbs.twimg.com/profile_images/935537117475885059/xVg9plnI_normal.jpg</t>
  </si>
  <si>
    <t>http://pbs.twimg.com/profile_images/778565559688564736/P7lLz_wh_normal.jpg</t>
  </si>
  <si>
    <t>http://pbs.twimg.com/profile_images/797961075232833540/jLZhfl0d_normal.jpg</t>
  </si>
  <si>
    <t>http://pbs.twimg.com/profile_images/985799403398139905/XbNikKwL_normal.jpg</t>
  </si>
  <si>
    <t>http://pbs.twimg.com/profile_images/1002517136990965761/Ju-JvrJx_normal.jpg</t>
  </si>
  <si>
    <t>http://pbs.twimg.com/profile_images/423168555593392129/gJX4Fmxn_normal.jpeg</t>
  </si>
  <si>
    <t>http://pbs.twimg.com/profile_images/1631859101/001dgu_normal.jpg</t>
  </si>
  <si>
    <t>http://pbs.twimg.com/profile_images/822437844828430336/LkEkV969_normal.jpg</t>
  </si>
  <si>
    <t>http://pbs.twimg.com/profile_images/1121326047264411649/-ZYBcOvx_normal.jpg</t>
  </si>
  <si>
    <t>http://pbs.twimg.com/profile_images/615577992815882240/Iap3Di46_normal.png</t>
  </si>
  <si>
    <t>http://pbs.twimg.com/profile_images/968476381096095744/XR-Uq0Hs_normal.jpg</t>
  </si>
  <si>
    <t>Open Twitter Page for This Person</t>
  </si>
  <si>
    <t>https://twitter.com/ideoninnovation</t>
  </si>
  <si>
    <t>https://twitter.com/malmostartups</t>
  </si>
  <si>
    <t>https://twitter.com/bodilrosvall</t>
  </si>
  <si>
    <t>https://twitter.com/paulalesius</t>
  </si>
  <si>
    <t>https://twitter.com/cizarantmann</t>
  </si>
  <si>
    <t>https://twitter.com/oresundstartups</t>
  </si>
  <si>
    <t>https://twitter.com/agronomy_</t>
  </si>
  <si>
    <t>https://twitter.com/burtonlee</t>
  </si>
  <si>
    <t>https://twitter.com/techcrunch</t>
  </si>
  <si>
    <t>https://twitter.com/livspace</t>
  </si>
  <si>
    <t>https://twitter.com/ikea</t>
  </si>
  <si>
    <t>https://twitter.com/siliconvikings</t>
  </si>
  <si>
    <t>https://twitter.com/karlsson_j</t>
  </si>
  <si>
    <t>https://twitter.com/didigital_se</t>
  </si>
  <si>
    <t>https://twitter.com/erikleiram</t>
  </si>
  <si>
    <t>https://twitter.com/investeraren</t>
  </si>
  <si>
    <t>https://twitter.com/elanmb</t>
  </si>
  <si>
    <t>https://twitter.com/orbital_systems</t>
  </si>
  <si>
    <t>https://twitter.com/siftedeu</t>
  </si>
  <si>
    <t>https://twitter.com/dagensindustri</t>
  </si>
  <si>
    <t>https://twitter.com/jonasmichanek</t>
  </si>
  <si>
    <t>https://twitter.com/jennyruthhrafns</t>
  </si>
  <si>
    <t>https://twitter.com/mimibilling</t>
  </si>
  <si>
    <t>https://twitter.com/jonasharrysson</t>
  </si>
  <si>
    <t>https://twitter.com/mariaheij</t>
  </si>
  <si>
    <t>https://twitter.com/fasttrackmalmo</t>
  </si>
  <si>
    <t>https://twitter.com/mojodiagnostics</t>
  </si>
  <si>
    <t>https://twitter.com/waveventures</t>
  </si>
  <si>
    <t>https://twitter.com/emilsjodin</t>
  </si>
  <si>
    <t>https://twitter.com/crowberry</t>
  </si>
  <si>
    <t>https://twitter.com/hajak</t>
  </si>
  <si>
    <t>https://twitter.com/engagingcare</t>
  </si>
  <si>
    <t>https://twitter.com/panionapp</t>
  </si>
  <si>
    <t>https://twitter.com/jeremiepoirier</t>
  </si>
  <si>
    <t>https://twitter.com/valazulfiu</t>
  </si>
  <si>
    <t>https://twitter.com/neo4j</t>
  </si>
  <si>
    <t>https://twitter.com/nordicmade</t>
  </si>
  <si>
    <t>https://twitter.com/isabell</t>
  </si>
  <si>
    <t>https://twitter.com/ventureb</t>
  </si>
  <si>
    <t>https://twitter.com/martinweigert</t>
  </si>
  <si>
    <t>https://twitter.com/swedishtechwkly</t>
  </si>
  <si>
    <t>https://twitter.com/veckansaffarer</t>
  </si>
  <si>
    <t>https://twitter.com/thenordicweb</t>
  </si>
  <si>
    <t>https://twitter.com/tech_eu</t>
  </si>
  <si>
    <t>https://twitter.com/pleo</t>
  </si>
  <si>
    <t>https://twitter.com/swc2019</t>
  </si>
  <si>
    <t>https://twitter.com/corpower_ocean</t>
  </si>
  <si>
    <t>https://twitter.com/mapillary</t>
  </si>
  <si>
    <t>https://twitter.com/sarahgillmartin</t>
  </si>
  <si>
    <t>https://twitter.com/brandox_com</t>
  </si>
  <si>
    <t>https://twitter.com/allielindo</t>
  </si>
  <si>
    <t>https://twitter.com/emileifrem</t>
  </si>
  <si>
    <t>https://twitter.com/jonasleijon</t>
  </si>
  <si>
    <t>https://twitter.com/startup_sweden</t>
  </si>
  <si>
    <t>https://twitter.com/kheldon</t>
  </si>
  <si>
    <t>https://twitter.com/getpliance</t>
  </si>
  <si>
    <t>https://twitter.com/ecobloom_se</t>
  </si>
  <si>
    <t>https://twitter.com/mhollstrand</t>
  </si>
  <si>
    <t>https://twitter.com/loogup</t>
  </si>
  <si>
    <t>https://twitter.com/combuyitnow</t>
  </si>
  <si>
    <t>https://twitter.com/spitlabab</t>
  </si>
  <si>
    <t>https://twitter.com/sandyerrestad</t>
  </si>
  <si>
    <t>https://twitter.com/mi</t>
  </si>
  <si>
    <t>https://twitter.com/maddysavage</t>
  </si>
  <si>
    <t>https://twitter.com/malsjo71</t>
  </si>
  <si>
    <t>https://twitter.com/drmelker</t>
  </si>
  <si>
    <t>https://twitter.com/fastcompany</t>
  </si>
  <si>
    <t>https://twitter.com/mimblyswe</t>
  </si>
  <si>
    <t>https://twitter.com/isabellapalmgr1</t>
  </si>
  <si>
    <t>https://twitter.com/swedeninusa</t>
  </si>
  <si>
    <t>https://twitter.com/svenskarvarlden</t>
  </si>
  <si>
    <t>https://twitter.com/gamehabitat</t>
  </si>
  <si>
    <t>https://twitter.com/eastswedengame</t>
  </si>
  <si>
    <t>https://twitter.com/tgin_sweden</t>
  </si>
  <si>
    <t>https://twitter.com/swedengamearena</t>
  </si>
  <si>
    <t>https://twitter.com/playagamehub</t>
  </si>
  <si>
    <t>https://twitter.com/turkugamehub</t>
  </si>
  <si>
    <t>https://twitter.com/gamesfactoryfi</t>
  </si>
  <si>
    <t>https://twitter.com/gamehubdenmark</t>
  </si>
  <si>
    <t>https://twitter.com/gamasutra</t>
  </si>
  <si>
    <t>https://twitter.com/tencent</t>
  </si>
  <si>
    <t>https://twitter.com/sharkmobgames</t>
  </si>
  <si>
    <t>https://twitter.com/breakit_se</t>
  </si>
  <si>
    <t>https://twitter.com/venturebeat</t>
  </si>
  <si>
    <t>https://twitter.com/robinwauters</t>
  </si>
  <si>
    <t>https://twitter.com/explorecurate</t>
  </si>
  <si>
    <t>https://twitter.com/trevenoss</t>
  </si>
  <si>
    <t>ideoninnovation
RT @malmostartups: At Startup Live!
May 23rd, Hampus Jakobsson, Venture
Partner at the capital firm BlueYard
will also be on the panel "Sca…</t>
  </si>
  <si>
    <t>malmostartups
Nearly 1000 people registered to
Startup Live! last night – thanks
to everyone who joined and made
the evening a success. _xD83E__xDD29_ We hope
you got inspired by the talks,
panels &amp;amp; by building connections
with each other #malmostartups
_xD83D__xDCF8_ by Andrej Zemtsovski https://t.co/qavo7uGI5N</t>
  </si>
  <si>
    <t>bodilrosvall
RT @malmostartups: Malmö's startup
scene is thriving – join Startup
Live! May 23rd &amp;amp; you know why
_xD83E__xDD73_ Follow lively talks and panel
discussi…</t>
  </si>
  <si>
    <t>paulalesius
Döda den vita mannen dö _xD83D__xDDE1_️ dö
_xD83D__xDD2A_ dö _xD83D__xDDE1_️ Ni ser varför de gör
oss #toppexperter i IT #setech
#sthlmtech #hemlösa va #gbgtech
#mötech #luleatech #norrlandtech
#malmostartups #svpol #ekpol https://t.co/Fs5PVGYnXy</t>
  </si>
  <si>
    <t>cizarantmann
RT @OresundStartups: "...a selection
of 33 startups, within tech with
a deeper and more innovative approach.
This year, seven startups from…</t>
  </si>
  <si>
    <t>oresundstartups
More gaming startup news from Malmö
this month - Sharkmob acquired
by Tencent #malmostartups #nordicgame
#nordicmade #cphftw https://t.co/1NGJSJ8fMK
https://t.co/o6UaKQlCEt</t>
  </si>
  <si>
    <t>agronomy_
RT @OresundStartups: "...a selection
of 33 startups, within tech with
a deeper and more innovative approach.
This year, seven startups from…</t>
  </si>
  <si>
    <t>burtonlee
RT @siliconvikings: #malmostartups
@IKEA invests in India's @livspace,
a one-stop platform for interior
design. By @TechCrunch https://t.co…</t>
  </si>
  <si>
    <t xml:space="preserve">techcrunch
</t>
  </si>
  <si>
    <t xml:space="preserve">livspace
</t>
  </si>
  <si>
    <t xml:space="preserve">ikea
</t>
  </si>
  <si>
    <t>siliconvikings
.@TheNordicWeb Week 21, 2019 #NordicMade
#startup news summary #cphftw #AARsome
#startupOdense #helyes #hubtampere
#startupturku #startupoulu #icemade
#siliconfjord #StartupBergen #StavangerTech
#trdtech #sthlmtech #gbgtech #malmostartups
#eastswedentech https://t.co/n2HVklv439</t>
  </si>
  <si>
    <t>karlsson_j
RT @didigital_se: Malmö-baserade
Sharkmob köps upp av teknikjätten
Tencent. ”Vi hade inte alls tänkt
sälja bara efter ett par år. Men
de lå…</t>
  </si>
  <si>
    <t>didigital_se
RT @didigital_se: Inspiration?
Nyheter? Storytelling? Mängder
med avsnitt väntar på dina öron!
#sthlmtech #malmostartups #gbgtech
#gbgftw h…</t>
  </si>
  <si>
    <t>erikleiram
RT @didigital_se: Malmö-baserade
Sharkmob köps upp av teknikjätten
Tencent. ”Vi hade inte alls tänkt
sälja bara efter ett par år. Men
de lå…</t>
  </si>
  <si>
    <t>investeraren
RT @didigital_se: Malmö-baserade
Sharkmob köps upp av teknikjätten
Tencent. ”Vi hade inte alls tänkt
sälja bara efter ett par år. Men
de lå…</t>
  </si>
  <si>
    <t>elanmb
Sweden's #tech sector - Malmo @malmostartups
is further evidence that #startups
can thrive in mid-size cities https://t.co/79ZGVl3DSe
#malmostartups #flexible #diverse
#inviting #talent #hardward @orbital_systems
_xD83C__xDDF8__xD83C__xDDEA_</t>
  </si>
  <si>
    <t xml:space="preserve">orbital_systems
</t>
  </si>
  <si>
    <t>siftedeu
RT @malmostartups: Mimi Billing,
Senior Reporter at Sifted, will
be on stage at Startup Live!_xD83E__xDD29_
As part of the panel on Startup
PR she will…</t>
  </si>
  <si>
    <t>dagensindustri
RT @didigital_se: Inspiration?
Nyheter? Storytelling? Mängder
med avsnitt väntar på dina öron!
#sthlmtech #malmostartups #gbgtech
#gbgftw h…</t>
  </si>
  <si>
    <t>jonasmichanek
RT @malmostartups: TODAY IS THE
DAY! _xD83E__xDD29_ Join us for the Startup
Live! journey at 17.00 &amp;amp; listen
to startup founders from the region
sharing…</t>
  </si>
  <si>
    <t xml:space="preserve">jennyruthhrafns
</t>
  </si>
  <si>
    <t>mimibilling
“It has become much easier to raise
money over time. Mostly because
I’m tactically awful at fundraising”,
says @emileifrem, ceo of the Malmö
company @neo4j at #malmostartups
https://t.co/c42bkDe2Bz</t>
  </si>
  <si>
    <t>jonasharrysson
På plats på Startup Live på Varvsstaden,
Malmö. Räknar med att det ska resultera
i inslag på https://t.co/iXRhr6pSX8
#malmostartups #startuplivemalmo
#skaneinnovationday</t>
  </si>
  <si>
    <t>mariaheij
Today I learned that connections
are key to successful startups
#malmostartups #til https://t.co/D9wcRM5Khw</t>
  </si>
  <si>
    <t>fasttrackmalmo
Scalling your startup with Charlotta
Tönsgård from @engagingcare and
two of her investors: @hajak &amp;amp;
@Crowberry _xD83D__xDE80_ #malmostartups #startuplive19
https://t.co/Cz2UZCtI6E</t>
  </si>
  <si>
    <t xml:space="preserve">mojodiagnostics
</t>
  </si>
  <si>
    <t>waveventures
RT @FastTrackMalmo: @emilsjodin
from Refined sharing his startup
journey with our startups and @WaveVentures
_xD83E__xDD84__xD83D__xDE80_ Thank you all for coming to…</t>
  </si>
  <si>
    <t xml:space="preserve">emilsjodin
</t>
  </si>
  <si>
    <t xml:space="preserve">crowberry
</t>
  </si>
  <si>
    <t xml:space="preserve">hajak
</t>
  </si>
  <si>
    <t xml:space="preserve">engagingcare
</t>
  </si>
  <si>
    <t>panionapp
An insightful panel discussion
about how to build a team, scale
a company, and the relationship
between founder and investor. Thanks
@hajak @JennyRuthHrafns @crowberry
@engagingcare @Jeremiepoirier @malmostartups
#startuplive19 #malmostartups _xD83D__xDCAB_
https://t.co/ev7t6isGjj</t>
  </si>
  <si>
    <t xml:space="preserve">jeremiepoirier
</t>
  </si>
  <si>
    <t>valazulfiu
Panel with co-founder of @engagingcare
and (some) of her board #malmostartups
https://t.co/GHQ0bOgjZw</t>
  </si>
  <si>
    <t xml:space="preserve">neo4j
</t>
  </si>
  <si>
    <t>nordicmade
RT @siliconvikings: Latest #NordicMade
tech news @siliconvikings TechTalk
#cphftw #helyes #siliconfjord #sthlmtech#AARsome
#startupOdense #…</t>
  </si>
  <si>
    <t xml:space="preserve">isabell
</t>
  </si>
  <si>
    <t xml:space="preserve">ventureb
</t>
  </si>
  <si>
    <t xml:space="preserve">martinweigert
</t>
  </si>
  <si>
    <t xml:space="preserve">swedishtechwkly
</t>
  </si>
  <si>
    <t xml:space="preserve">veckansaffarer
</t>
  </si>
  <si>
    <t xml:space="preserve">thenordicweb
</t>
  </si>
  <si>
    <t xml:space="preserve">tech_eu
</t>
  </si>
  <si>
    <t xml:space="preserve">pleo
</t>
  </si>
  <si>
    <t xml:space="preserve">swc2019
</t>
  </si>
  <si>
    <t xml:space="preserve">corpower_ocean
</t>
  </si>
  <si>
    <t xml:space="preserve">mapillary
</t>
  </si>
  <si>
    <t>sarahgillmartin
Loved the energy, talks and *those
strobes* @malmostartups’ Startup
Live yesterday. Great snacks also_xD83E__xDD18__xD83C__xDFFC_
#malmostartups https://t.co/1rDKfMT7ek</t>
  </si>
  <si>
    <t>brandox_com
Looking for your brand files shouldn't
give you a stress-induced headache.
We're here to help. #Brandox #martech
#startups #marketing #branding
#malmostartups https://t.co/4412W9jBN8</t>
  </si>
  <si>
    <t>allielindo
Was super busy volunteering at
Startup Live yesterday but I had
a blast! Glad I got a moment to
listen to @maddysavage, @MimiBilling,
and @sandyerrestad talk about start
up PR. Great tips for refining
my pitches _xD83D__xDE4C_ #malmostartups #startuplive19
https://t.co/ylQVIcOYdf</t>
  </si>
  <si>
    <t xml:space="preserve">emileifrem
</t>
  </si>
  <si>
    <t>jonasleijon
RT @didigital_se: Inspiration?
Nyheter? Storytelling? Mängder
med avsnitt väntar på dina öron!
#sthlmtech #malmostartups #gbgtech
#gbgftw h…</t>
  </si>
  <si>
    <t>startup_sweden
Last day of our #bootcamp. Look
at this fantastic group of entrepreneurs!
@SpitLabAB @CombuyitNow @Loogup
@mhollstrand @malsjo71 @getpliance
@Ecobloom_se @Kheldon @DrMelker
#sthlmtech #malmostartups #startupumeå
#gbgtech https://t.co/Ydj3gLUKob</t>
  </si>
  <si>
    <t xml:space="preserve">kheldon
</t>
  </si>
  <si>
    <t xml:space="preserve">getpliance
</t>
  </si>
  <si>
    <t>ecobloom_se
RT @startup_sweden: Last day of
our #bootcamp. Look at this fantastic
group of entrepreneurs! @SpitLabAB
@CombuyitNow @Loogup @mhollstrand…</t>
  </si>
  <si>
    <t xml:space="preserve">mhollstrand
</t>
  </si>
  <si>
    <t xml:space="preserve">loogup
</t>
  </si>
  <si>
    <t xml:space="preserve">combuyitnow
</t>
  </si>
  <si>
    <t>spitlabab
RT @startup_sweden: Last day of
our #bootcamp. Look at this fantastic
group of entrepreneurs! @SpitLabAB
@CombuyitNow @Loogup @mhollstrand…</t>
  </si>
  <si>
    <t>sandyerrestad
RT @AllieLindo: Was super busy
volunteering at Startup Live yesterday
but I had a blast! Glad I got a
moment to listen to @maddysavage,
@Mi…</t>
  </si>
  <si>
    <t xml:space="preserve">mi
</t>
  </si>
  <si>
    <t xml:space="preserve">maddysavage
</t>
  </si>
  <si>
    <t>malsjo71
RT @startup_sweden: Last day of
our #bootcamp. Look at this fantastic
group of entrepreneurs! @SpitLabAB
@CombuyitNow @Loogup @mhollstrand…</t>
  </si>
  <si>
    <t>drmelker
RT @startup_sweden: Last day of
our #bootcamp. Look at this fantastic
group of entrepreneurs! @SpitLabAB
@CombuyitNow @Loogup @mhollstrand…</t>
  </si>
  <si>
    <t xml:space="preserve">fastcompany
</t>
  </si>
  <si>
    <t xml:space="preserve">mimblyswe
</t>
  </si>
  <si>
    <t xml:space="preserve">isabellapalmgr1
</t>
  </si>
  <si>
    <t xml:space="preserve">swedeninusa
</t>
  </si>
  <si>
    <t xml:space="preserve">svenskarvarlden
</t>
  </si>
  <si>
    <t xml:space="preserve">gamehabitat
</t>
  </si>
  <si>
    <t xml:space="preserve">eastswedengame
</t>
  </si>
  <si>
    <t xml:space="preserve">tgin_sweden
</t>
  </si>
  <si>
    <t xml:space="preserve">swedengamearena
</t>
  </si>
  <si>
    <t xml:space="preserve">playagamehub
</t>
  </si>
  <si>
    <t xml:space="preserve">turkugamehub
</t>
  </si>
  <si>
    <t xml:space="preserve">gamesfactoryfi
</t>
  </si>
  <si>
    <t xml:space="preserve">gamehubdenmark
</t>
  </si>
  <si>
    <t xml:space="preserve">gamasutra
</t>
  </si>
  <si>
    <t xml:space="preserve">tencent
</t>
  </si>
  <si>
    <t xml:space="preserve">sharkmobgames
</t>
  </si>
  <si>
    <t xml:space="preserve">breakit_se
</t>
  </si>
  <si>
    <t xml:space="preserve">venturebeat
</t>
  </si>
  <si>
    <t xml:space="preserve">robinwauters
</t>
  </si>
  <si>
    <t>explorecurate
RT @startup_sweden: Last day of
our #bootcamp. Look at this fantastic
group of entrepreneurs! @SpitLabAB
@CombuyitNow @Loogup @mhollstrand…</t>
  </si>
  <si>
    <t>trevenoss
RT @startup_sweden: Last day of
our #bootcamp. Look at this fantastic
group of entrepreneurs! @SpitLabAB
@CombuyitNow @Loogup @mhollstrand…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</si>
  <si>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</si>
  <si>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</si>
  <si>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</si>
  <si>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</si>
  <si>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</si>
  <si>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</si>
  <si>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</si>
  <si>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</si>
  <si>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</si>
  <si>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</si>
  <si>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</si>
  <si>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</si>
  <si>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</si>
  <si>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</si>
  <si>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</si>
  <si>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</si>
  <si>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</si>
  <si>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</si>
  <si>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</si>
  <si>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</si>
  <si>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</si>
  <si>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</si>
  <si>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</si>
  <si>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</si>
  <si>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</si>
  <si>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</si>
  <si>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</si>
  <si>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</si>
  <si>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</si>
  <si>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</si>
  <si>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</si>
  <si>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</si>
  <si>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</si>
  <si>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</si>
  <si>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</si>
  <si>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</si>
  <si>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</si>
  <si>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</si>
  <si>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</si>
  <si>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</si>
  <si>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</si>
  <si>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</si>
  <si>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</si>
  <si>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</si>
  <si>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</si>
  <si>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</si>
  <si>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</si>
  <si>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</si>
  <si>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</si>
  <si>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</si>
  <si>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</si>
  <si>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</si>
  <si>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</si>
  <si>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</si>
  <si>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</si>
  <si>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</si>
  <si>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</si>
  <si>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</si>
  <si>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</si>
  <si>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</si>
  <si>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</si>
  <si>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</si>
  <si>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</si>
  <si>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</si>
  <si>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</si>
  <si>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</si>
  <si>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</si>
  <si>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</si>
  <si>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http://starkecycles.com</t>
  </si>
  <si>
    <t>https://www.vultus.se/</t>
  </si>
  <si>
    <t>https://www.foretagarna.se/foretagaren/2019/maj/103-unga-ideer-2019</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</si>
  <si>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</si>
  <si>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</si>
  <si>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</si>
  <si>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</si>
  <si>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</si>
  <si>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</si>
  <si>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</si>
  <si>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</si>
  <si>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</si>
  <si>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</si>
  <si>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</si>
  <si>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</si>
  <si>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https://www.va.se/nyheter/2019/05/13/sveriges-101-supertalanger-2019-entreprenor-insights/ https://tech.eu/newsletter/tech-eu-newsletter-286-registered/ https://techcrunch.com/2019/05/20/livspace-ikea/ https://myemail.constantcontact.com/subject.html?soid=1119738945416&amp;aid=Exe1HlTHRCM https://mailchi.mp/c20b9b764e72/swedish-tech-weekly-23-anyfin-steven-primetime-einride-truecaller-marblecards-moow-soundtrap-elements-of-ai-33-deep-tech-startups-and-more https://mailchi.mp/4ce005caaee7/swedish-tech-weekly-24-sharkmob-northvolt-nilar-tracklib-racefox-fundler-splitgrid-bzzt-sigmastocks-peafowl-mapillary-flic-and-more https://www.getrevue.co/profile/thenordicweb/issues/the-nordic-web-weekly-issue-272-178277 https://www.getrevue.co/profile/thenordicweb/issues/the-nordic-web-weekly-issue-273-179536 https://tech.eu/brief/these-were-the-10-biggest-european-tech-stories-this-week-17-may-2019/ https://www.fastcompany.com/90347555/this-electric-road-charges-your-car-while-you-drive</t>
  </si>
  <si>
    <t>https://startup-live-may-23.confetti.events/ https://startup-live-may-23.confetti.events http://starkecycles.com https://www.vultus.se/ https://www.foretagarna.se/foretagaren/2019/maj/103-unga-ideer-2019 https://www.computerweekly.com/news/252461403/Malmo-Swedens-small-but-sturdy-tech-ecosystem</t>
  </si>
  <si>
    <t>https://digital.di.se/artikel/techjatten-tencent-koper-upp-svenskt-spelbolag https://digital.di.se/artikel/huawei-i-kris-och-techjattarna-okar-flygandet</t>
  </si>
  <si>
    <t>https://oresundstartups.com/tencent-acquires-malmo-game-developer-sharkmob/ https://oresundstartups.com/the-hottest-deep-tech-startups-in-the-region/ http://oresund.nordictechlist.com/ https://oresundstartups.com/</t>
  </si>
  <si>
    <t>https://samnytt.se/msb-den-negativa-sverigebilden-ar-overdriven-eller-rena-logner/ http://www.efn.se/</t>
  </si>
  <si>
    <t>Top Domains in Tweet in Entire Graph</t>
  </si>
  <si>
    <t>Top Domains in Tweet in G1</t>
  </si>
  <si>
    <t>Top Domains in Tweet in G2</t>
  </si>
  <si>
    <t>starkecycles.com</t>
  </si>
  <si>
    <t>vultus.se</t>
  </si>
  <si>
    <t>foretagarna.se</t>
  </si>
  <si>
    <t>Top Domains in Tweet in G3</t>
  </si>
  <si>
    <t>Top Domains in Tweet in G4</t>
  </si>
  <si>
    <t>Top Domains in Tweet in G5</t>
  </si>
  <si>
    <t>Top Domains in Tweet in G6</t>
  </si>
  <si>
    <t>Top Domains in Tweet in G7</t>
  </si>
  <si>
    <t>Top Domains in Tweet</t>
  </si>
  <si>
    <t>tech.eu mailchi.mp va.se getrevue.co techcrunch.com constantcontact.com fastcompany.com gantrack5.com gamasutra.com breakit.se</t>
  </si>
  <si>
    <t>confetti.events starkecycles.com vultus.se foretagarna.se computerweekly.com</t>
  </si>
  <si>
    <t>oresundstartups.com nordictechlist.com</t>
  </si>
  <si>
    <t>samnytt.se efn.se</t>
  </si>
  <si>
    <t>Top Hashtags in Tweet in Entire Graph</t>
  </si>
  <si>
    <t>sthlmtech</t>
  </si>
  <si>
    <t>gbgtech</t>
  </si>
  <si>
    <t>nordictech</t>
  </si>
  <si>
    <t>cphftw</t>
  </si>
  <si>
    <t>helyes</t>
  </si>
  <si>
    <t>eastswedentech</t>
  </si>
  <si>
    <t>norrlandtech</t>
  </si>
  <si>
    <t>Top Hashtags in Tweet in G1</t>
  </si>
  <si>
    <t>hubtampere</t>
  </si>
  <si>
    <t>Top Hashtags in Tweet in G2</t>
  </si>
  <si>
    <t>startuplive19</t>
  </si>
  <si>
    <t>malmostad</t>
  </si>
  <si>
    <t>gbgftw</t>
  </si>
  <si>
    <t>startuplive</t>
  </si>
  <si>
    <t>skanestartups</t>
  </si>
  <si>
    <t>tech</t>
  </si>
  <si>
    <t>Top Hashtags in Tweet in G3</t>
  </si>
  <si>
    <t>startupumeå</t>
  </si>
  <si>
    <t>Top Hashtags in Tweet in G4</t>
  </si>
  <si>
    <t>martech</t>
  </si>
  <si>
    <t>startups</t>
  </si>
  <si>
    <t>marketing</t>
  </si>
  <si>
    <t>brandox</t>
  </si>
  <si>
    <t>branding</t>
  </si>
  <si>
    <t>Top Hashtags in Tweet in G5</t>
  </si>
  <si>
    <t>Top Hashtags in Tweet in G6</t>
  </si>
  <si>
    <t>nordicgame</t>
  </si>
  <si>
    <t>agritech</t>
  </si>
  <si>
    <t>biotech</t>
  </si>
  <si>
    <t>ai</t>
  </si>
  <si>
    <t>hardware</t>
  </si>
  <si>
    <t>robotics</t>
  </si>
  <si>
    <t>lundstartups</t>
  </si>
  <si>
    <t>Top Hashtags in Tweet in G7</t>
  </si>
  <si>
    <t>toppexperter</t>
  </si>
  <si>
    <t>setech</t>
  </si>
  <si>
    <t>luleatech</t>
  </si>
  <si>
    <t>svpol</t>
  </si>
  <si>
    <t>ekpol</t>
  </si>
  <si>
    <t>hemlösa</t>
  </si>
  <si>
    <t>Top Hashtags in Tweet</t>
  </si>
  <si>
    <t>nordicmade malmostartups nordictech sthlmtech gbgtech swedentech cphftw helyes eastswedentech hubtampere</t>
  </si>
  <si>
    <t>malmostartups startuplive19 malmostad sthlmtech gbgtech gbgftw nordicmade startuplive skanestartups tech</t>
  </si>
  <si>
    <t>malmostartups martech startups marketing startuplive19 brandox branding</t>
  </si>
  <si>
    <t>malmostartups sthlmtech gbgtech gbgftw</t>
  </si>
  <si>
    <t>malmostartups cphftw nordicmade nordicgame agritech biotech ai hardware robotics lundstartups</t>
  </si>
  <si>
    <t>malmostartups toppexperter setech sthlmtech gbgtech luleatech norrlandtech svpol ekpol hemlösa</t>
  </si>
  <si>
    <t>Top Words in Tweet in Entire Graph</t>
  </si>
  <si>
    <t>Words in Sentiment List#1: Positive</t>
  </si>
  <si>
    <t>Words in Sentiment List#2: Negative</t>
  </si>
  <si>
    <t>Words in Sentiment List#3: Angry/Violent</t>
  </si>
  <si>
    <t>Non-categorized Words</t>
  </si>
  <si>
    <t>Total Words</t>
  </si>
  <si>
    <t>#malmostartups</t>
  </si>
  <si>
    <t>startup</t>
  </si>
  <si>
    <t>#nordicmade</t>
  </si>
  <si>
    <t>#sthlmtech</t>
  </si>
  <si>
    <t>#gbgtech</t>
  </si>
  <si>
    <t>Top Words in Tweet in G1</t>
  </si>
  <si>
    <t>#nordictech</t>
  </si>
  <si>
    <t>2019</t>
  </si>
  <si>
    <t>week</t>
  </si>
  <si>
    <t>#cphftw</t>
  </si>
  <si>
    <t>#swedentech</t>
  </si>
  <si>
    <t>Top Words in Tweet in G2</t>
  </si>
  <si>
    <t>live</t>
  </si>
  <si>
    <t>panel</t>
  </si>
  <si>
    <t>#startuplive19</t>
  </si>
  <si>
    <t>join</t>
  </si>
  <si>
    <t>23rd</t>
  </si>
  <si>
    <t>co</t>
  </si>
  <si>
    <t>malmö</t>
  </si>
  <si>
    <t>Top Words in Tweet in G3</t>
  </si>
  <si>
    <t>last</t>
  </si>
  <si>
    <t>day</t>
  </si>
  <si>
    <t>#bootcamp</t>
  </si>
  <si>
    <t>look</t>
  </si>
  <si>
    <t>fantastic</t>
  </si>
  <si>
    <t>group</t>
  </si>
  <si>
    <t>entrepreneurs</t>
  </si>
  <si>
    <t>Top Words in Tweet in G4</t>
  </si>
  <si>
    <t>super</t>
  </si>
  <si>
    <t>busy</t>
  </si>
  <si>
    <t>volunteering</t>
  </si>
  <si>
    <t>yesterday</t>
  </si>
  <si>
    <t>blast</t>
  </si>
  <si>
    <t>glad</t>
  </si>
  <si>
    <t>moment</t>
  </si>
  <si>
    <t>Top Words in Tweet in G5</t>
  </si>
  <si>
    <t>baserade</t>
  </si>
  <si>
    <t>sharkmob</t>
  </si>
  <si>
    <t>köps</t>
  </si>
  <si>
    <t>upp</t>
  </si>
  <si>
    <t>av</t>
  </si>
  <si>
    <t>teknikjätten</t>
  </si>
  <si>
    <t>vi</t>
  </si>
  <si>
    <t>Top Words in Tweet in G6</t>
  </si>
  <si>
    <t>more</t>
  </si>
  <si>
    <t>selection</t>
  </si>
  <si>
    <t>33</t>
  </si>
  <si>
    <t>within</t>
  </si>
  <si>
    <t>deeper</t>
  </si>
  <si>
    <t>Top Words in Tweet in G7</t>
  </si>
  <si>
    <t>på</t>
  </si>
  <si>
    <t>dö</t>
  </si>
  <si>
    <t>gör</t>
  </si>
  <si>
    <t>#toppexperter</t>
  </si>
  <si>
    <t>#setech</t>
  </si>
  <si>
    <t>#luleatech</t>
  </si>
  <si>
    <t>#norrlandtech</t>
  </si>
  <si>
    <t>Top Words in Tweet</t>
  </si>
  <si>
    <t>#nordicmade #malmostartups #nordictech 2019 siliconvikings #sthlmtech #gbgtech week #cphftw #swedentech</t>
  </si>
  <si>
    <t>startup #malmostartups live panel malmostartups #startuplive19 join 23rd co malmö</t>
  </si>
  <si>
    <t>last day #bootcamp look fantastic group entrepreneurs spitlabab combuyitnow loogup</t>
  </si>
  <si>
    <t>#malmostartups super busy volunteering startup live yesterday blast glad moment</t>
  </si>
  <si>
    <t>didigital_se malmö baserade sharkmob köps upp av teknikjätten tencent vi</t>
  </si>
  <si>
    <t>startups more #malmostartups startup #cphftw selection 33 within tech deeper</t>
  </si>
  <si>
    <t>#malmostartups på dö gör #toppexperter #setech #sthlmtech #gbgtech #luleatech #norrlandtech</t>
  </si>
  <si>
    <t>Top Word Pairs in Tweet in Entire Graph</t>
  </si>
  <si>
    <t>startup,live</t>
  </si>
  <si>
    <t>#nordicmade,#nordictech</t>
  </si>
  <si>
    <t>#sthlmtech,#gbgtech</t>
  </si>
  <si>
    <t>#gbgtech,#malmostartups</t>
  </si>
  <si>
    <t>last,day</t>
  </si>
  <si>
    <t>day,#bootcamp</t>
  </si>
  <si>
    <t>#bootcamp,look</t>
  </si>
  <si>
    <t>look,fantastic</t>
  </si>
  <si>
    <t>fantastic,group</t>
  </si>
  <si>
    <t>group,entrepreneurs</t>
  </si>
  <si>
    <t>Top Word Pairs in Tweet in G1</t>
  </si>
  <si>
    <t>20,2019</t>
  </si>
  <si>
    <t>#cphftw,#aarsome</t>
  </si>
  <si>
    <t>#helyes,#hubtampere</t>
  </si>
  <si>
    <t>#nordicmade,#startup</t>
  </si>
  <si>
    <t>#startupoulu,#icemade</t>
  </si>
  <si>
    <t>#icemade,#siliconfjord</t>
  </si>
  <si>
    <t>#trdtech,#sthlmtech</t>
  </si>
  <si>
    <t>Top Word Pairs in Tweet in G2</t>
  </si>
  <si>
    <t>live,23rd</t>
  </si>
  <si>
    <t>https,t</t>
  </si>
  <si>
    <t>t,co</t>
  </si>
  <si>
    <t>join,startup</t>
  </si>
  <si>
    <t>fireside,chat</t>
  </si>
  <si>
    <t>startup,pr</t>
  </si>
  <si>
    <t>#startuplive19,#malmostartups</t>
  </si>
  <si>
    <t>stage,startup</t>
  </si>
  <si>
    <t>co,dpk6l2k0gl</t>
  </si>
  <si>
    <t>Top Word Pairs in Tweet in G3</t>
  </si>
  <si>
    <t>entrepreneurs,spitlabab</t>
  </si>
  <si>
    <t>spitlabab,combuyitnow</t>
  </si>
  <si>
    <t>combuyitnow,loogup</t>
  </si>
  <si>
    <t>loogup,mhollstrand</t>
  </si>
  <si>
    <t>Top Word Pairs in Tweet in G4</t>
  </si>
  <si>
    <t>super,busy</t>
  </si>
  <si>
    <t>busy,volunteering</t>
  </si>
  <si>
    <t>volunteering,startup</t>
  </si>
  <si>
    <t>live,yesterday</t>
  </si>
  <si>
    <t>yesterday,blast</t>
  </si>
  <si>
    <t>blast,glad</t>
  </si>
  <si>
    <t>glad,moment</t>
  </si>
  <si>
    <t>moment,listen</t>
  </si>
  <si>
    <t>listen,maddysavage</t>
  </si>
  <si>
    <t>Top Word Pairs in Tweet in G5</t>
  </si>
  <si>
    <t>malmö,baserade</t>
  </si>
  <si>
    <t>baserade,sharkmob</t>
  </si>
  <si>
    <t>sharkmob,köps</t>
  </si>
  <si>
    <t>köps,upp</t>
  </si>
  <si>
    <t>upp,av</t>
  </si>
  <si>
    <t>av,teknikjätten</t>
  </si>
  <si>
    <t>teknikjätten,tencent</t>
  </si>
  <si>
    <t>tencent,vi</t>
  </si>
  <si>
    <t>vi,hade</t>
  </si>
  <si>
    <t>hade,inte</t>
  </si>
  <si>
    <t>Top Word Pairs in Tweet in G6</t>
  </si>
  <si>
    <t>selection,33</t>
  </si>
  <si>
    <t>33,startups</t>
  </si>
  <si>
    <t>startups,within</t>
  </si>
  <si>
    <t>within,tech</t>
  </si>
  <si>
    <t>tech,deeper</t>
  </si>
  <si>
    <t>deeper,more</t>
  </si>
  <si>
    <t>more,innovative</t>
  </si>
  <si>
    <t>innovative,approach</t>
  </si>
  <si>
    <t>approach,year</t>
  </si>
  <si>
    <t>year,seven</t>
  </si>
  <si>
    <t>Top Word Pairs in Tweet in G7</t>
  </si>
  <si>
    <t>dö,dö</t>
  </si>
  <si>
    <t>#toppexperter,#setech</t>
  </si>
  <si>
    <t>#setech,#sthlmtech</t>
  </si>
  <si>
    <t>#svpol,#ekpol</t>
  </si>
  <si>
    <t>Top Word Pairs in Tweet</t>
  </si>
  <si>
    <t>#nordicmade,#nordictech  #sthlmtech,#gbgtech  #gbgtech,#malmostartups  20,2019  #cphftw,#aarsome  #helyes,#hubtampere  #nordicmade,#startup  #startupoulu,#icemade  #icemade,#siliconfjord  #trdtech,#sthlmtech</t>
  </si>
  <si>
    <t>startup,live  live,23rd  https,t  t,co  join,startup  fireside,chat  startup,pr  #startuplive19,#malmostartups  stage,startup  co,dpk6l2k0gl</t>
  </si>
  <si>
    <t>last,day  day,#bootcamp  #bootcamp,look  look,fantastic  fantastic,group  group,entrepreneurs  entrepreneurs,spitlabab  spitlabab,combuyitnow  combuyitnow,loogup  loogup,mhollstrand</t>
  </si>
  <si>
    <t>super,busy  busy,volunteering  volunteering,startup  startup,live  live,yesterday  yesterday,blast  blast,glad  glad,moment  moment,listen  listen,maddysavage</t>
  </si>
  <si>
    <t>malmö,baserade  baserade,sharkmob  sharkmob,köps  köps,upp  upp,av  av,teknikjätten  teknikjätten,tencent  tencent,vi  vi,hade  hade,inte</t>
  </si>
  <si>
    <t>selection,33  33,startups  startups,within  within,tech  tech,deeper  deeper,more  more,innovative  innovative,approach  approach,year  year,seven</t>
  </si>
  <si>
    <t>dö,dö  #toppexperter,#setech  #setech,#sthlmtech  #svpol,#ekpol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</si>
  <si>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</si>
  <si>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</si>
  <si>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</si>
  <si>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</si>
  <si>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</si>
  <si>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</si>
  <si>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</si>
  <si>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</si>
  <si>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</si>
  <si>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</si>
  <si>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</si>
  <si>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</si>
  <si>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</si>
  <si>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</si>
  <si>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</si>
  <si>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</si>
  <si>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</si>
  <si>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</si>
  <si>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siliconvikings tech_eu swedishtechwkly martinweigert ikea livspace techcrunch thenordicweb robinwauters veckansaffarer</t>
  </si>
  <si>
    <t>malmostartups engagingcare jennyruthhrafns neo4j hajak didigital_se mimibilling emileifrem crowberry waveventures</t>
  </si>
  <si>
    <t>spitlabab combuyitnow loogup mhollstrand startup_sweden malsjo71 getpliance ecobloom_se kheldon drmelker</t>
  </si>
  <si>
    <t>maddysavage allielindo mi mimibilling sandyerrestad brandox_com</t>
  </si>
  <si>
    <t>Top Tweeters in Entire Graph</t>
  </si>
  <si>
    <t>Top Tweeters in G1</t>
  </si>
  <si>
    <t>Top Tweeters in G2</t>
  </si>
  <si>
    <t>Top Tweeters in G3</t>
  </si>
  <si>
    <t>Top Tweeters in G4</t>
  </si>
  <si>
    <t>Top Tweeters in G5</t>
  </si>
  <si>
    <t>Top Tweeters in G6</t>
  </si>
  <si>
    <t>Top Tweeters in G7</t>
  </si>
  <si>
    <t>Top Tweeters</t>
  </si>
  <si>
    <t>fastcompany techcrunch venturebeat robinwauters gamasutra tech_eu burtonlee siliconvikings veckansaffarer nordicmade</t>
  </si>
  <si>
    <t>neo4j sarahgillmartin emileifrem jonasmichanek jonasleijon hajak mimibilling bodilrosvall ideoninnovation elanmb</t>
  </si>
  <si>
    <t>explorecurate trevenoss kheldon malsjo71 startup_sweden loogup spitlabab drmelker mhollstrand ecobloom_se</t>
  </si>
  <si>
    <t>maddysavage allielindo sandyerrestad mi brandox_com</t>
  </si>
  <si>
    <t>dagensindustri investeraren didigital_se karlsson_j erikleiram</t>
  </si>
  <si>
    <t>cizarantmann oresundstartups agronomy_</t>
  </si>
  <si>
    <t>jonasharrysson paulalesius mariaheij</t>
  </si>
  <si>
    <t>Top URLs in Tweet by Count</t>
  </si>
  <si>
    <t>https://startup-live-may-23.confetti.events/ https://startup-live-may-23.confetti.events</t>
  </si>
  <si>
    <t>https://oresundstartups.com/tencent-acquires-malmo-game-developer-sharkmob/ https://oresundstartups.com/ http://oresund.nordictechlist.com/ https://oresundstartups.com/the-hottest-deep-tech-startups-in-the-region/</t>
  </si>
  <si>
    <t>https://tech.eu/newsletter/tech-eu-newsletter-286-registered/ https://tech.eu/newsletter/tech-eu-newsletter-285-registered/ https://venturebeat.com/2019/05/22/mapillary-launches-marketplace-to-expand-coverage-of-its-crowdsourced-map-images-and-data/ https://www.breakit.se/artikel/19955/investera-klimatsmart-tre-startups-som-forbattrar-varlden-med-greentech https://www.gamasutra.com/view/news/343078/Tencent_has_acquired_Swedish_game_developer_Sharkmob.php http://gantrack5.com/t/v/3_ODUzMDY1MzkwMg==/ https://www.fastcompany.com/90347555/this-electric-road-charges-your-car-while-you-drive https://tech.eu/brief/these-were-the-10-biggest-european-tech-stories-this-week-17-may-2019/ https://www.getrevue.co/profile/thenordicweb/issues/the-nordic-web-weekly-issue-273-179536 https://www.getrevue.co/profile/thenordicweb/issues/the-nordic-web-weekly-issue-272-178277</t>
  </si>
  <si>
    <t>https://digital.di.se/artikel/huawei-i-kris-och-techjattarna-okar-flygandet https://digital.di.se/artikel/techjatten-tencent-koper-upp-svenskt-spelbolag</t>
  </si>
  <si>
    <t>Top URLs in Tweet by Salience</t>
  </si>
  <si>
    <t>https://startup-live-may-23.confetti.events https://startup-live-may-23.confetti.events/</t>
  </si>
  <si>
    <t>Top Domains in Tweet by Count</t>
  </si>
  <si>
    <t>tech.eu getrevue.co mailchi.mp venturebeat.com breakit.se gamasutra.com gantrack5.com fastcompany.com va.se constantcontact.com</t>
  </si>
  <si>
    <t>Top Domains in Tweet by Salience</t>
  </si>
  <si>
    <t>nordictechlist.com oresundstartups.com</t>
  </si>
  <si>
    <t>Top Hashtags in Tweet by Count</t>
  </si>
  <si>
    <t>malmostartups startuplive19 startuplive</t>
  </si>
  <si>
    <t>toppexperter setech sthlmtech gbgtech luleatech norrlandtech malmostartups svpol ekpol hemlösa</t>
  </si>
  <si>
    <t>malmostartups cphftw nordicmade nordicgame growhbg agritech biotech ai hardware robotics</t>
  </si>
  <si>
    <t>nordicmade malmostartups nordictech gbgtech sthlmtech eastswedentech cphftw helyes hubtampere icemade</t>
  </si>
  <si>
    <t>malmostartups malmostad startuplive19 skanestartups</t>
  </si>
  <si>
    <t>swedentech nordicmade sthlmtech nordictech cphftw malmostartups startupodense helyes gbgtech startups</t>
  </si>
  <si>
    <t>malmostartups startuplive19 martech startups marketing</t>
  </si>
  <si>
    <t>Top Hashtags in Tweet by Salience</t>
  </si>
  <si>
    <t>startuplive19 startuplive malmostartups</t>
  </si>
  <si>
    <t>hemlösa mötech hemiösa malmö sverige sweden toppexperter setech sthlmtech gbgtech</t>
  </si>
  <si>
    <t>nordicmade nordicgame growhbg agritech biotech ai hardware robotics lundstartups cphftw</t>
  </si>
  <si>
    <t>cphftw helyes hubtampere icemade siliconfjord trdtech swedentech norrlandtech aarsome startupoulu</t>
  </si>
  <si>
    <t>sthlmtech gbgtech gbgftw malmostartups</t>
  </si>
  <si>
    <t>nordicmade malmostartups</t>
  </si>
  <si>
    <t>startuplive19 skanestartups malmostad malmostartups</t>
  </si>
  <si>
    <t>sthlmtech nordictech cphftw swedentech nordicmade malmostartups startupodense helyes gbgtech startups</t>
  </si>
  <si>
    <t>startuplive19 martech startups marketing malmostartups</t>
  </si>
  <si>
    <t>Top Words in Tweet by Count</t>
  </si>
  <si>
    <t>malmostartups startup live 23rd hampus jakobsson venture partner capital firm</t>
  </si>
  <si>
    <t>startup live t co 23rd https join up #startuplive19 panel</t>
  </si>
  <si>
    <t>startup malmostartups malmö's scene thriving join live 23rd know follow</t>
  </si>
  <si>
    <t>dö de gör #toppexperter #setech #sthlmtech #gbgtech #luleatech #norrlandtech #svpol</t>
  </si>
  <si>
    <t>startups oresundstartups selection 33 within tech deeper more innovative approach</t>
  </si>
  <si>
    <t>startup #cphftw more news #nordicmade know startups gaming malmö month</t>
  </si>
  <si>
    <t>siliconvikings ikea invests india's livspace one stop platform interior design</t>
  </si>
  <si>
    <t>#nordicmade #nordictech #gbgtech #sthlmtech 2019 #eastswedentech week #cphftw #helyes #hubtampere</t>
  </si>
  <si>
    <t>med inspiration nyheter storytelling mängder avsnitt väntar på dina öron</t>
  </si>
  <si>
    <t>sweden's #tech sector malmo malmostartups further evidence #startups thrive mid</t>
  </si>
  <si>
    <t>startup malmostartups mimi billing senior reporter sifted stage live part</t>
  </si>
  <si>
    <t>didigital_se inspiration nyheter storytelling mängder med avsnitt väntar på dina</t>
  </si>
  <si>
    <t>startup mimibilling leaving rainy stockholm sweden s southern pearl malmö</t>
  </si>
  <si>
    <t>malmö ceo panel jennyruthhrafns startup become much easier raise money</t>
  </si>
  <si>
    <t>på plats startup live varvsstaden malmö räknar med att det</t>
  </si>
  <si>
    <t>today learned connections key successful startups #til</t>
  </si>
  <si>
    <t>startup #malmostad scalling charlotta tönsgård engagingcare two investors hajak crowberry</t>
  </si>
  <si>
    <t>fasttrackmalmo emilsjodin refined sharing startup journey startups waveventures thank coming</t>
  </si>
  <si>
    <t>insightful panel discussion build team scale company relationship between founder</t>
  </si>
  <si>
    <t>diving journey neo4j #startuplive19 panel co founder engagingcare board</t>
  </si>
  <si>
    <t>siliconvikings 2019 #nordicmade #swedentech #sthlmtech 20 #nordictech #cphftw week #</t>
  </si>
  <si>
    <t>loved energy talks those strobes malmostartups startup live yesterday great</t>
  </si>
  <si>
    <t>looking brand files give stress induced headache here help #brandox</t>
  </si>
  <si>
    <t>pr team web super busy volunteering startup live yesterday blast</t>
  </si>
  <si>
    <t>startup_sweden last day #bootcamp look fantastic group entrepreneurs spitlabab combuyitnow</t>
  </si>
  <si>
    <t>allielindo super busy volunteering startup live yesterday blast glad moment</t>
  </si>
  <si>
    <t>Top Words in Tweet by Salience</t>
  </si>
  <si>
    <t>join t co up #startuplive19 panel here dpk6l2k0gl free ceo</t>
  </si>
  <si>
    <t>dö döda den vita mannen ni ser varför oss #hemlösa</t>
  </si>
  <si>
    <t>startups more news #nordicmade know gaming malmö month sharkmob acquired</t>
  </si>
  <si>
    <t>co week #cphftw #helyes #hubtampere #icemade #siliconfjord #trdtech #norrlandtech newsletter</t>
  </si>
  <si>
    <t>didigital_se h malmö baserade sharkmob köps upp av teknikjätten tencent</t>
  </si>
  <si>
    <t>inspiration nyheter storytelling mängder med avsnitt väntar på dina öron</t>
  </si>
  <si>
    <t>startup malmö become much easier raise money over time mostly</t>
  </si>
  <si>
    <t>scalling charlotta tönsgård engagingcare two investors hajak crowberry #startuplive19 emilsjodin</t>
  </si>
  <si>
    <t>startups 2019 #nordicmade #swedentech #sthlmtech 20 #nordictech #cphftw week #</t>
  </si>
  <si>
    <t>team web super busy volunteering startup live yesterday blast glad</t>
  </si>
  <si>
    <t>Top Word Pairs in Tweet by Count</t>
  </si>
  <si>
    <t>malmostartups,startup  startup,live  live,23rd  23rd,hampus  hampus,jakobsson  jakobsson,venture  venture,partner  partner,capital  capital,firm  firm,blueyard</t>
  </si>
  <si>
    <t>startup,live  https,t  t,co  live,23rd  co,dpk6l2k0gl  dpk6l2k0gl,#malmostartups  here,https  join,startup  #malmostartups,#startuplive19  stage,startup</t>
  </si>
  <si>
    <t>malmostartups,malmö's  malmö's,startup  startup,scene  scene,thriving  thriving,join  join,startup  startup,live  live,23rd  23rd,know  know,follow</t>
  </si>
  <si>
    <t>dö,dö  de,gör  #toppexperter,#setech  #setech,#sthlmtech  #svpol,#ekpol  döda,den  den,vita  vita,mannen  mannen,dö  dö,ni</t>
  </si>
  <si>
    <t>oresundstartups,selection  selection,33  33,startups  startups,within  within,tech  tech,deeper  deeper,more  more,innovative  innovative,approach  approach,year</t>
  </si>
  <si>
    <t>#cphftw,#malmostartups  more,gaming  gaming,startup  startup,news  news,malmö  malmö,month  month,sharkmob  sharkmob,acquired  acquired,tencent  tencent,#malmostartups</t>
  </si>
  <si>
    <t>siliconvikings,#malmostartups  #malmostartups,ikea  ikea,invests  invests,india's  india's,livspace  livspace,one  one,stop  stop,platform  platform,interior  interior,design</t>
  </si>
  <si>
    <t>#nordicmade,#nordictech  #gbgtech,#malmostartups  #sthlmtech,#gbgtech  #cphftw,#aarsome  #helyes,#hubtampere  #startupoulu,#icemade  #icemade,#siliconfjord  #trdtech,#sthlmtech  #malmostartups,#eastswedentech  #nordicmade,#startup</t>
  </si>
  <si>
    <t>didigital_se,malmö  malmö,baserade  baserade,sharkmob  sharkmob,köps  köps,upp  upp,av  av,teknikjätten  teknikjätten,tencent  tencent,vi  vi,hade</t>
  </si>
  <si>
    <t>inspiration,nyheter  nyheter,storytelling  storytelling,mängder  mängder,med  med,avsnitt  avsnitt,väntar  väntar,på  på,dina  dina,öron  öron,#sthlmtech</t>
  </si>
  <si>
    <t>sweden's,#tech  #tech,sector  sector,malmo  malmo,malmostartups  malmostartups,further  further,evidence  evidence,#startups  #startups,thrive  thrive,mid  mid,size</t>
  </si>
  <si>
    <t>malmostartups,mimi  mimi,billing  billing,senior  senior,reporter  reporter,sifted  sifted,stage  stage,startup  startup,live  live,part  part,panel</t>
  </si>
  <si>
    <t>didigital_se,inspiration  inspiration,nyheter  nyheter,storytelling  storytelling,mängder  mängder,med  med,avsnitt  avsnitt,väntar  väntar,på  på,dina  dina,öron</t>
  </si>
  <si>
    <t>mimibilling,leaving  leaving,rainy  rainy,stockholm  stockholm,sweden  sweden,s  s,southern  southern,pearl  pearl,malmö  malmö,looking  looking,forward</t>
  </si>
  <si>
    <t>become,much  much,easier  easier,raise  raise,money  money,over  over,time  time,mostly  mostly,m  m,tactically  tactically,awful</t>
  </si>
  <si>
    <t>på,plats  plats,på  på,startup  startup,live  live,på  på,varvsstaden  varvsstaden,malmö  malmö,räknar  räknar,med  med,att</t>
  </si>
  <si>
    <t>today,learned  learned,connections  connections,key  key,successful  successful,startups  startups,#malmostartups  #malmostartups,#til</t>
  </si>
  <si>
    <t>scalling,startup  startup,charlotta  charlotta,tönsgård  tönsgård,engagingcare  engagingcare,two  two,investors  investors,hajak  hajak,crowberry  crowberry,#malmostartups  #malmostartups,#startuplive19</t>
  </si>
  <si>
    <t>fasttrackmalmo,emilsjodin  emilsjodin,refined  refined,sharing  sharing,startup  startup,journey  journey,startups  startups,waveventures  waveventures,thank  thank,coming</t>
  </si>
  <si>
    <t>insightful,panel  panel,discussion  discussion,build  build,team  team,scale  scale,company  company,relationship  relationship,between  between,founder  founder,investor</t>
  </si>
  <si>
    <t>diving,journey  journey,neo4j  neo4j,#startuplive19  #startuplive19,#malmostartups  panel,co  co,founder  founder,engagingcare  engagingcare,board  board,#malmostartups</t>
  </si>
  <si>
    <t>20,2019  #nordicmade,#nordictech  siliconvikings,#malmostartups  week,20  siliconvikings,swedishtechwkly  swedishtechwkly,newsletter  newsletter,week  2019,martinweigert  martinweigert,#nordicmade  #nordictech,#swedentech</t>
  </si>
  <si>
    <t>loved,energy  energy,talks  talks,those  those,strobes  strobes,malmostartups  malmostartups,startup  startup,live  live,yesterday  yesterday,great  great,snacks</t>
  </si>
  <si>
    <t>looking,brand  brand,files  files,give  give,stress  stress,induced  induced,headache  headache,here  here,help  help,#brandox  #brandox,#martech</t>
  </si>
  <si>
    <t>startup_sweden,last  last,day  day,#bootcamp  #bootcamp,look  look,fantastic  fantastic,group  group,entrepreneurs  entrepreneurs,spitlabab  spitlabab,combuyitnow  combuyitnow,loogup</t>
  </si>
  <si>
    <t>allielindo,super  super,busy  busy,volunteering  volunteering,startup  startup,live  live,yesterday  yesterday,blast  blast,glad  glad,moment  moment,listen</t>
  </si>
  <si>
    <t>Top Word Pairs in Tweet by Salience</t>
  </si>
  <si>
    <t>live,23rd  co,dpk6l2k0gl  dpk6l2k0gl,#malmostartups  here,https  join,startup  #malmostartups,#startuplive19  stage,startup  free,ticket  https,t  t,co</t>
  </si>
  <si>
    <t>dö,dö  döda,den  den,vita  vita,mannen  mannen,dö  dö,ni  ni,ser  ser,varför  varför,de  gör,oss</t>
  </si>
  <si>
    <t>#cphftw,#aarsome  #helyes,#hubtampere  #startupoulu,#icemade  #icemade,#siliconfjord  #trdtech,#sthlmtech  #malmostartups,#eastswedentech  #sthlmtech,#gbgtech  #nordicmade,#startup  #startinlatvia,#ltstartups  20,2019</t>
  </si>
  <si>
    <t>didigital_se,inspiration  #gbgftw,h  malmö,baserade  baserade,sharkmob  sharkmob,köps  köps,upp  upp,av  av,teknikjätten  teknikjätten,tencent  tencent,vi</t>
  </si>
  <si>
    <t>Word</t>
  </si>
  <si>
    <t>#helyes</t>
  </si>
  <si>
    <t>#eastswedentech</t>
  </si>
  <si>
    <t>newsletter</t>
  </si>
  <si>
    <t>#hubtampere</t>
  </si>
  <si>
    <t>#siliconfjord</t>
  </si>
  <si>
    <t>20</t>
  </si>
  <si>
    <t>inte</t>
  </si>
  <si>
    <t>news</t>
  </si>
  <si>
    <t>#aarsome</t>
  </si>
  <si>
    <t>#icemade</t>
  </si>
  <si>
    <t>#trdtech</t>
  </si>
  <si>
    <t>ceo</t>
  </si>
  <si>
    <t>med</t>
  </si>
  <si>
    <t>hade</t>
  </si>
  <si>
    <t>alls</t>
  </si>
  <si>
    <t>tänkt</t>
  </si>
  <si>
    <t>sälja</t>
  </si>
  <si>
    <t>bara</t>
  </si>
  <si>
    <t>efter</t>
  </si>
  <si>
    <t>ett</t>
  </si>
  <si>
    <t>par</t>
  </si>
  <si>
    <t>år</t>
  </si>
  <si>
    <t>men</t>
  </si>
  <si>
    <t>#startup</t>
  </si>
  <si>
    <t>#startupoulu</t>
  </si>
  <si>
    <t>#startups</t>
  </si>
  <si>
    <t>founder</t>
  </si>
  <si>
    <t>talks</t>
  </si>
  <si>
    <t>pr</t>
  </si>
  <si>
    <t>lå</t>
  </si>
  <si>
    <t>#startupodense</t>
  </si>
  <si>
    <t>innovative</t>
  </si>
  <si>
    <t>journey</t>
  </si>
  <si>
    <t>t</t>
  </si>
  <si>
    <t>21</t>
  </si>
  <si>
    <t>#eutech</t>
  </si>
  <si>
    <t>#startinlatvia</t>
  </si>
  <si>
    <t>#ltstartups</t>
  </si>
  <si>
    <t>swedish</t>
  </si>
  <si>
    <t>#startupumea</t>
  </si>
  <si>
    <t>s</t>
  </si>
  <si>
    <t>listen</t>
  </si>
  <si>
    <t>up</t>
  </si>
  <si>
    <t>great</t>
  </si>
  <si>
    <t>inspiration</t>
  </si>
  <si>
    <t>nyheter</t>
  </si>
  <si>
    <t>storytelling</t>
  </si>
  <si>
    <t>mängder</t>
  </si>
  <si>
    <t>avsnitt</t>
  </si>
  <si>
    <t>väntar</t>
  </si>
  <si>
    <t>dina</t>
  </si>
  <si>
    <t>öron</t>
  </si>
  <si>
    <t>#gbgftw</t>
  </si>
  <si>
    <t>one</t>
  </si>
  <si>
    <t>looking</t>
  </si>
  <si>
    <t>here</t>
  </si>
  <si>
    <t>fireside</t>
  </si>
  <si>
    <t>chat</t>
  </si>
  <si>
    <t>approach</t>
  </si>
  <si>
    <t>year</t>
  </si>
  <si>
    <t>seven</t>
  </si>
  <si>
    <t>https</t>
  </si>
  <si>
    <t>sharing</t>
  </si>
  <si>
    <t>free</t>
  </si>
  <si>
    <t>region</t>
  </si>
  <si>
    <t>know</t>
  </si>
  <si>
    <t>#estotech</t>
  </si>
  <si>
    <t>images</t>
  </si>
  <si>
    <t>w</t>
  </si>
  <si>
    <t>3</t>
  </si>
  <si>
    <t>#lundstartups</t>
  </si>
  <si>
    <t>h</t>
  </si>
  <si>
    <t>time</t>
  </si>
  <si>
    <t>awful</t>
  </si>
  <si>
    <t>team</t>
  </si>
  <si>
    <t>stories</t>
  </si>
  <si>
    <t>summary</t>
  </si>
  <si>
    <t>#jkpgtech</t>
  </si>
  <si>
    <t>#creativeorebro</t>
  </si>
  <si>
    <t>#uppsalatech</t>
  </si>
  <si>
    <t>#</t>
  </si>
  <si>
    <t>leaving</t>
  </si>
  <si>
    <t>rainy</t>
  </si>
  <si>
    <t>stockholm</t>
  </si>
  <si>
    <t>sweden</t>
  </si>
  <si>
    <t>southern</t>
  </si>
  <si>
    <t>pearl</t>
  </si>
  <si>
    <t>forward</t>
  </si>
  <si>
    <t>invests</t>
  </si>
  <si>
    <t>india's</t>
  </si>
  <si>
    <t>stop</t>
  </si>
  <si>
    <t>platform</t>
  </si>
  <si>
    <t>interior</t>
  </si>
  <si>
    <t>design</t>
  </si>
  <si>
    <t>capital</t>
  </si>
  <si>
    <t>dpk6l2k0gl</t>
  </si>
  <si>
    <t>today</t>
  </si>
  <si>
    <t>stage</t>
  </si>
  <si>
    <t>limited</t>
  </si>
  <si>
    <t>launches</t>
  </si>
  <si>
    <t>marketplace</t>
  </si>
  <si>
    <t>expand</t>
  </si>
  <si>
    <t>coverage</t>
  </si>
  <si>
    <t>crowdsourced</t>
  </si>
  <si>
    <t>map</t>
  </si>
  <si>
    <t>data</t>
  </si>
  <si>
    <t>#nordicautotech</t>
  </si>
  <si>
    <t>three</t>
  </si>
  <si>
    <t>improve</t>
  </si>
  <si>
    <t>world</t>
  </si>
  <si>
    <t>#greentech</t>
  </si>
  <si>
    <t>wave</t>
  </si>
  <si>
    <t>power</t>
  </si>
  <si>
    <t>sludge</t>
  </si>
  <si>
    <t>energy</t>
  </si>
  <si>
    <t>acquired</t>
  </si>
  <si>
    <t>#nordicsinsv</t>
  </si>
  <si>
    <t>12</t>
  </si>
  <si>
    <t>finalists</t>
  </si>
  <si>
    <t>presented</t>
  </si>
  <si>
    <t>finals</t>
  </si>
  <si>
    <t>nordics</t>
  </si>
  <si>
    <t>3rd</t>
  </si>
  <si>
    <t>present</t>
  </si>
  <si>
    <t>electric</t>
  </si>
  <si>
    <t>road</t>
  </si>
  <si>
    <t>charges</t>
  </si>
  <si>
    <t>car</t>
  </si>
  <si>
    <t>drive</t>
  </si>
  <si>
    <t>dan</t>
  </si>
  <si>
    <t>zethraeus</t>
  </si>
  <si>
    <t>#elonroad</t>
  </si>
  <si>
    <t>talk</t>
  </si>
  <si>
    <t>tips</t>
  </si>
  <si>
    <t>become</t>
  </si>
  <si>
    <t>much</t>
  </si>
  <si>
    <t>easier</t>
  </si>
  <si>
    <t>raise</t>
  </si>
  <si>
    <t>money</t>
  </si>
  <si>
    <t>over</t>
  </si>
  <si>
    <t>mostly</t>
  </si>
  <si>
    <t>m</t>
  </si>
  <si>
    <t>tactically</t>
  </si>
  <si>
    <t>fundraising</t>
  </si>
  <si>
    <t>company</t>
  </si>
  <si>
    <t>those</t>
  </si>
  <si>
    <t>web</t>
  </si>
  <si>
    <t>#martech</t>
  </si>
  <si>
    <t>#marketing</t>
  </si>
  <si>
    <t>10</t>
  </si>
  <si>
    <t>biggest</t>
  </si>
  <si>
    <t>wk</t>
  </si>
  <si>
    <t>anyfin</t>
  </si>
  <si>
    <t>#startupturku</t>
  </si>
  <si>
    <t>#startupbergen</t>
  </si>
  <si>
    <t>#stavangertech</t>
  </si>
  <si>
    <t>#swedentech's</t>
  </si>
  <si>
    <t>101</t>
  </si>
  <si>
    <t>talents</t>
  </si>
  <si>
    <t>#hbgtech</t>
  </si>
  <si>
    <t>#lkpgtech</t>
  </si>
  <si>
    <t>#nkpgtech</t>
  </si>
  <si>
    <t>latest</t>
  </si>
  <si>
    <t>techtalk</t>
  </si>
  <si>
    <t>#sthlmtech#aarsome</t>
  </si>
  <si>
    <t>f</t>
  </si>
  <si>
    <t>board</t>
  </si>
  <si>
    <t>build</t>
  </si>
  <si>
    <t>thanks</t>
  </si>
  <si>
    <t>hampus</t>
  </si>
  <si>
    <t>jakobsson</t>
  </si>
  <si>
    <t>venture</t>
  </si>
  <si>
    <t>partner</t>
  </si>
  <si>
    <t>firm</t>
  </si>
  <si>
    <t>blueyard</t>
  </si>
  <si>
    <t>companies</t>
  </si>
  <si>
    <t>charlotta</t>
  </si>
  <si>
    <t>tönsgård</t>
  </si>
  <si>
    <t>refined</t>
  </si>
  <si>
    <t>thank</t>
  </si>
  <si>
    <t>coming</t>
  </si>
  <si>
    <t>#malmostad</t>
  </si>
  <si>
    <t>list</t>
  </si>
  <si>
    <t>connections</t>
  </si>
  <si>
    <t>det</t>
  </si>
  <si>
    <t>17</t>
  </si>
  <si>
    <t>00</t>
  </si>
  <si>
    <t>founders</t>
  </si>
  <si>
    <t>mimi</t>
  </si>
  <si>
    <t>billing</t>
  </si>
  <si>
    <t>senior</t>
  </si>
  <si>
    <t>reporter</t>
  </si>
  <si>
    <t>sifted</t>
  </si>
  <si>
    <t>part</t>
  </si>
  <si>
    <t>oss</t>
  </si>
  <si>
    <t>#svpol</t>
  </si>
  <si>
    <t>#ekpol</t>
  </si>
  <si>
    <t>malmö's</t>
  </si>
  <si>
    <t>scene</t>
  </si>
  <si>
    <t>thriving</t>
  </si>
  <si>
    <t>follow</t>
  </si>
  <si>
    <t>lively</t>
  </si>
  <si>
    <t>inspired</t>
  </si>
  <si>
    <t>forget</t>
  </si>
  <si>
    <t>ticket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</si>
  <si>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</si>
  <si>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</si>
  <si>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</si>
  <si>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</si>
  <si>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</si>
  <si>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</si>
  <si>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</si>
  <si>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</si>
  <si>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</si>
  <si>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</si>
  <si>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</si>
  <si>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</si>
  <si>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</si>
  <si>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</si>
  <si>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</si>
  <si>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</si>
  <si>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</si>
  <si>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</si>
  <si>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</si>
  <si>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</si>
  <si>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</si>
  <si>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</si>
  <si>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</si>
  <si>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</si>
  <si>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</si>
  <si>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</si>
  <si>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</si>
  <si>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</si>
  <si>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</si>
  <si>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26, 115, 0</t>
  </si>
  <si>
    <t>Red</t>
  </si>
  <si>
    <t>53, 102, 0</t>
  </si>
  <si>
    <t>105, 76, 0</t>
  </si>
  <si>
    <t>79, 89, 0</t>
  </si>
  <si>
    <t>G1: #nordicmade #malmostartups #nordictech 2019 siliconvikings #sthlmtech #gbgtech week #cphftw #swedentech</t>
  </si>
  <si>
    <t>G2: startup #malmostartups live panel malmostartups #startuplive19 join 23rd co malmö</t>
  </si>
  <si>
    <t>G3: last day #bootcamp look fantastic group entrepreneurs spitlabab combuyitnow loogup</t>
  </si>
  <si>
    <t>G4: #malmostartups super busy volunteering startup live yesterday blast glad moment</t>
  </si>
  <si>
    <t>G5: didigital_se malmö baserade sharkmob köps upp av teknikjätten tencent vi</t>
  </si>
  <si>
    <t>G6: startups more #malmostartups startup #cphftw selection 33 within tech deeper</t>
  </si>
  <si>
    <t>G7: #malmostartups på dö gör #toppexperter #setech #sthlmtech #gbgtech #luleatech #norrlandtech</t>
  </si>
  <si>
    <t>Autofill Workbook Results</t>
  </si>
  <si>
    <t>Edge Weight▓1▓11▓0▓True▓Green▓Red▓▓Edge Weight▓1▓4▓0▓3▓10▓False▓Edge Weight▓1▓11▓0▓32▓6▓False▓▓0▓0▓0▓True▓Black▓Black▓▓Followers▓0▓711082▓0▓162▓1000▓False▓Followers▓0▓10054107▓0▓100▓70▓False▓▓0▓0▓0▓0▓0▓False▓▓0▓0▓0▓0▓0▓False</t>
  </si>
  <si>
    <t>Subgraph</t>
  </si>
  <si>
    <t>GraphSource░TwitterSearch▓GraphTerm░#malmostartups▓ImportDescription░The graph represents a network of 87 Twitter users whose recent tweets contained "#malmostartups", or who were replied to or mentioned in those tweets, taken from a data set limited to a maximum of 18,000 tweets.  The network was obtained from Twitter on Saturday, 25 May 2019 at 14:26 UTC.
The tweets in the network were tweeted over the 9-day, 5-hour, 55-minute period from Thursday, 16 May 2019 at 08:01 UTC to Saturday, 25 May 2019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</si>
</sst>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972968"/>
        <c:axId val="54538985"/>
      </c:barChart>
      <c:catAx>
        <c:axId val="209729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38985"/>
        <c:crosses val="autoZero"/>
        <c:auto val="1"/>
        <c:lblOffset val="100"/>
        <c:noMultiLvlLbl val="0"/>
      </c:catAx>
      <c:valAx>
        <c:axId val="54538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72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088818"/>
        <c:axId val="55581635"/>
      </c:barChart>
      <c:catAx>
        <c:axId val="21088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581635"/>
        <c:crosses val="autoZero"/>
        <c:auto val="1"/>
        <c:lblOffset val="100"/>
        <c:noMultiLvlLbl val="0"/>
      </c:catAx>
      <c:valAx>
        <c:axId val="5558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472668"/>
        <c:axId val="5818557"/>
      </c:barChart>
      <c:catAx>
        <c:axId val="304726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8557"/>
        <c:crosses val="autoZero"/>
        <c:auto val="1"/>
        <c:lblOffset val="100"/>
        <c:noMultiLvlLbl val="0"/>
      </c:catAx>
      <c:valAx>
        <c:axId val="5818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72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367014"/>
        <c:axId val="1541079"/>
      </c:barChart>
      <c:catAx>
        <c:axId val="523670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1079"/>
        <c:crosses val="autoZero"/>
        <c:auto val="1"/>
        <c:lblOffset val="100"/>
        <c:noMultiLvlLbl val="0"/>
      </c:catAx>
      <c:valAx>
        <c:axId val="154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7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869712"/>
        <c:axId val="57718545"/>
      </c:barChart>
      <c:catAx>
        <c:axId val="13869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718545"/>
        <c:crosses val="autoZero"/>
        <c:auto val="1"/>
        <c:lblOffset val="100"/>
        <c:noMultiLvlLbl val="0"/>
      </c:catAx>
      <c:valAx>
        <c:axId val="5771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704858"/>
        <c:axId val="44690539"/>
      </c:barChart>
      <c:catAx>
        <c:axId val="497048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90539"/>
        <c:crosses val="autoZero"/>
        <c:auto val="1"/>
        <c:lblOffset val="100"/>
        <c:noMultiLvlLbl val="0"/>
      </c:catAx>
      <c:valAx>
        <c:axId val="44690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04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670532"/>
        <c:axId val="63163877"/>
      </c:barChart>
      <c:catAx>
        <c:axId val="666705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63877"/>
        <c:crosses val="autoZero"/>
        <c:auto val="1"/>
        <c:lblOffset val="100"/>
        <c:noMultiLvlLbl val="0"/>
      </c:catAx>
      <c:valAx>
        <c:axId val="6316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603982"/>
        <c:axId val="16000383"/>
      </c:barChart>
      <c:catAx>
        <c:axId val="316039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0383"/>
        <c:crosses val="autoZero"/>
        <c:auto val="1"/>
        <c:lblOffset val="100"/>
        <c:noMultiLvlLbl val="0"/>
      </c:catAx>
      <c:valAx>
        <c:axId val="1600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785720"/>
        <c:axId val="20962617"/>
      </c:barChart>
      <c:catAx>
        <c:axId val="9785720"/>
        <c:scaling>
          <c:orientation val="minMax"/>
        </c:scaling>
        <c:axPos val="b"/>
        <c:delete val="1"/>
        <c:majorTickMark val="out"/>
        <c:minorTickMark val="none"/>
        <c:tickLblPos val="none"/>
        <c:crossAx val="20962617"/>
        <c:crosses val="autoZero"/>
        <c:auto val="1"/>
        <c:lblOffset val="100"/>
        <c:noMultiLvlLbl val="0"/>
      </c:catAx>
      <c:valAx>
        <c:axId val="20962617"/>
        <c:scaling>
          <c:orientation val="minMax"/>
        </c:scaling>
        <c:axPos val="l"/>
        <c:delete val="1"/>
        <c:majorTickMark val="out"/>
        <c:minorTickMark val="none"/>
        <c:tickLblPos val="none"/>
        <c:crossAx val="9785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deoninnova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almostartu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odilrosval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aulalesi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izarant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oresundstartup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gronomy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burtonle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echcrun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ivspa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ike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iliconviking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karlsson_j"/>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idigital_s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rikleir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nvesterar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lanmb"/>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orbital_system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iftedeu"/>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agensindustr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onasmichane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ennyruthhrafn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imibilli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onasharryss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ariaheij"/>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asttrackmalm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ojodiagnostic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waveventur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milsjodi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rowberr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haja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ngagingcar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anionap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eremiepoiri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valazulfi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eo4j"/>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nordicmad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isabel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venture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artinweiger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wedishtechwkl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veckansaffar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henordicweb"/>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tech_e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le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wc2019"/>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orpower_ocea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apillar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arahgillmart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randox_co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llielind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emileifre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jonasleij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tartup_swede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kheld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getplianc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ecobloom_s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hollstran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loogup"/>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ombuyitnow"/>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pitlabab"/>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andyerresta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addysavag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malsjo7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rmelk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fastcompan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imblysw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isabellapalmgr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wedeninus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venskarvarld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gamehabita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eastswedengam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tgin_swed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wedengamearen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playagamehub"/>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turkugamehub"/>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gamesfactoryf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gamehubdenmar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gamasutr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tencen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sharkmobgame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breakit_s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venturebea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robinwauter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explorecurat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revenos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80" totalsRowShown="0" headerRowDxfId="379" dataDxfId="378">
  <autoFilter ref="A2:BL180"/>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249" dataDxfId="248">
  <autoFilter ref="A2:C13"/>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42" dataDxfId="241">
  <autoFilter ref="A1:P11"/>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4" totalsRowShown="0" headerRowDxfId="224" dataDxfId="223">
  <autoFilter ref="A14:P24"/>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P37" totalsRowShown="0" headerRowDxfId="206" dataDxfId="205">
  <autoFilter ref="A27:P37"/>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P50" totalsRowShown="0" headerRowDxfId="187" dataDxfId="186">
  <autoFilter ref="A40:P50"/>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P63" totalsRowShown="0" headerRowDxfId="168" dataDxfId="167">
  <autoFilter ref="A53:P63"/>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P67" totalsRowShown="0" headerRowDxfId="149" dataDxfId="148">
  <autoFilter ref="A66:P67"/>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P80" totalsRowShown="0" headerRowDxfId="146" dataDxfId="145">
  <autoFilter ref="A70:P80"/>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P93" totalsRowShown="0" headerRowDxfId="111" dataDxfId="110">
  <autoFilter ref="A83:P93"/>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326" dataDxfId="325">
  <autoFilter ref="A2:BT89"/>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12" totalsRowShown="0" headerRowDxfId="82" dataDxfId="81">
  <autoFilter ref="A1:G61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01" totalsRowShown="0" headerRowDxfId="73" dataDxfId="72">
  <autoFilter ref="A1:L60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280" dataDxfId="279">
  <autoFilter ref="A1:C8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mnytt.se/msb-den-negativa-sverigebilden-ar-overdriven-eller-rena-logner/" TargetMode="External" /><Relationship Id="rId2" Type="http://schemas.openxmlformats.org/officeDocument/2006/relationships/hyperlink" Target="https://www.computerweekly.com/news/252461403/Malmo-Swedens-small-but-sturdy-tech-ecosystem" TargetMode="External" /><Relationship Id="rId3" Type="http://schemas.openxmlformats.org/officeDocument/2006/relationships/hyperlink" Target="https://www.computerweekly.com/news/252461403/Malmo-Swedens-small-but-sturdy-tech-ecosystem" TargetMode="External" /><Relationship Id="rId4" Type="http://schemas.openxmlformats.org/officeDocument/2006/relationships/hyperlink" Target="http://www.efn.se/" TargetMode="External" /><Relationship Id="rId5" Type="http://schemas.openxmlformats.org/officeDocument/2006/relationships/hyperlink" Target="https://startup-live-may-23.confetti.events/" TargetMode="External" /><Relationship Id="rId6" Type="http://schemas.openxmlformats.org/officeDocument/2006/relationships/hyperlink" Target="https://www.va.se/nyheter/2019/05/13/sveriges-101-supertalanger-2019-entreprenor-insights/" TargetMode="External" /><Relationship Id="rId7" Type="http://schemas.openxmlformats.org/officeDocument/2006/relationships/hyperlink" Target="https://www.va.se/nyheter/2019/05/13/sveriges-101-supertalanger-2019-entreprenor-insights/" TargetMode="External" /><Relationship Id="rId8" Type="http://schemas.openxmlformats.org/officeDocument/2006/relationships/hyperlink" Target="https://digital.di.se/artikel/techjatten-tencent-koper-upp-svenskt-spelbolag" TargetMode="External" /><Relationship Id="rId9" Type="http://schemas.openxmlformats.org/officeDocument/2006/relationships/hyperlink" Target="https://digital.di.se/artikel/huawei-i-kris-och-techjattarna-okar-flygandet" TargetMode="External" /><Relationship Id="rId10" Type="http://schemas.openxmlformats.org/officeDocument/2006/relationships/hyperlink" Target="https://startup-live-may-23.confetti.events/" TargetMode="External" /><Relationship Id="rId11" Type="http://schemas.openxmlformats.org/officeDocument/2006/relationships/hyperlink" Target="https://startup-live-may-23.confetti.events/" TargetMode="External" /><Relationship Id="rId12" Type="http://schemas.openxmlformats.org/officeDocument/2006/relationships/hyperlink" Target="https://startup-live-may-23.confetti.events/" TargetMode="External" /><Relationship Id="rId13" Type="http://schemas.openxmlformats.org/officeDocument/2006/relationships/hyperlink" Target="https://startup-live-may-23.confetti.events/" TargetMode="External" /><Relationship Id="rId14" Type="http://schemas.openxmlformats.org/officeDocument/2006/relationships/hyperlink" Target="https://startup-live-may-23.confetti.events/" TargetMode="External" /><Relationship Id="rId15" Type="http://schemas.openxmlformats.org/officeDocument/2006/relationships/hyperlink" Target="https://www.fastcompany.com/90347555/this-electric-road-charges-your-car-while-you-drive" TargetMode="External" /><Relationship Id="rId16" Type="http://schemas.openxmlformats.org/officeDocument/2006/relationships/hyperlink" Target="https://www.va.se/nyheter/2019/05/13/sveriges-101-supertalanger-2019-entreprenor-insights/" TargetMode="External" /><Relationship Id="rId17" Type="http://schemas.openxmlformats.org/officeDocument/2006/relationships/hyperlink" Target="https://tech.eu/brief/these-were-the-10-biggest-european-tech-stories-this-week-17-may-2019/" TargetMode="External" /><Relationship Id="rId18" Type="http://schemas.openxmlformats.org/officeDocument/2006/relationships/hyperlink" Target="https://techcrunch.com/2019/05/20/livspace-ikea/" TargetMode="External" /><Relationship Id="rId19" Type="http://schemas.openxmlformats.org/officeDocument/2006/relationships/hyperlink" Target="https://techcrunch.com/2019/05/20/livspace-ikea/" TargetMode="External" /><Relationship Id="rId20" Type="http://schemas.openxmlformats.org/officeDocument/2006/relationships/hyperlink" Target="https://techcrunch.com/2019/05/20/livspace-ikea/" TargetMode="External" /><Relationship Id="rId21" Type="http://schemas.openxmlformats.org/officeDocument/2006/relationships/hyperlink" Target="http://gantrack5.com/t/v/3_ODUzMDY1MzkwMg==/" TargetMode="External" /><Relationship Id="rId22" Type="http://schemas.openxmlformats.org/officeDocument/2006/relationships/hyperlink" Target="http://gantrack5.com/t/v/3_ODUzMDY1MzkwMg==/" TargetMode="External" /><Relationship Id="rId23" Type="http://schemas.openxmlformats.org/officeDocument/2006/relationships/hyperlink" Target="https://www.gamasutra.com/view/news/343078/Tencent_has_acquired_Swedish_game_developer_Sharkmob.php" TargetMode="External" /><Relationship Id="rId24" Type="http://schemas.openxmlformats.org/officeDocument/2006/relationships/hyperlink" Target="https://www.gamasutra.com/view/news/343078/Tencent_has_acquired_Swedish_game_developer_Sharkmob.php" TargetMode="External" /><Relationship Id="rId25" Type="http://schemas.openxmlformats.org/officeDocument/2006/relationships/hyperlink" Target="https://www.gamasutra.com/view/news/343078/Tencent_has_acquired_Swedish_game_developer_Sharkmob.php" TargetMode="External" /><Relationship Id="rId26" Type="http://schemas.openxmlformats.org/officeDocument/2006/relationships/hyperlink" Target="https://www.gamasutra.com/view/news/343078/Tencent_has_acquired_Swedish_game_developer_Sharkmob.php" TargetMode="External" /><Relationship Id="rId27" Type="http://schemas.openxmlformats.org/officeDocument/2006/relationships/hyperlink" Target="https://www.gamasutra.com/view/news/343078/Tencent_has_acquired_Swedish_game_developer_Sharkmob.php" TargetMode="External" /><Relationship Id="rId28" Type="http://schemas.openxmlformats.org/officeDocument/2006/relationships/hyperlink" Target="https://www.gamasutra.com/view/news/343078/Tencent_has_acquired_Swedish_game_developer_Sharkmob.php" TargetMode="External" /><Relationship Id="rId29" Type="http://schemas.openxmlformats.org/officeDocument/2006/relationships/hyperlink" Target="https://www.gamasutra.com/view/news/343078/Tencent_has_acquired_Swedish_game_developer_Sharkmob.php" TargetMode="External" /><Relationship Id="rId30" Type="http://schemas.openxmlformats.org/officeDocument/2006/relationships/hyperlink" Target="https://www.gamasutra.com/view/news/343078/Tencent_has_acquired_Swedish_game_developer_Sharkmob.php" TargetMode="External" /><Relationship Id="rId31" Type="http://schemas.openxmlformats.org/officeDocument/2006/relationships/hyperlink" Target="https://www.gamasutra.com/view/news/343078/Tencent_has_acquired_Swedish_game_developer_Sharkmob.php" TargetMode="External" /><Relationship Id="rId32" Type="http://schemas.openxmlformats.org/officeDocument/2006/relationships/hyperlink" Target="https://www.gamasutra.com/view/news/343078/Tencent_has_acquired_Swedish_game_developer_Sharkmob.php" TargetMode="External" /><Relationship Id="rId33" Type="http://schemas.openxmlformats.org/officeDocument/2006/relationships/hyperlink" Target="https://www.gamasutra.com/view/news/343078/Tencent_has_acquired_Swedish_game_developer_Sharkmob.php" TargetMode="External" /><Relationship Id="rId34" Type="http://schemas.openxmlformats.org/officeDocument/2006/relationships/hyperlink" Target="https://www.breakit.se/artikel/19955/investera-klimatsmart-tre-startups-som-forbattrar-varlden-med-greentech" TargetMode="External" /><Relationship Id="rId35" Type="http://schemas.openxmlformats.org/officeDocument/2006/relationships/hyperlink" Target="https://www.breakit.se/artikel/19955/investera-klimatsmart-tre-startups-som-forbattrar-varlden-med-greentech" TargetMode="External" /><Relationship Id="rId36" Type="http://schemas.openxmlformats.org/officeDocument/2006/relationships/hyperlink" Target="https://venturebeat.com/2019/05/22/mapillary-launches-marketplace-to-expand-coverage-of-its-crowdsourced-map-images-and-data/" TargetMode="External" /><Relationship Id="rId37" Type="http://schemas.openxmlformats.org/officeDocument/2006/relationships/hyperlink" Target="https://venturebeat.com/2019/05/22/mapillary-launches-marketplace-to-expand-coverage-of-its-crowdsourced-map-images-and-data/" TargetMode="External" /><Relationship Id="rId38" Type="http://schemas.openxmlformats.org/officeDocument/2006/relationships/hyperlink" Target="https://mailchi.mp/c20b9b764e72/swedish-tech-weekly-23-anyfin-steven-primetime-einride-truecaller-marblecards-moow-soundtrap-elements-of-ai-33-deep-tech-startups-and-more" TargetMode="External" /><Relationship Id="rId39" Type="http://schemas.openxmlformats.org/officeDocument/2006/relationships/hyperlink" Target="https://mailchi.mp/4ce005caaee7/swedish-tech-weekly-24-sharkmob-northvolt-nilar-tracklib-racefox-fundler-splitgrid-bzzt-sigmastocks-peafowl-mapillary-flic-and-more" TargetMode="External" /><Relationship Id="rId40" Type="http://schemas.openxmlformats.org/officeDocument/2006/relationships/hyperlink" Target="https://mailchi.mp/c20b9b764e72/swedish-tech-weekly-23-anyfin-steven-primetime-einride-truecaller-marblecards-moow-soundtrap-elements-of-ai-33-deep-tech-startups-and-more" TargetMode="External" /><Relationship Id="rId41" Type="http://schemas.openxmlformats.org/officeDocument/2006/relationships/hyperlink" Target="https://mailchi.mp/4ce005caaee7/swedish-tech-weekly-24-sharkmob-northvolt-nilar-tracklib-racefox-fundler-splitgrid-bzzt-sigmastocks-peafowl-mapillary-flic-and-more" TargetMode="External" /><Relationship Id="rId42" Type="http://schemas.openxmlformats.org/officeDocument/2006/relationships/hyperlink" Target="https://tech.eu/newsletter/tech-eu-newsletter-285-registered/" TargetMode="External" /><Relationship Id="rId43" Type="http://schemas.openxmlformats.org/officeDocument/2006/relationships/hyperlink" Target="https://tech.eu/newsletter/tech-eu-newsletter-286-registered/" TargetMode="External" /><Relationship Id="rId44" Type="http://schemas.openxmlformats.org/officeDocument/2006/relationships/hyperlink" Target="https://tech.eu/brief/these-were-the-10-biggest-european-tech-stories-this-week-17-may-2019/" TargetMode="External" /><Relationship Id="rId45" Type="http://schemas.openxmlformats.org/officeDocument/2006/relationships/hyperlink" Target="https://tech.eu/newsletter/tech-eu-newsletter-285-registered/" TargetMode="External" /><Relationship Id="rId46" Type="http://schemas.openxmlformats.org/officeDocument/2006/relationships/hyperlink" Target="https://tech.eu/newsletter/tech-eu-newsletter-286-registered/" TargetMode="External" /><Relationship Id="rId47" Type="http://schemas.openxmlformats.org/officeDocument/2006/relationships/hyperlink" Target="https://www.getrevue.co/profile/thenordicweb/issues/the-nordic-web-weekly-issue-272-178277" TargetMode="External" /><Relationship Id="rId48" Type="http://schemas.openxmlformats.org/officeDocument/2006/relationships/hyperlink" Target="https://www.getrevue.co/profile/thenordicweb/issues/the-nordic-web-weekly-issue-273-179536" TargetMode="External" /><Relationship Id="rId49" Type="http://schemas.openxmlformats.org/officeDocument/2006/relationships/hyperlink" Target="https://myemail.constantcontact.com/subject.html?soid=1119738945416&amp;aid=Exe1HlTHRCM" TargetMode="External" /><Relationship Id="rId50" Type="http://schemas.openxmlformats.org/officeDocument/2006/relationships/hyperlink" Target="https://oresundstartups.com/the-hottest-deep-tech-startups-in-the-region/" TargetMode="External" /><Relationship Id="rId51" Type="http://schemas.openxmlformats.org/officeDocument/2006/relationships/hyperlink" Target="http://oresund.nordictechlist.com/" TargetMode="External" /><Relationship Id="rId52" Type="http://schemas.openxmlformats.org/officeDocument/2006/relationships/hyperlink" Target="https://oresundstartups.com/" TargetMode="External" /><Relationship Id="rId53" Type="http://schemas.openxmlformats.org/officeDocument/2006/relationships/hyperlink" Target="https://oresundstartups.com/tencent-acquires-malmo-game-developer-sharkmob/" TargetMode="External" /><Relationship Id="rId54" Type="http://schemas.openxmlformats.org/officeDocument/2006/relationships/hyperlink" Target="https://pbs.twimg.com/media/D67311oXkAA3Icf.jpg" TargetMode="External" /><Relationship Id="rId55" Type="http://schemas.openxmlformats.org/officeDocument/2006/relationships/hyperlink" Target="https://pbs.twimg.com/media/D7Q6h3nXoAE4UDE.jpg" TargetMode="External" /><Relationship Id="rId56" Type="http://schemas.openxmlformats.org/officeDocument/2006/relationships/hyperlink" Target="https://pbs.twimg.com/media/D7FzFx4WsAE5Xqn.jpg" TargetMode="External" /><Relationship Id="rId57" Type="http://schemas.openxmlformats.org/officeDocument/2006/relationships/hyperlink" Target="https://pbs.twimg.com/media/D7FzFx4WsAE5Xqn.jpg" TargetMode="External" /><Relationship Id="rId58" Type="http://schemas.openxmlformats.org/officeDocument/2006/relationships/hyperlink" Target="https://pbs.twimg.com/media/D7Q_1JOW4AAVMRw.jpg" TargetMode="External" /><Relationship Id="rId59" Type="http://schemas.openxmlformats.org/officeDocument/2006/relationships/hyperlink" Target="https://pbs.twimg.com/media/D7Q_1JOW4AAVMRw.jpg" TargetMode="External" /><Relationship Id="rId60" Type="http://schemas.openxmlformats.org/officeDocument/2006/relationships/hyperlink" Target="https://pbs.twimg.com/media/D7Q_1JOW4AAVMRw.jpg" TargetMode="External" /><Relationship Id="rId61" Type="http://schemas.openxmlformats.org/officeDocument/2006/relationships/hyperlink" Target="https://pbs.twimg.com/ext_tw_video_thumb/1131603738530078720/pu/img/_nHCDFmKof0V3awL.jpg" TargetMode="External" /><Relationship Id="rId62" Type="http://schemas.openxmlformats.org/officeDocument/2006/relationships/hyperlink" Target="https://pbs.twimg.com/ext_tw_video_thumb/1131603738530078720/pu/img/_nHCDFmKof0V3awL.jpg" TargetMode="External" /><Relationship Id="rId63" Type="http://schemas.openxmlformats.org/officeDocument/2006/relationships/hyperlink" Target="https://pbs.twimg.com/ext_tw_video_thumb/1131603738530078720/pu/img/_nHCDFmKof0V3awL.jpg" TargetMode="External" /><Relationship Id="rId64" Type="http://schemas.openxmlformats.org/officeDocument/2006/relationships/hyperlink" Target="https://pbs.twimg.com/ext_tw_video_thumb/1131603738530078720/pu/img/_nHCDFmKof0V3awL.jpg" TargetMode="External" /><Relationship Id="rId65" Type="http://schemas.openxmlformats.org/officeDocument/2006/relationships/hyperlink" Target="https://pbs.twimg.com/ext_tw_video_thumb/1131603738530078720/pu/img/_nHCDFmKof0V3awL.jpg" TargetMode="External" /><Relationship Id="rId66" Type="http://schemas.openxmlformats.org/officeDocument/2006/relationships/hyperlink" Target="https://pbs.twimg.com/ext_tw_video_thumb/1131603738530078720/pu/img/_nHCDFmKof0V3awL.jpg" TargetMode="External" /><Relationship Id="rId67" Type="http://schemas.openxmlformats.org/officeDocument/2006/relationships/hyperlink" Target="https://pbs.twimg.com/media/D7RAr6jXYAArZAF.jpg" TargetMode="External" /><Relationship Id="rId68" Type="http://schemas.openxmlformats.org/officeDocument/2006/relationships/hyperlink" Target="https://pbs.twimg.com/media/D7RzVPRW4AEMdz0.jpg" TargetMode="External" /><Relationship Id="rId69" Type="http://schemas.openxmlformats.org/officeDocument/2006/relationships/hyperlink" Target="https://pbs.twimg.com/media/D7RzigqXkAEQnNv.jpg" TargetMode="External" /><Relationship Id="rId70" Type="http://schemas.openxmlformats.org/officeDocument/2006/relationships/hyperlink" Target="https://pbs.twimg.com/media/D7PS0LkW0AAX6Y4.jpg" TargetMode="External" /><Relationship Id="rId71" Type="http://schemas.openxmlformats.org/officeDocument/2006/relationships/hyperlink" Target="https://pbs.twimg.com/media/D7RAr6jXYAArZAF.jpg" TargetMode="External" /><Relationship Id="rId72" Type="http://schemas.openxmlformats.org/officeDocument/2006/relationships/hyperlink" Target="https://pbs.twimg.com/media/D7UO2MgXkAAv0_H.jpg" TargetMode="External" /><Relationship Id="rId73" Type="http://schemas.openxmlformats.org/officeDocument/2006/relationships/hyperlink" Target="https://pbs.twimg.com/media/D6sxGoYU0AccO-y.jpg" TargetMode="External" /><Relationship Id="rId74" Type="http://schemas.openxmlformats.org/officeDocument/2006/relationships/hyperlink" Target="https://pbs.twimg.com/media/D6rGLv2XkAA0rx_.jpg" TargetMode="External" /><Relationship Id="rId75" Type="http://schemas.openxmlformats.org/officeDocument/2006/relationships/hyperlink" Target="https://pbs.twimg.com/media/D7RKeaGWkAEgiMw.jpg" TargetMode="External" /><Relationship Id="rId76" Type="http://schemas.openxmlformats.org/officeDocument/2006/relationships/hyperlink" Target="https://pbs.twimg.com/media/D7RAr6jXYAArZAF.jpg" TargetMode="External" /><Relationship Id="rId77" Type="http://schemas.openxmlformats.org/officeDocument/2006/relationships/hyperlink" Target="https://pbs.twimg.com/media/D7RKeaGWkAEgiMw.jpg" TargetMode="External" /><Relationship Id="rId78" Type="http://schemas.openxmlformats.org/officeDocument/2006/relationships/hyperlink" Target="https://pbs.twimg.com/media/D7UVlbnX4AAvxac.jpg" TargetMode="External" /><Relationship Id="rId79" Type="http://schemas.openxmlformats.org/officeDocument/2006/relationships/hyperlink" Target="https://pbs.twimg.com/ext_tw_video_thumb/1131856504976486401/pu/img/5dkfqp7iI9gF6Y1P.jpg" TargetMode="External" /><Relationship Id="rId80" Type="http://schemas.openxmlformats.org/officeDocument/2006/relationships/hyperlink" Target="https://pbs.twimg.com/ext_tw_video_thumb/1131856504976486401/pu/img/5dkfqp7iI9gF6Y1P.jpg" TargetMode="External" /><Relationship Id="rId81" Type="http://schemas.openxmlformats.org/officeDocument/2006/relationships/hyperlink" Target="https://pbs.twimg.com/ext_tw_video_thumb/1131856504976486401/pu/img/5dkfqp7iI9gF6Y1P.jpg" TargetMode="External" /><Relationship Id="rId82" Type="http://schemas.openxmlformats.org/officeDocument/2006/relationships/hyperlink" Target="https://pbs.twimg.com/media/D7UVlbnX4AAvxac.jpg" TargetMode="External" /><Relationship Id="rId83" Type="http://schemas.openxmlformats.org/officeDocument/2006/relationships/hyperlink" Target="https://pbs.twimg.com/media/D7UVlbnX4AAvxac.jpg" TargetMode="External" /><Relationship Id="rId84" Type="http://schemas.openxmlformats.org/officeDocument/2006/relationships/hyperlink" Target="https://pbs.twimg.com/ext_tw_video_thumb/1131856504976486401/pu/img/5dkfqp7iI9gF6Y1P.jpg" TargetMode="External" /><Relationship Id="rId85" Type="http://schemas.openxmlformats.org/officeDocument/2006/relationships/hyperlink" Target="https://pbs.twimg.com/ext_tw_video_thumb/1131856504976486401/pu/img/5dkfqp7iI9gF6Y1P.jpg" TargetMode="External" /><Relationship Id="rId86" Type="http://schemas.openxmlformats.org/officeDocument/2006/relationships/hyperlink" Target="https://pbs.twimg.com/media/D6wm8btWkAA_eeQ.jpg" TargetMode="External" /><Relationship Id="rId87" Type="http://schemas.openxmlformats.org/officeDocument/2006/relationships/hyperlink" Target="https://pbs.twimg.com/media/D7RM7qQX4AAlD0t.jpg" TargetMode="External" /><Relationship Id="rId88" Type="http://schemas.openxmlformats.org/officeDocument/2006/relationships/hyperlink" Target="https://pbs.twimg.com/media/D6gTOh3XsAAg_Er.jpg" TargetMode="External" /><Relationship Id="rId89" Type="http://schemas.openxmlformats.org/officeDocument/2006/relationships/hyperlink" Target="https://pbs.twimg.com/media/D6xQIO6XoAAcVZj.jpg" TargetMode="External" /><Relationship Id="rId90" Type="http://schemas.openxmlformats.org/officeDocument/2006/relationships/hyperlink" Target="https://pbs.twimg.com/media/D62ZuIAW4AAMLeQ.jpg" TargetMode="External" /><Relationship Id="rId91" Type="http://schemas.openxmlformats.org/officeDocument/2006/relationships/hyperlink" Target="https://pbs.twimg.com/media/D7P2A8RXkAAOPmn.jpg" TargetMode="External" /><Relationship Id="rId92" Type="http://schemas.openxmlformats.org/officeDocument/2006/relationships/hyperlink" Target="https://pbs.twimg.com/media/D7WChNIWsAAd8bt.jpg" TargetMode="External" /><Relationship Id="rId93" Type="http://schemas.openxmlformats.org/officeDocument/2006/relationships/hyperlink" Target="https://pbs.twimg.com/media/D63IlA7XkAMtTDU.jpg" TargetMode="External" /><Relationship Id="rId94" Type="http://schemas.openxmlformats.org/officeDocument/2006/relationships/hyperlink" Target="https://pbs.twimg.com/media/D63IlA7XkAMtTDU.jpg" TargetMode="External" /><Relationship Id="rId95" Type="http://schemas.openxmlformats.org/officeDocument/2006/relationships/hyperlink" Target="https://pbs.twimg.com/media/D63IlA7XkAMtTDU.jpg" TargetMode="External" /><Relationship Id="rId96" Type="http://schemas.openxmlformats.org/officeDocument/2006/relationships/hyperlink" Target="https://pbs.twimg.com/ext_tw_video_thumb/1131856504976486401/pu/img/5dkfqp7iI9gF6Y1P.jpg" TargetMode="External" /><Relationship Id="rId97" Type="http://schemas.openxmlformats.org/officeDocument/2006/relationships/hyperlink" Target="https://pbs.twimg.com/ext_tw_video_thumb/1131856504976486401/pu/img/5dkfqp7iI9gF6Y1P.jpg" TargetMode="External" /><Relationship Id="rId98" Type="http://schemas.openxmlformats.org/officeDocument/2006/relationships/hyperlink" Target="https://pbs.twimg.com/ext_tw_video_thumb/1131856504976486401/pu/img/5dkfqp7iI9gF6Y1P.jpg" TargetMode="External" /><Relationship Id="rId99" Type="http://schemas.openxmlformats.org/officeDocument/2006/relationships/hyperlink" Target="https://pbs.twimg.com/ext_tw_video_thumb/1131856504976486401/pu/img/5dkfqp7iI9gF6Y1P.jpg" TargetMode="External" /><Relationship Id="rId100" Type="http://schemas.openxmlformats.org/officeDocument/2006/relationships/hyperlink" Target="https://pbs.twimg.com/media/D6_cSZQWkAEDXw0.jpg" TargetMode="External" /><Relationship Id="rId101" Type="http://schemas.openxmlformats.org/officeDocument/2006/relationships/hyperlink" Target="https://pbs.twimg.com/media/D7auxVmWwAArMVV.jpg" TargetMode="External" /><Relationship Id="rId102" Type="http://schemas.openxmlformats.org/officeDocument/2006/relationships/hyperlink" Target="http://pbs.twimg.com/profile_images/877856116427894784/3pUFqLxa_normal.jpg" TargetMode="External" /><Relationship Id="rId103" Type="http://schemas.openxmlformats.org/officeDocument/2006/relationships/hyperlink" Target="http://pbs.twimg.com/profile_images/753880163/bodil_1_normal.jpg" TargetMode="External" /><Relationship Id="rId104" Type="http://schemas.openxmlformats.org/officeDocument/2006/relationships/hyperlink" Target="http://pbs.twimg.com/profile_images/1132170057050730496/XwCzn7g__normal.jpg" TargetMode="External" /><Relationship Id="rId105" Type="http://schemas.openxmlformats.org/officeDocument/2006/relationships/hyperlink" Target="https://pbs.twimg.com/media/D67311oXkAA3Icf.jpg" TargetMode="External" /><Relationship Id="rId106" Type="http://schemas.openxmlformats.org/officeDocument/2006/relationships/hyperlink" Target="http://pbs.twimg.com/profile_images/841751590411370496/-K9iGVgP_normal.jpg" TargetMode="External" /><Relationship Id="rId107" Type="http://schemas.openxmlformats.org/officeDocument/2006/relationships/hyperlink" Target="http://pbs.twimg.com/profile_images/1126589372109873153/NJgZDCeC_normal.jpg" TargetMode="External" /><Relationship Id="rId108" Type="http://schemas.openxmlformats.org/officeDocument/2006/relationships/hyperlink" Target="http://pbs.twimg.com/profile_images/378800000620056856/36ce8fe5afb430b8b3e3fc45a7ffde67_normal.jpeg" TargetMode="External" /><Relationship Id="rId109" Type="http://schemas.openxmlformats.org/officeDocument/2006/relationships/hyperlink" Target="http://pbs.twimg.com/profile_images/378800000620056856/36ce8fe5afb430b8b3e3fc45a7ffde67_normal.jpeg" TargetMode="External" /><Relationship Id="rId110" Type="http://schemas.openxmlformats.org/officeDocument/2006/relationships/hyperlink" Target="http://pbs.twimg.com/profile_images/378800000620056856/36ce8fe5afb430b8b3e3fc45a7ffde67_normal.jpeg" TargetMode="External" /><Relationship Id="rId111" Type="http://schemas.openxmlformats.org/officeDocument/2006/relationships/hyperlink" Target="http://pbs.twimg.com/profile_images/378800000620056856/36ce8fe5afb430b8b3e3fc45a7ffde67_normal.jpeg" TargetMode="External" /><Relationship Id="rId112" Type="http://schemas.openxmlformats.org/officeDocument/2006/relationships/hyperlink" Target="http://pbs.twimg.com/profile_images/1002919828238360578/xDUlLtff_normal.jpg" TargetMode="External" /><Relationship Id="rId113" Type="http://schemas.openxmlformats.org/officeDocument/2006/relationships/hyperlink" Target="http://pbs.twimg.com/profile_images/960123866520702976/2hFsoJwY_normal.jpg" TargetMode="External" /><Relationship Id="rId114" Type="http://schemas.openxmlformats.org/officeDocument/2006/relationships/hyperlink" Target="http://pbs.twimg.com/profile_images/978337754999328771/uweRMYwW_normal.jpg" TargetMode="External" /><Relationship Id="rId115" Type="http://schemas.openxmlformats.org/officeDocument/2006/relationships/hyperlink" Target="http://pbs.twimg.com/profile_images/489073058557071360/0s-k1wVj_normal.jpeg" TargetMode="External" /><Relationship Id="rId116" Type="http://schemas.openxmlformats.org/officeDocument/2006/relationships/hyperlink" Target="http://pbs.twimg.com/profile_images/489073058557071360/0s-k1wVj_normal.jpeg" TargetMode="External" /><Relationship Id="rId117" Type="http://schemas.openxmlformats.org/officeDocument/2006/relationships/hyperlink" Target="http://pbs.twimg.com/profile_images/1065965876678221829/KJ3RFt3s_normal.jpg" TargetMode="External" /><Relationship Id="rId118" Type="http://schemas.openxmlformats.org/officeDocument/2006/relationships/hyperlink" Target="http://pbs.twimg.com/profile_images/839099716059168769/IPzjHOAQ_normal.jpg" TargetMode="External" /><Relationship Id="rId119" Type="http://schemas.openxmlformats.org/officeDocument/2006/relationships/hyperlink" Target="http://pbs.twimg.com/profile_images/839099716059168769/IPzjHOAQ_normal.jpg" TargetMode="External" /><Relationship Id="rId120" Type="http://schemas.openxmlformats.org/officeDocument/2006/relationships/hyperlink" Target="http://pbs.twimg.com/profile_images/756137532291776512/xJyNSVHZ_normal.jpg" TargetMode="External" /><Relationship Id="rId121" Type="http://schemas.openxmlformats.org/officeDocument/2006/relationships/hyperlink" Target="http://pbs.twimg.com/profile_images/756137532291776512/xJyNSVHZ_normal.jpg" TargetMode="External" /><Relationship Id="rId122" Type="http://schemas.openxmlformats.org/officeDocument/2006/relationships/hyperlink" Target="http://pbs.twimg.com/profile_images/756137532291776512/xJyNSVHZ_normal.jpg" TargetMode="External" /><Relationship Id="rId123" Type="http://schemas.openxmlformats.org/officeDocument/2006/relationships/hyperlink" Target="http://pbs.twimg.com/profile_images/623056820563746816/YREMUyp4_normal.jpg" TargetMode="External" /><Relationship Id="rId124" Type="http://schemas.openxmlformats.org/officeDocument/2006/relationships/hyperlink" Target="https://pbs.twimg.com/media/D7Q6h3nXoAE4UDE.jpg" TargetMode="External" /><Relationship Id="rId125" Type="http://schemas.openxmlformats.org/officeDocument/2006/relationships/hyperlink" Target="http://pbs.twimg.com/profile_images/1115586043624005633/5LC2S-NE_normal.png" TargetMode="External" /><Relationship Id="rId126" Type="http://schemas.openxmlformats.org/officeDocument/2006/relationships/hyperlink" Target="http://pbs.twimg.com/profile_images/832484880512475136/h59v-Fty_normal.jpg" TargetMode="External" /><Relationship Id="rId127" Type="http://schemas.openxmlformats.org/officeDocument/2006/relationships/hyperlink" Target="http://pbs.twimg.com/profile_images/832484880512475136/h59v-Fty_normal.jpg" TargetMode="External" /><Relationship Id="rId128" Type="http://schemas.openxmlformats.org/officeDocument/2006/relationships/hyperlink" Target="https://pbs.twimg.com/media/D7FzFx4WsAE5Xqn.jpg" TargetMode="External" /><Relationship Id="rId129" Type="http://schemas.openxmlformats.org/officeDocument/2006/relationships/hyperlink" Target="https://pbs.twimg.com/media/D7FzFx4WsAE5Xqn.jpg" TargetMode="External" /><Relationship Id="rId130" Type="http://schemas.openxmlformats.org/officeDocument/2006/relationships/hyperlink" Target="https://pbs.twimg.com/media/D7Q_1JOW4AAVMRw.jpg" TargetMode="External" /><Relationship Id="rId131" Type="http://schemas.openxmlformats.org/officeDocument/2006/relationships/hyperlink" Target="https://pbs.twimg.com/media/D7Q_1JOW4AAVMRw.jpg" TargetMode="External" /><Relationship Id="rId132" Type="http://schemas.openxmlformats.org/officeDocument/2006/relationships/hyperlink" Target="https://pbs.twimg.com/media/D7Q_1JOW4AAVMRw.jpg" TargetMode="External" /><Relationship Id="rId133" Type="http://schemas.openxmlformats.org/officeDocument/2006/relationships/hyperlink" Target="https://pbs.twimg.com/ext_tw_video_thumb/1131603738530078720/pu/img/_nHCDFmKof0V3awL.jpg" TargetMode="External" /><Relationship Id="rId134" Type="http://schemas.openxmlformats.org/officeDocument/2006/relationships/hyperlink" Target="https://pbs.twimg.com/ext_tw_video_thumb/1131603738530078720/pu/img/_nHCDFmKof0V3awL.jpg" TargetMode="External" /><Relationship Id="rId135" Type="http://schemas.openxmlformats.org/officeDocument/2006/relationships/hyperlink" Target="https://pbs.twimg.com/ext_tw_video_thumb/1131603738530078720/pu/img/_nHCDFmKof0V3awL.jpg" TargetMode="External" /><Relationship Id="rId136" Type="http://schemas.openxmlformats.org/officeDocument/2006/relationships/hyperlink" Target="https://pbs.twimg.com/ext_tw_video_thumb/1131603738530078720/pu/img/_nHCDFmKof0V3awL.jpg" TargetMode="External" /><Relationship Id="rId137" Type="http://schemas.openxmlformats.org/officeDocument/2006/relationships/hyperlink" Target="https://pbs.twimg.com/ext_tw_video_thumb/1131603738530078720/pu/img/_nHCDFmKof0V3awL.jpg" TargetMode="External" /><Relationship Id="rId138" Type="http://schemas.openxmlformats.org/officeDocument/2006/relationships/hyperlink" Target="https://pbs.twimg.com/ext_tw_video_thumb/1131603738530078720/pu/img/_nHCDFmKof0V3awL.jpg" TargetMode="External" /><Relationship Id="rId139" Type="http://schemas.openxmlformats.org/officeDocument/2006/relationships/hyperlink" Target="https://pbs.twimg.com/media/D7RAr6jXYAArZAF.jpg" TargetMode="External" /><Relationship Id="rId140" Type="http://schemas.openxmlformats.org/officeDocument/2006/relationships/hyperlink" Target="https://pbs.twimg.com/media/D7RzVPRW4AEMdz0.jpg" TargetMode="External" /><Relationship Id="rId141" Type="http://schemas.openxmlformats.org/officeDocument/2006/relationships/hyperlink" Target="https://pbs.twimg.com/media/D7RzigqXkAEQnNv.jpg" TargetMode="External" /><Relationship Id="rId142" Type="http://schemas.openxmlformats.org/officeDocument/2006/relationships/hyperlink" Target="http://pbs.twimg.com/profile_images/1126818308303523842/hY6ezpV__normal.png" TargetMode="External" /><Relationship Id="rId143" Type="http://schemas.openxmlformats.org/officeDocument/2006/relationships/hyperlink" Target="http://pbs.twimg.com/profile_images/1126818308303523842/hY6ezpV__normal.png" TargetMode="External" /><Relationship Id="rId144" Type="http://schemas.openxmlformats.org/officeDocument/2006/relationships/hyperlink" Target="https://pbs.twimg.com/media/D7PS0LkW0AAX6Y4.jpg" TargetMode="External" /><Relationship Id="rId145" Type="http://schemas.openxmlformats.org/officeDocument/2006/relationships/hyperlink" Target="https://pbs.twimg.com/media/D7RAr6jXYAArZAF.jpg" TargetMode="External" /><Relationship Id="rId146" Type="http://schemas.openxmlformats.org/officeDocument/2006/relationships/hyperlink" Target="http://pbs.twimg.com/profile_images/1126818308303523842/hY6ezpV__normal.png" TargetMode="External" /><Relationship Id="rId147" Type="http://schemas.openxmlformats.org/officeDocument/2006/relationships/hyperlink" Target="http://pbs.twimg.com/profile_images/1126818308303523842/hY6ezpV__normal.png" TargetMode="External" /><Relationship Id="rId148" Type="http://schemas.openxmlformats.org/officeDocument/2006/relationships/hyperlink" Target="http://pbs.twimg.com/profile_images/1126818308303523842/hY6ezpV__normal.png" TargetMode="External" /><Relationship Id="rId149" Type="http://schemas.openxmlformats.org/officeDocument/2006/relationships/hyperlink" Target="http://pbs.twimg.com/profile_images/1126818308303523842/hY6ezpV__normal.png" TargetMode="External" /><Relationship Id="rId150" Type="http://schemas.openxmlformats.org/officeDocument/2006/relationships/hyperlink" Target="http://pbs.twimg.com/profile_images/1126818308303523842/hY6ezpV__normal.png" TargetMode="External" /><Relationship Id="rId151" Type="http://schemas.openxmlformats.org/officeDocument/2006/relationships/hyperlink" Target="http://pbs.twimg.com/profile_images/1126818308303523842/hY6ezpV__normal.png" TargetMode="External" /><Relationship Id="rId152" Type="http://schemas.openxmlformats.org/officeDocument/2006/relationships/hyperlink" Target="http://pbs.twimg.com/profile_images/1126818308303523842/hY6ezpV__normal.png" TargetMode="External" /><Relationship Id="rId153" Type="http://schemas.openxmlformats.org/officeDocument/2006/relationships/hyperlink" Target="http://pbs.twimg.com/profile_images/1126818308303523842/hY6ezpV__normal.png" TargetMode="External" /><Relationship Id="rId154" Type="http://schemas.openxmlformats.org/officeDocument/2006/relationships/hyperlink" Target="http://pbs.twimg.com/profile_images/1126818308303523842/hY6ezpV__normal.png" TargetMode="External" /><Relationship Id="rId155" Type="http://schemas.openxmlformats.org/officeDocument/2006/relationships/hyperlink" Target="http://pbs.twimg.com/profile_images/1126818308303523842/hY6ezpV__normal.png" TargetMode="External" /><Relationship Id="rId156" Type="http://schemas.openxmlformats.org/officeDocument/2006/relationships/hyperlink" Target="http://pbs.twimg.com/profile_images/1126818308303523842/hY6ezpV__normal.png" TargetMode="External" /><Relationship Id="rId157" Type="http://schemas.openxmlformats.org/officeDocument/2006/relationships/hyperlink" Target="http://pbs.twimg.com/profile_images/1126818308303523842/hY6ezpV__normal.png" TargetMode="External" /><Relationship Id="rId158" Type="http://schemas.openxmlformats.org/officeDocument/2006/relationships/hyperlink" Target="http://pbs.twimg.com/profile_images/1126818308303523842/hY6ezpV__normal.png" TargetMode="External" /><Relationship Id="rId159" Type="http://schemas.openxmlformats.org/officeDocument/2006/relationships/hyperlink" Target="http://pbs.twimg.com/profile_images/1126818308303523842/hY6ezpV__normal.png" TargetMode="External" /><Relationship Id="rId160" Type="http://schemas.openxmlformats.org/officeDocument/2006/relationships/hyperlink" Target="http://pbs.twimg.com/profile_images/1126818308303523842/hY6ezpV__normal.png" TargetMode="External" /><Relationship Id="rId161" Type="http://schemas.openxmlformats.org/officeDocument/2006/relationships/hyperlink" Target="http://pbs.twimg.com/profile_images/1126818308303523842/hY6ezpV__normal.png" TargetMode="External" /><Relationship Id="rId162" Type="http://schemas.openxmlformats.org/officeDocument/2006/relationships/hyperlink" Target="http://pbs.twimg.com/profile_images/1126818308303523842/hY6ezpV__normal.png" TargetMode="External" /><Relationship Id="rId163" Type="http://schemas.openxmlformats.org/officeDocument/2006/relationships/hyperlink" Target="http://pbs.twimg.com/profile_images/1126818308303523842/hY6ezpV__normal.png" TargetMode="External" /><Relationship Id="rId164" Type="http://schemas.openxmlformats.org/officeDocument/2006/relationships/hyperlink" Target="http://pbs.twimg.com/profile_images/1126818308303523842/hY6ezpV__normal.png" TargetMode="External" /><Relationship Id="rId165" Type="http://schemas.openxmlformats.org/officeDocument/2006/relationships/hyperlink" Target="http://pbs.twimg.com/profile_images/1126818308303523842/hY6ezpV__normal.png" TargetMode="External" /><Relationship Id="rId166" Type="http://schemas.openxmlformats.org/officeDocument/2006/relationships/hyperlink" Target="http://pbs.twimg.com/profile_images/1126818308303523842/hY6ezpV__normal.png" TargetMode="External" /><Relationship Id="rId167" Type="http://schemas.openxmlformats.org/officeDocument/2006/relationships/hyperlink" Target="http://pbs.twimg.com/profile_images/1126818308303523842/hY6ezpV__normal.png" TargetMode="External" /><Relationship Id="rId168" Type="http://schemas.openxmlformats.org/officeDocument/2006/relationships/hyperlink" Target="http://pbs.twimg.com/profile_images/1126818308303523842/hY6ezpV__normal.png" TargetMode="External" /><Relationship Id="rId169" Type="http://schemas.openxmlformats.org/officeDocument/2006/relationships/hyperlink" Target="http://pbs.twimg.com/profile_images/1126818308303523842/hY6ezpV__normal.png" TargetMode="External" /><Relationship Id="rId170" Type="http://schemas.openxmlformats.org/officeDocument/2006/relationships/hyperlink" Target="http://pbs.twimg.com/profile_images/1126818308303523842/hY6ezpV__normal.png" TargetMode="External" /><Relationship Id="rId171" Type="http://schemas.openxmlformats.org/officeDocument/2006/relationships/hyperlink" Target="http://pbs.twimg.com/profile_images/1126818308303523842/hY6ezpV__normal.png" TargetMode="External" /><Relationship Id="rId172" Type="http://schemas.openxmlformats.org/officeDocument/2006/relationships/hyperlink" Target="http://pbs.twimg.com/profile_images/1126818308303523842/hY6ezpV__normal.png" TargetMode="External" /><Relationship Id="rId173" Type="http://schemas.openxmlformats.org/officeDocument/2006/relationships/hyperlink" Target="http://pbs.twimg.com/profile_images/1126818308303523842/hY6ezpV__normal.png" TargetMode="External" /><Relationship Id="rId174" Type="http://schemas.openxmlformats.org/officeDocument/2006/relationships/hyperlink" Target="https://pbs.twimg.com/media/D7UO2MgXkAAv0_H.jpg" TargetMode="External" /><Relationship Id="rId175" Type="http://schemas.openxmlformats.org/officeDocument/2006/relationships/hyperlink" Target="https://pbs.twimg.com/media/D6sxGoYU0AccO-y.jpg" TargetMode="External" /><Relationship Id="rId176" Type="http://schemas.openxmlformats.org/officeDocument/2006/relationships/hyperlink" Target="https://pbs.twimg.com/media/D6rGLv2XkAA0rx_.jpg" TargetMode="External" /><Relationship Id="rId177" Type="http://schemas.openxmlformats.org/officeDocument/2006/relationships/hyperlink" Target="https://pbs.twimg.com/media/D7RKeaGWkAEgiMw.jpg" TargetMode="External" /><Relationship Id="rId178" Type="http://schemas.openxmlformats.org/officeDocument/2006/relationships/hyperlink" Target="http://pbs.twimg.com/profile_images/684270827978674176/Ct8jfJqe_normal.jpg" TargetMode="External" /><Relationship Id="rId179" Type="http://schemas.openxmlformats.org/officeDocument/2006/relationships/hyperlink" Target="https://pbs.twimg.com/media/D7RAr6jXYAArZAF.jpg" TargetMode="External" /><Relationship Id="rId180" Type="http://schemas.openxmlformats.org/officeDocument/2006/relationships/hyperlink" Target="https://pbs.twimg.com/media/D7RKeaGWkAEgiMw.jpg" TargetMode="External" /><Relationship Id="rId181" Type="http://schemas.openxmlformats.org/officeDocument/2006/relationships/hyperlink" Target="https://pbs.twimg.com/media/D7UVlbnX4AAvxac.jpg" TargetMode="External" /><Relationship Id="rId182" Type="http://schemas.openxmlformats.org/officeDocument/2006/relationships/hyperlink" Target="http://pbs.twimg.com/profile_images/684270827978674176/Ct8jfJqe_normal.jpg" TargetMode="External" /><Relationship Id="rId183" Type="http://schemas.openxmlformats.org/officeDocument/2006/relationships/hyperlink" Target="http://pbs.twimg.com/profile_images/592978967344218112/7qTDWP2f_normal.png" TargetMode="External" /><Relationship Id="rId184" Type="http://schemas.openxmlformats.org/officeDocument/2006/relationships/hyperlink" Target="http://pbs.twimg.com/profile_images/592978967344218112/7qTDWP2f_normal.png" TargetMode="External" /><Relationship Id="rId185" Type="http://schemas.openxmlformats.org/officeDocument/2006/relationships/hyperlink" Target="http://pbs.twimg.com/profile_images/592978967344218112/7qTDWP2f_normal.png" TargetMode="External" /><Relationship Id="rId186" Type="http://schemas.openxmlformats.org/officeDocument/2006/relationships/hyperlink" Target="http://pbs.twimg.com/profile_images/684270827978674176/Ct8jfJqe_normal.jpg" TargetMode="External" /><Relationship Id="rId187" Type="http://schemas.openxmlformats.org/officeDocument/2006/relationships/hyperlink" Target="http://pbs.twimg.com/profile_images/684270827978674176/Ct8jfJqe_normal.jpg" TargetMode="External" /><Relationship Id="rId188" Type="http://schemas.openxmlformats.org/officeDocument/2006/relationships/hyperlink" Target="https://pbs.twimg.com/ext_tw_video_thumb/1131856504976486401/pu/img/5dkfqp7iI9gF6Y1P.jpg" TargetMode="External" /><Relationship Id="rId189" Type="http://schemas.openxmlformats.org/officeDocument/2006/relationships/hyperlink" Target="https://pbs.twimg.com/ext_tw_video_thumb/1131856504976486401/pu/img/5dkfqp7iI9gF6Y1P.jpg" TargetMode="External" /><Relationship Id="rId190" Type="http://schemas.openxmlformats.org/officeDocument/2006/relationships/hyperlink" Target="https://pbs.twimg.com/ext_tw_video_thumb/1131856504976486401/pu/img/5dkfqp7iI9gF6Y1P.jpg" TargetMode="External" /><Relationship Id="rId191" Type="http://schemas.openxmlformats.org/officeDocument/2006/relationships/hyperlink" Target="http://pbs.twimg.com/profile_images/968966540514283521/ub1k_fZy_normal.jpg" TargetMode="External" /><Relationship Id="rId192" Type="http://schemas.openxmlformats.org/officeDocument/2006/relationships/hyperlink" Target="http://pbs.twimg.com/profile_images/968966540514283521/ub1k_fZy_normal.jpg" TargetMode="External" /><Relationship Id="rId193" Type="http://schemas.openxmlformats.org/officeDocument/2006/relationships/hyperlink" Target="http://pbs.twimg.com/profile_images/968966540514283521/ub1k_fZy_normal.jpg" TargetMode="External" /><Relationship Id="rId194" Type="http://schemas.openxmlformats.org/officeDocument/2006/relationships/hyperlink" Target="http://pbs.twimg.com/profile_images/968966540514283521/ub1k_fZy_normal.jpg" TargetMode="External" /><Relationship Id="rId195" Type="http://schemas.openxmlformats.org/officeDocument/2006/relationships/hyperlink" Target="http://pbs.twimg.com/profile_images/968966540514283521/ub1k_fZy_normal.jpg" TargetMode="External" /><Relationship Id="rId196" Type="http://schemas.openxmlformats.org/officeDocument/2006/relationships/hyperlink" Target="http://pbs.twimg.com/profile_images/1057835108491821056/24tPt4SJ_normal.jpg" TargetMode="External" /><Relationship Id="rId197" Type="http://schemas.openxmlformats.org/officeDocument/2006/relationships/hyperlink" Target="https://pbs.twimg.com/media/D7UVlbnX4AAvxac.jpg" TargetMode="External" /><Relationship Id="rId198" Type="http://schemas.openxmlformats.org/officeDocument/2006/relationships/hyperlink" Target="http://pbs.twimg.com/profile_images/1057835108491821056/24tPt4SJ_normal.jpg" TargetMode="External" /><Relationship Id="rId199" Type="http://schemas.openxmlformats.org/officeDocument/2006/relationships/hyperlink" Target="https://pbs.twimg.com/media/D7UVlbnX4AAvxac.jpg" TargetMode="External" /><Relationship Id="rId200" Type="http://schemas.openxmlformats.org/officeDocument/2006/relationships/hyperlink" Target="http://pbs.twimg.com/profile_images/1057835108491821056/24tPt4SJ_normal.jpg" TargetMode="External" /><Relationship Id="rId201" Type="http://schemas.openxmlformats.org/officeDocument/2006/relationships/hyperlink" Target="https://pbs.twimg.com/ext_tw_video_thumb/1131856504976486401/pu/img/5dkfqp7iI9gF6Y1P.jpg" TargetMode="External" /><Relationship Id="rId202" Type="http://schemas.openxmlformats.org/officeDocument/2006/relationships/hyperlink" Target="http://pbs.twimg.com/profile_images/824591449442451456/fnn7x20q_normal.jpg" TargetMode="External" /><Relationship Id="rId203" Type="http://schemas.openxmlformats.org/officeDocument/2006/relationships/hyperlink" Target="http://pbs.twimg.com/profile_images/824591449442451456/fnn7x20q_normal.jpg" TargetMode="External" /><Relationship Id="rId204" Type="http://schemas.openxmlformats.org/officeDocument/2006/relationships/hyperlink" Target="http://pbs.twimg.com/profile_images/824591449442451456/fnn7x20q_normal.jpg" TargetMode="External" /><Relationship Id="rId205" Type="http://schemas.openxmlformats.org/officeDocument/2006/relationships/hyperlink" Target="http://pbs.twimg.com/profile_images/824591449442451456/fnn7x20q_normal.jpg" TargetMode="External" /><Relationship Id="rId206" Type="http://schemas.openxmlformats.org/officeDocument/2006/relationships/hyperlink" Target="http://pbs.twimg.com/profile_images/824591449442451456/fnn7x20q_normal.jpg" TargetMode="External" /><Relationship Id="rId207" Type="http://schemas.openxmlformats.org/officeDocument/2006/relationships/hyperlink" Target="https://pbs.twimg.com/ext_tw_video_thumb/1131856504976486401/pu/img/5dkfqp7iI9gF6Y1P.jpg" TargetMode="External" /><Relationship Id="rId208" Type="http://schemas.openxmlformats.org/officeDocument/2006/relationships/hyperlink" Target="http://pbs.twimg.com/profile_images/1116294633921961984/t4wgIAX9_normal.jpg" TargetMode="External" /><Relationship Id="rId209" Type="http://schemas.openxmlformats.org/officeDocument/2006/relationships/hyperlink" Target="http://pbs.twimg.com/profile_images/1116294633921961984/t4wgIAX9_normal.jpg" TargetMode="External" /><Relationship Id="rId210" Type="http://schemas.openxmlformats.org/officeDocument/2006/relationships/hyperlink" Target="http://pbs.twimg.com/profile_images/1116294633921961984/t4wgIAX9_normal.jpg" TargetMode="External" /><Relationship Id="rId211" Type="http://schemas.openxmlformats.org/officeDocument/2006/relationships/hyperlink" Target="http://pbs.twimg.com/profile_images/1116294633921961984/t4wgIAX9_normal.jpg" TargetMode="External" /><Relationship Id="rId212" Type="http://schemas.openxmlformats.org/officeDocument/2006/relationships/hyperlink" Target="http://pbs.twimg.com/profile_images/1116294633921961984/t4wgIAX9_normal.jpg" TargetMode="External" /><Relationship Id="rId213" Type="http://schemas.openxmlformats.org/officeDocument/2006/relationships/hyperlink" Target="https://pbs.twimg.com/media/D6wm8btWkAA_eeQ.jpg" TargetMode="External" /><Relationship Id="rId214" Type="http://schemas.openxmlformats.org/officeDocument/2006/relationships/hyperlink" Target="https://pbs.twimg.com/media/D7RM7qQX4AAlD0t.jpg" TargetMode="External" /><Relationship Id="rId215" Type="http://schemas.openxmlformats.org/officeDocument/2006/relationships/hyperlink" Target="https://pbs.twimg.com/media/D6gTOh3XsAAg_Er.jpg" TargetMode="External" /><Relationship Id="rId216" Type="http://schemas.openxmlformats.org/officeDocument/2006/relationships/hyperlink" Target="https://pbs.twimg.com/media/D6xQIO6XoAAcVZj.jpg" TargetMode="External" /><Relationship Id="rId217" Type="http://schemas.openxmlformats.org/officeDocument/2006/relationships/hyperlink" Target="https://pbs.twimg.com/media/D62ZuIAW4AAMLeQ.jpg" TargetMode="External" /><Relationship Id="rId218" Type="http://schemas.openxmlformats.org/officeDocument/2006/relationships/hyperlink" Target="https://pbs.twimg.com/media/D7P2A8RXkAAOPmn.jpg" TargetMode="External" /><Relationship Id="rId219" Type="http://schemas.openxmlformats.org/officeDocument/2006/relationships/hyperlink" Target="https://pbs.twimg.com/media/D7WChNIWsAAd8bt.jpg" TargetMode="External" /><Relationship Id="rId220" Type="http://schemas.openxmlformats.org/officeDocument/2006/relationships/hyperlink" Target="http://pbs.twimg.com/profile_images/826311243661074432/NxYQmXZt_normal.jpg" TargetMode="External" /><Relationship Id="rId221" Type="http://schemas.openxmlformats.org/officeDocument/2006/relationships/hyperlink" Target="http://pbs.twimg.com/profile_images/826311243661074432/NxYQmXZt_normal.jpg" TargetMode="External" /><Relationship Id="rId222" Type="http://schemas.openxmlformats.org/officeDocument/2006/relationships/hyperlink" Target="http://pbs.twimg.com/profile_images/826311243661074432/NxYQmXZt_normal.jpg" TargetMode="External" /><Relationship Id="rId223" Type="http://schemas.openxmlformats.org/officeDocument/2006/relationships/hyperlink" Target="https://pbs.twimg.com/media/D63IlA7XkAMtTDU.jpg" TargetMode="External" /><Relationship Id="rId224" Type="http://schemas.openxmlformats.org/officeDocument/2006/relationships/hyperlink" Target="https://pbs.twimg.com/media/D63IlA7XkAMtTDU.jpg" TargetMode="External" /><Relationship Id="rId225" Type="http://schemas.openxmlformats.org/officeDocument/2006/relationships/hyperlink" Target="https://pbs.twimg.com/media/D63IlA7XkAMtTDU.jpg" TargetMode="External" /><Relationship Id="rId226" Type="http://schemas.openxmlformats.org/officeDocument/2006/relationships/hyperlink" Target="http://pbs.twimg.com/profile_images/826311243661074432/NxYQmXZt_normal.jpg" TargetMode="External" /><Relationship Id="rId227" Type="http://schemas.openxmlformats.org/officeDocument/2006/relationships/hyperlink" Target="http://pbs.twimg.com/profile_images/826311243661074432/NxYQmXZt_normal.jpg" TargetMode="External" /><Relationship Id="rId228" Type="http://schemas.openxmlformats.org/officeDocument/2006/relationships/hyperlink" Target="http://pbs.twimg.com/profile_images/826311243661074432/NxYQmXZt_normal.jpg" TargetMode="External" /><Relationship Id="rId229" Type="http://schemas.openxmlformats.org/officeDocument/2006/relationships/hyperlink" Target="http://pbs.twimg.com/profile_images/826311243661074432/NxYQmXZt_normal.jpg" TargetMode="External" /><Relationship Id="rId230" Type="http://schemas.openxmlformats.org/officeDocument/2006/relationships/hyperlink" Target="http://pbs.twimg.com/profile_images/826311243661074432/NxYQmXZt_normal.jpg" TargetMode="External" /><Relationship Id="rId231" Type="http://schemas.openxmlformats.org/officeDocument/2006/relationships/hyperlink" Target="http://pbs.twimg.com/profile_images/826311243661074432/NxYQmXZt_normal.jpg" TargetMode="External" /><Relationship Id="rId232" Type="http://schemas.openxmlformats.org/officeDocument/2006/relationships/hyperlink" Target="http://pbs.twimg.com/profile_images/826311243661074432/NxYQmXZt_normal.jpg" TargetMode="External" /><Relationship Id="rId233" Type="http://schemas.openxmlformats.org/officeDocument/2006/relationships/hyperlink" Target="http://pbs.twimg.com/profile_images/826311243661074432/NxYQmXZt_normal.jpg" TargetMode="External" /><Relationship Id="rId234" Type="http://schemas.openxmlformats.org/officeDocument/2006/relationships/hyperlink" Target="http://pbs.twimg.com/profile_images/826311243661074432/NxYQmXZt_normal.jpg" TargetMode="External" /><Relationship Id="rId235" Type="http://schemas.openxmlformats.org/officeDocument/2006/relationships/hyperlink" Target="http://pbs.twimg.com/profile_images/826311243661074432/NxYQmXZt_normal.jpg" TargetMode="External" /><Relationship Id="rId236" Type="http://schemas.openxmlformats.org/officeDocument/2006/relationships/hyperlink" Target="http://pbs.twimg.com/profile_images/826311243661074432/NxYQmXZt_normal.jpg" TargetMode="External" /><Relationship Id="rId237" Type="http://schemas.openxmlformats.org/officeDocument/2006/relationships/hyperlink" Target="http://pbs.twimg.com/profile_images/826311243661074432/NxYQmXZt_normal.jpg" TargetMode="External" /><Relationship Id="rId238" Type="http://schemas.openxmlformats.org/officeDocument/2006/relationships/hyperlink" Target="http://pbs.twimg.com/profile_images/826311243661074432/NxYQmXZt_normal.jpg" TargetMode="External" /><Relationship Id="rId239" Type="http://schemas.openxmlformats.org/officeDocument/2006/relationships/hyperlink" Target="http://pbs.twimg.com/profile_images/826311243661074432/NxYQmXZt_normal.jpg" TargetMode="External" /><Relationship Id="rId240" Type="http://schemas.openxmlformats.org/officeDocument/2006/relationships/hyperlink" Target="http://pbs.twimg.com/profile_images/826311243661074432/NxYQmXZt_normal.jpg" TargetMode="External" /><Relationship Id="rId241" Type="http://schemas.openxmlformats.org/officeDocument/2006/relationships/hyperlink" Target="http://pbs.twimg.com/profile_images/826311243661074432/NxYQmXZt_normal.jpg" TargetMode="External" /><Relationship Id="rId242" Type="http://schemas.openxmlformats.org/officeDocument/2006/relationships/hyperlink" Target="http://pbs.twimg.com/profile_images/826311243661074432/NxYQmXZt_normal.jpg" TargetMode="External" /><Relationship Id="rId243" Type="http://schemas.openxmlformats.org/officeDocument/2006/relationships/hyperlink" Target="http://pbs.twimg.com/profile_images/826311243661074432/NxYQmXZt_normal.jpg" TargetMode="External" /><Relationship Id="rId244" Type="http://schemas.openxmlformats.org/officeDocument/2006/relationships/hyperlink" Target="http://pbs.twimg.com/profile_images/826311243661074432/NxYQmXZt_normal.jpg" TargetMode="External" /><Relationship Id="rId245" Type="http://schemas.openxmlformats.org/officeDocument/2006/relationships/hyperlink" Target="http://pbs.twimg.com/profile_images/826311243661074432/NxYQmXZt_normal.jpg" TargetMode="External" /><Relationship Id="rId246" Type="http://schemas.openxmlformats.org/officeDocument/2006/relationships/hyperlink" Target="http://pbs.twimg.com/profile_images/826311243661074432/NxYQmXZt_normal.jpg" TargetMode="External" /><Relationship Id="rId247" Type="http://schemas.openxmlformats.org/officeDocument/2006/relationships/hyperlink" Target="http://pbs.twimg.com/profile_images/826311243661074432/NxYQmXZt_normal.jpg" TargetMode="External" /><Relationship Id="rId248" Type="http://schemas.openxmlformats.org/officeDocument/2006/relationships/hyperlink" Target="http://pbs.twimg.com/profile_images/826311243661074432/NxYQmXZt_normal.jpg" TargetMode="External" /><Relationship Id="rId249" Type="http://schemas.openxmlformats.org/officeDocument/2006/relationships/hyperlink" Target="http://pbs.twimg.com/profile_images/826311243661074432/NxYQmXZt_normal.jpg" TargetMode="External" /><Relationship Id="rId250" Type="http://schemas.openxmlformats.org/officeDocument/2006/relationships/hyperlink" Target="http://pbs.twimg.com/profile_images/826311243661074432/NxYQmXZt_normal.jpg" TargetMode="External" /><Relationship Id="rId251" Type="http://schemas.openxmlformats.org/officeDocument/2006/relationships/hyperlink" Target="http://pbs.twimg.com/profile_images/826311243661074432/NxYQmXZt_normal.jpg" TargetMode="External" /><Relationship Id="rId252" Type="http://schemas.openxmlformats.org/officeDocument/2006/relationships/hyperlink" Target="http://pbs.twimg.com/profile_images/826311243661074432/NxYQmXZt_normal.jpg" TargetMode="External" /><Relationship Id="rId253" Type="http://schemas.openxmlformats.org/officeDocument/2006/relationships/hyperlink" Target="http://pbs.twimg.com/profile_images/826311243661074432/NxYQmXZt_normal.jpg" TargetMode="External" /><Relationship Id="rId254" Type="http://schemas.openxmlformats.org/officeDocument/2006/relationships/hyperlink" Target="http://pbs.twimg.com/profile_images/826311243661074432/NxYQmXZt_normal.jpg" TargetMode="External" /><Relationship Id="rId255" Type="http://schemas.openxmlformats.org/officeDocument/2006/relationships/hyperlink" Target="http://pbs.twimg.com/profile_images/826311243661074432/NxYQmXZt_normal.jpg" TargetMode="External" /><Relationship Id="rId256" Type="http://schemas.openxmlformats.org/officeDocument/2006/relationships/hyperlink" Target="http://pbs.twimg.com/profile_images/826311243661074432/NxYQmXZt_normal.jpg" TargetMode="External" /><Relationship Id="rId257" Type="http://schemas.openxmlformats.org/officeDocument/2006/relationships/hyperlink" Target="http://pbs.twimg.com/profile_images/826311243661074432/NxYQmXZt_normal.jpg" TargetMode="External" /><Relationship Id="rId258" Type="http://schemas.openxmlformats.org/officeDocument/2006/relationships/hyperlink" Target="http://pbs.twimg.com/profile_images/486617566001913856/N24kOyXu_normal.jpeg" TargetMode="External" /><Relationship Id="rId259" Type="http://schemas.openxmlformats.org/officeDocument/2006/relationships/hyperlink" Target="http://pbs.twimg.com/profile_images/486617566001913856/N24kOyXu_normal.jpeg" TargetMode="External" /><Relationship Id="rId260" Type="http://schemas.openxmlformats.org/officeDocument/2006/relationships/hyperlink" Target="http://pbs.twimg.com/profile_images/486617566001913856/N24kOyXu_normal.jpeg" TargetMode="External" /><Relationship Id="rId261" Type="http://schemas.openxmlformats.org/officeDocument/2006/relationships/hyperlink" Target="http://pbs.twimg.com/profile_images/486617566001913856/N24kOyXu_normal.jpeg" TargetMode="External" /><Relationship Id="rId262" Type="http://schemas.openxmlformats.org/officeDocument/2006/relationships/hyperlink" Target="http://pbs.twimg.com/profile_images/486617566001913856/N24kOyXu_normal.jpeg" TargetMode="External" /><Relationship Id="rId263" Type="http://schemas.openxmlformats.org/officeDocument/2006/relationships/hyperlink" Target="https://pbs.twimg.com/ext_tw_video_thumb/1131856504976486401/pu/img/5dkfqp7iI9gF6Y1P.jpg" TargetMode="External" /><Relationship Id="rId264" Type="http://schemas.openxmlformats.org/officeDocument/2006/relationships/hyperlink" Target="http://pbs.twimg.com/profile_images/1131058698560901120/TG_-1v68_normal.png" TargetMode="External" /><Relationship Id="rId265" Type="http://schemas.openxmlformats.org/officeDocument/2006/relationships/hyperlink" Target="http://pbs.twimg.com/profile_images/2792447262/dc232568551914b74130e92d665dca7d_normal.jpeg" TargetMode="External" /><Relationship Id="rId266" Type="http://schemas.openxmlformats.org/officeDocument/2006/relationships/hyperlink" Target="https://pbs.twimg.com/ext_tw_video_thumb/1131856504976486401/pu/img/5dkfqp7iI9gF6Y1P.jpg" TargetMode="External" /><Relationship Id="rId267" Type="http://schemas.openxmlformats.org/officeDocument/2006/relationships/hyperlink" Target="http://pbs.twimg.com/profile_images/1131058698560901120/TG_-1v68_normal.png" TargetMode="External" /><Relationship Id="rId268" Type="http://schemas.openxmlformats.org/officeDocument/2006/relationships/hyperlink" Target="http://pbs.twimg.com/profile_images/2792447262/dc232568551914b74130e92d665dca7d_normal.jpeg" TargetMode="External" /><Relationship Id="rId269" Type="http://schemas.openxmlformats.org/officeDocument/2006/relationships/hyperlink" Target="https://pbs.twimg.com/ext_tw_video_thumb/1131856504976486401/pu/img/5dkfqp7iI9gF6Y1P.jpg" TargetMode="External" /><Relationship Id="rId270" Type="http://schemas.openxmlformats.org/officeDocument/2006/relationships/hyperlink" Target="http://pbs.twimg.com/profile_images/1131058698560901120/TG_-1v68_normal.png" TargetMode="External" /><Relationship Id="rId271" Type="http://schemas.openxmlformats.org/officeDocument/2006/relationships/hyperlink" Target="http://pbs.twimg.com/profile_images/2792447262/dc232568551914b74130e92d665dca7d_normal.jpeg" TargetMode="External" /><Relationship Id="rId272" Type="http://schemas.openxmlformats.org/officeDocument/2006/relationships/hyperlink" Target="https://pbs.twimg.com/ext_tw_video_thumb/1131856504976486401/pu/img/5dkfqp7iI9gF6Y1P.jpg" TargetMode="External" /><Relationship Id="rId273" Type="http://schemas.openxmlformats.org/officeDocument/2006/relationships/hyperlink" Target="http://pbs.twimg.com/profile_images/1131058698560901120/TG_-1v68_normal.png" TargetMode="External" /><Relationship Id="rId274" Type="http://schemas.openxmlformats.org/officeDocument/2006/relationships/hyperlink" Target="http://pbs.twimg.com/profile_images/2792447262/dc232568551914b74130e92d665dca7d_normal.jpeg" TargetMode="External" /><Relationship Id="rId275" Type="http://schemas.openxmlformats.org/officeDocument/2006/relationships/hyperlink" Target="http://pbs.twimg.com/profile_images/2792447262/dc232568551914b74130e92d665dca7d_normal.jpeg" TargetMode="External" /><Relationship Id="rId276" Type="http://schemas.openxmlformats.org/officeDocument/2006/relationships/hyperlink" Target="https://pbs.twimg.com/media/D6_cSZQWkAEDXw0.jpg" TargetMode="External" /><Relationship Id="rId277" Type="http://schemas.openxmlformats.org/officeDocument/2006/relationships/hyperlink" Target="http://pbs.twimg.com/profile_images/859018406481338370/reXVX42B_normal.jpg" TargetMode="External" /><Relationship Id="rId278" Type="http://schemas.openxmlformats.org/officeDocument/2006/relationships/hyperlink" Target="http://pbs.twimg.com/profile_images/859018406481338370/reXVX42B_normal.jpg" TargetMode="External" /><Relationship Id="rId279" Type="http://schemas.openxmlformats.org/officeDocument/2006/relationships/hyperlink" Target="https://pbs.twimg.com/media/D7auxVmWwAArMVV.jpg" TargetMode="External" /><Relationship Id="rId280" Type="http://schemas.openxmlformats.org/officeDocument/2006/relationships/hyperlink" Target="https://twitter.com/#!/ideoninnovation/status/1129351580640251905" TargetMode="External" /><Relationship Id="rId281" Type="http://schemas.openxmlformats.org/officeDocument/2006/relationships/hyperlink" Target="https://twitter.com/#!/bodilrosvall/status/1129432147448741888" TargetMode="External" /><Relationship Id="rId282" Type="http://schemas.openxmlformats.org/officeDocument/2006/relationships/hyperlink" Target="https://twitter.com/#!/paulalesius/status/1130111531386101760" TargetMode="External" /><Relationship Id="rId283" Type="http://schemas.openxmlformats.org/officeDocument/2006/relationships/hyperlink" Target="https://twitter.com/#!/paulalesius/status/1130113309720629256" TargetMode="External" /><Relationship Id="rId284" Type="http://schemas.openxmlformats.org/officeDocument/2006/relationships/hyperlink" Target="https://twitter.com/#!/cizarantmann/status/1130368634960977921" TargetMode="External" /><Relationship Id="rId285" Type="http://schemas.openxmlformats.org/officeDocument/2006/relationships/hyperlink" Target="https://twitter.com/#!/agronomy_/status/1130370000114606080" TargetMode="External" /><Relationship Id="rId286" Type="http://schemas.openxmlformats.org/officeDocument/2006/relationships/hyperlink" Target="https://twitter.com/#!/burtonlee/status/1130514444126179328" TargetMode="External" /><Relationship Id="rId287" Type="http://schemas.openxmlformats.org/officeDocument/2006/relationships/hyperlink" Target="https://twitter.com/#!/burtonlee/status/1130514444126179328" TargetMode="External" /><Relationship Id="rId288" Type="http://schemas.openxmlformats.org/officeDocument/2006/relationships/hyperlink" Target="https://twitter.com/#!/burtonlee/status/1130514444126179328" TargetMode="External" /><Relationship Id="rId289" Type="http://schemas.openxmlformats.org/officeDocument/2006/relationships/hyperlink" Target="https://twitter.com/#!/burtonlee/status/1130514444126179328" TargetMode="External" /><Relationship Id="rId290" Type="http://schemas.openxmlformats.org/officeDocument/2006/relationships/hyperlink" Target="https://twitter.com/#!/karlsson_j/status/1130839922749911041" TargetMode="External" /><Relationship Id="rId291" Type="http://schemas.openxmlformats.org/officeDocument/2006/relationships/hyperlink" Target="https://twitter.com/#!/erikleiram/status/1130843053978202113" TargetMode="External" /><Relationship Id="rId292" Type="http://schemas.openxmlformats.org/officeDocument/2006/relationships/hyperlink" Target="https://twitter.com/#!/investeraren/status/1130900935352496135" TargetMode="External" /><Relationship Id="rId293" Type="http://schemas.openxmlformats.org/officeDocument/2006/relationships/hyperlink" Target="https://twitter.com/#!/elanmb/status/1130952644921561090" TargetMode="External" /><Relationship Id="rId294" Type="http://schemas.openxmlformats.org/officeDocument/2006/relationships/hyperlink" Target="https://twitter.com/#!/elanmb/status/1130952644921561090" TargetMode="External" /><Relationship Id="rId295" Type="http://schemas.openxmlformats.org/officeDocument/2006/relationships/hyperlink" Target="https://twitter.com/#!/siftedeu/status/1131147598734209024" TargetMode="External" /><Relationship Id="rId296" Type="http://schemas.openxmlformats.org/officeDocument/2006/relationships/hyperlink" Target="https://twitter.com/#!/dagensindustri/status/1130838022721875968" TargetMode="External" /><Relationship Id="rId297" Type="http://schemas.openxmlformats.org/officeDocument/2006/relationships/hyperlink" Target="https://twitter.com/#!/dagensindustri/status/1131477829928009728" TargetMode="External" /><Relationship Id="rId298" Type="http://schemas.openxmlformats.org/officeDocument/2006/relationships/hyperlink" Target="https://twitter.com/#!/jonasmichanek/status/1131534177520836608" TargetMode="External" /><Relationship Id="rId299" Type="http://schemas.openxmlformats.org/officeDocument/2006/relationships/hyperlink" Target="https://twitter.com/#!/jonasmichanek/status/1131534177520836608" TargetMode="External" /><Relationship Id="rId300" Type="http://schemas.openxmlformats.org/officeDocument/2006/relationships/hyperlink" Target="https://twitter.com/#!/jonasmichanek/status/1131534459461931009" TargetMode="External" /><Relationship Id="rId301" Type="http://schemas.openxmlformats.org/officeDocument/2006/relationships/hyperlink" Target="https://twitter.com/#!/jonasharrysson/status/1131583401725693958" TargetMode="External" /><Relationship Id="rId302" Type="http://schemas.openxmlformats.org/officeDocument/2006/relationships/hyperlink" Target="https://twitter.com/#!/mariaheij/status/1131593769806176258" TargetMode="External" /><Relationship Id="rId303" Type="http://schemas.openxmlformats.org/officeDocument/2006/relationships/hyperlink" Target="https://twitter.com/#!/fasttrackmalmo/status/1128959656263593985" TargetMode="External" /><Relationship Id="rId304" Type="http://schemas.openxmlformats.org/officeDocument/2006/relationships/hyperlink" Target="https://twitter.com/#!/waveventures/status/1130835189742092288" TargetMode="External" /><Relationship Id="rId305" Type="http://schemas.openxmlformats.org/officeDocument/2006/relationships/hyperlink" Target="https://twitter.com/#!/waveventures/status/1130835189742092288" TargetMode="External" /><Relationship Id="rId306" Type="http://schemas.openxmlformats.org/officeDocument/2006/relationships/hyperlink" Target="https://twitter.com/#!/fasttrackmalmo/status/1130811532718366720" TargetMode="External" /><Relationship Id="rId307" Type="http://schemas.openxmlformats.org/officeDocument/2006/relationships/hyperlink" Target="https://twitter.com/#!/fasttrackmalmo/status/1130811532718366720" TargetMode="External" /><Relationship Id="rId308" Type="http://schemas.openxmlformats.org/officeDocument/2006/relationships/hyperlink" Target="https://twitter.com/#!/fasttrackmalmo/status/1131599603789381643" TargetMode="External" /><Relationship Id="rId309" Type="http://schemas.openxmlformats.org/officeDocument/2006/relationships/hyperlink" Target="https://twitter.com/#!/fasttrackmalmo/status/1131599603789381643" TargetMode="External" /><Relationship Id="rId310" Type="http://schemas.openxmlformats.org/officeDocument/2006/relationships/hyperlink" Target="https://twitter.com/#!/fasttrackmalmo/status/1131599603789381643" TargetMode="External" /><Relationship Id="rId311" Type="http://schemas.openxmlformats.org/officeDocument/2006/relationships/hyperlink" Target="https://twitter.com/#!/panionapp/status/1131603919254241286" TargetMode="External" /><Relationship Id="rId312" Type="http://schemas.openxmlformats.org/officeDocument/2006/relationships/hyperlink" Target="https://twitter.com/#!/panionapp/status/1131603919254241286" TargetMode="External" /><Relationship Id="rId313" Type="http://schemas.openxmlformats.org/officeDocument/2006/relationships/hyperlink" Target="https://twitter.com/#!/panionapp/status/1131603919254241286" TargetMode="External" /><Relationship Id="rId314" Type="http://schemas.openxmlformats.org/officeDocument/2006/relationships/hyperlink" Target="https://twitter.com/#!/panionapp/status/1131603919254241286" TargetMode="External" /><Relationship Id="rId315" Type="http://schemas.openxmlformats.org/officeDocument/2006/relationships/hyperlink" Target="https://twitter.com/#!/panionapp/status/1131603919254241286" TargetMode="External" /><Relationship Id="rId316" Type="http://schemas.openxmlformats.org/officeDocument/2006/relationships/hyperlink" Target="https://twitter.com/#!/panionapp/status/1131603919254241286" TargetMode="External" /><Relationship Id="rId317" Type="http://schemas.openxmlformats.org/officeDocument/2006/relationships/hyperlink" Target="https://twitter.com/#!/mimibilling/status/1131600536871034881" TargetMode="External" /><Relationship Id="rId318" Type="http://schemas.openxmlformats.org/officeDocument/2006/relationships/hyperlink" Target="https://twitter.com/#!/valazulfiu/status/1131656238402625536" TargetMode="External" /><Relationship Id="rId319" Type="http://schemas.openxmlformats.org/officeDocument/2006/relationships/hyperlink" Target="https://twitter.com/#!/valazulfiu/status/1131656449090826243" TargetMode="External" /><Relationship Id="rId320" Type="http://schemas.openxmlformats.org/officeDocument/2006/relationships/hyperlink" Target="https://twitter.com/#!/nordicmade/status/1129789927544250368" TargetMode="External" /><Relationship Id="rId321" Type="http://schemas.openxmlformats.org/officeDocument/2006/relationships/hyperlink" Target="https://twitter.com/#!/nordicmade/status/1131239429392216066" TargetMode="External" /><Relationship Id="rId322" Type="http://schemas.openxmlformats.org/officeDocument/2006/relationships/hyperlink" Target="https://twitter.com/#!/mimibilling/status/1131479731398938625" TargetMode="External" /><Relationship Id="rId323" Type="http://schemas.openxmlformats.org/officeDocument/2006/relationships/hyperlink" Target="https://twitter.com/#!/mimibilling/status/1131600536871034881" TargetMode="External" /><Relationship Id="rId324" Type="http://schemas.openxmlformats.org/officeDocument/2006/relationships/hyperlink" Target="https://twitter.com/#!/nordicmade/status/1131481021134852097" TargetMode="External" /><Relationship Id="rId325" Type="http://schemas.openxmlformats.org/officeDocument/2006/relationships/hyperlink" Target="https://twitter.com/#!/nordicmade/status/1129035019392081922" TargetMode="External" /><Relationship Id="rId326" Type="http://schemas.openxmlformats.org/officeDocument/2006/relationships/hyperlink" Target="https://twitter.com/#!/nordicmade/status/1129035019392081922" TargetMode="External" /><Relationship Id="rId327" Type="http://schemas.openxmlformats.org/officeDocument/2006/relationships/hyperlink" Target="https://twitter.com/#!/nordicmade/status/1129035019392081922" TargetMode="External" /><Relationship Id="rId328" Type="http://schemas.openxmlformats.org/officeDocument/2006/relationships/hyperlink" Target="https://twitter.com/#!/nordicmade/status/1129080218986143744" TargetMode="External" /><Relationship Id="rId329" Type="http://schemas.openxmlformats.org/officeDocument/2006/relationships/hyperlink" Target="https://twitter.com/#!/nordicmade/status/1129080218986143744" TargetMode="External" /><Relationship Id="rId330" Type="http://schemas.openxmlformats.org/officeDocument/2006/relationships/hyperlink" Target="https://twitter.com/#!/nordicmade/status/1129080253568176128" TargetMode="External" /><Relationship Id="rId331" Type="http://schemas.openxmlformats.org/officeDocument/2006/relationships/hyperlink" Target="https://twitter.com/#!/nordicmade/status/1129427491196678147" TargetMode="External" /><Relationship Id="rId332" Type="http://schemas.openxmlformats.org/officeDocument/2006/relationships/hyperlink" Target="https://twitter.com/#!/nordicmade/status/1129427491196678147" TargetMode="External" /><Relationship Id="rId333" Type="http://schemas.openxmlformats.org/officeDocument/2006/relationships/hyperlink" Target="https://twitter.com/#!/nordicmade/status/1129427526063992832" TargetMode="External" /><Relationship Id="rId334" Type="http://schemas.openxmlformats.org/officeDocument/2006/relationships/hyperlink" Target="https://twitter.com/#!/nordicmade/status/1129427526063992832" TargetMode="External" /><Relationship Id="rId335" Type="http://schemas.openxmlformats.org/officeDocument/2006/relationships/hyperlink" Target="https://twitter.com/#!/nordicmade/status/1129427526063992832" TargetMode="External" /><Relationship Id="rId336" Type="http://schemas.openxmlformats.org/officeDocument/2006/relationships/hyperlink" Target="https://twitter.com/#!/nordicmade/status/1129789927544250368" TargetMode="External" /><Relationship Id="rId337" Type="http://schemas.openxmlformats.org/officeDocument/2006/relationships/hyperlink" Target="https://twitter.com/#!/nordicmade/status/1129789927544250368" TargetMode="External" /><Relationship Id="rId338" Type="http://schemas.openxmlformats.org/officeDocument/2006/relationships/hyperlink" Target="https://twitter.com/#!/nordicmade/status/1130378756927971328" TargetMode="External" /><Relationship Id="rId339" Type="http://schemas.openxmlformats.org/officeDocument/2006/relationships/hyperlink" Target="https://twitter.com/#!/nordicmade/status/1130514653476524032" TargetMode="External" /><Relationship Id="rId340" Type="http://schemas.openxmlformats.org/officeDocument/2006/relationships/hyperlink" Target="https://twitter.com/#!/nordicmade/status/1130514653476524032" TargetMode="External" /><Relationship Id="rId341" Type="http://schemas.openxmlformats.org/officeDocument/2006/relationships/hyperlink" Target="https://twitter.com/#!/nordicmade/status/1130514653476524032" TargetMode="External" /><Relationship Id="rId342" Type="http://schemas.openxmlformats.org/officeDocument/2006/relationships/hyperlink" Target="https://twitter.com/#!/nordicmade/status/1130514653476524032" TargetMode="External" /><Relationship Id="rId343" Type="http://schemas.openxmlformats.org/officeDocument/2006/relationships/hyperlink" Target="https://twitter.com/#!/nordicmade/status/1130937452938575872" TargetMode="External" /><Relationship Id="rId344" Type="http://schemas.openxmlformats.org/officeDocument/2006/relationships/hyperlink" Target="https://twitter.com/#!/nordicmade/status/1130937452938575872" TargetMode="External" /><Relationship Id="rId345" Type="http://schemas.openxmlformats.org/officeDocument/2006/relationships/hyperlink" Target="https://twitter.com/#!/nordicmade/status/1131239429392216066" TargetMode="External" /><Relationship Id="rId346" Type="http://schemas.openxmlformats.org/officeDocument/2006/relationships/hyperlink" Target="https://twitter.com/#!/nordicmade/status/1131239429392216066" TargetMode="External" /><Relationship Id="rId347" Type="http://schemas.openxmlformats.org/officeDocument/2006/relationships/hyperlink" Target="https://twitter.com/#!/nordicmade/status/1131481021134852097" TargetMode="External" /><Relationship Id="rId348" Type="http://schemas.openxmlformats.org/officeDocument/2006/relationships/hyperlink" Target="https://twitter.com/#!/nordicmade/status/1131601924212559872" TargetMode="External" /><Relationship Id="rId349" Type="http://schemas.openxmlformats.org/officeDocument/2006/relationships/hyperlink" Target="https://twitter.com/#!/nordicmade/status/1131601924212559872" TargetMode="External" /><Relationship Id="rId350" Type="http://schemas.openxmlformats.org/officeDocument/2006/relationships/hyperlink" Target="https://twitter.com/#!/nordicmade/status/1131601924212559872" TargetMode="External" /><Relationship Id="rId351" Type="http://schemas.openxmlformats.org/officeDocument/2006/relationships/hyperlink" Target="https://twitter.com/#!/nordicmade/status/1131692413288894464" TargetMode="External" /><Relationship Id="rId352" Type="http://schemas.openxmlformats.org/officeDocument/2006/relationships/hyperlink" Target="https://twitter.com/#!/sarahgillmartin/status/1131827212192231424" TargetMode="External" /><Relationship Id="rId353" Type="http://schemas.openxmlformats.org/officeDocument/2006/relationships/hyperlink" Target="https://twitter.com/#!/brandox_com/status/1129050123462426630" TargetMode="External" /><Relationship Id="rId354" Type="http://schemas.openxmlformats.org/officeDocument/2006/relationships/hyperlink" Target="https://twitter.com/#!/allielindo/status/1128933464995192833" TargetMode="External" /><Relationship Id="rId355" Type="http://schemas.openxmlformats.org/officeDocument/2006/relationships/hyperlink" Target="https://twitter.com/#!/mimibilling/status/1131611302391164930" TargetMode="External" /><Relationship Id="rId356" Type="http://schemas.openxmlformats.org/officeDocument/2006/relationships/hyperlink" Target="https://twitter.com/#!/jonasleijon/status/1131636214694580226" TargetMode="External" /><Relationship Id="rId357" Type="http://schemas.openxmlformats.org/officeDocument/2006/relationships/hyperlink" Target="https://twitter.com/#!/mimibilling/status/1131600536871034881" TargetMode="External" /><Relationship Id="rId358" Type="http://schemas.openxmlformats.org/officeDocument/2006/relationships/hyperlink" Target="https://twitter.com/#!/mimibilling/status/1131611302391164930" TargetMode="External" /><Relationship Id="rId359" Type="http://schemas.openxmlformats.org/officeDocument/2006/relationships/hyperlink" Target="https://twitter.com/#!/allielindo/status/1131834631706357761" TargetMode="External" /><Relationship Id="rId360" Type="http://schemas.openxmlformats.org/officeDocument/2006/relationships/hyperlink" Target="https://twitter.com/#!/jonasleijon/status/1131636214694580226" TargetMode="External" /><Relationship Id="rId361" Type="http://schemas.openxmlformats.org/officeDocument/2006/relationships/hyperlink" Target="https://twitter.com/#!/didigital_se/status/1130837979466031105" TargetMode="External" /><Relationship Id="rId362" Type="http://schemas.openxmlformats.org/officeDocument/2006/relationships/hyperlink" Target="https://twitter.com/#!/didigital_se/status/1131473500601032711" TargetMode="External" /><Relationship Id="rId363" Type="http://schemas.openxmlformats.org/officeDocument/2006/relationships/hyperlink" Target="https://twitter.com/#!/didigital_se/status/1131562661890674688" TargetMode="External" /><Relationship Id="rId364" Type="http://schemas.openxmlformats.org/officeDocument/2006/relationships/hyperlink" Target="https://twitter.com/#!/jonasleijon/status/1130857357355827200" TargetMode="External" /><Relationship Id="rId365" Type="http://schemas.openxmlformats.org/officeDocument/2006/relationships/hyperlink" Target="https://twitter.com/#!/jonasleijon/status/1131854377025712128" TargetMode="External" /><Relationship Id="rId366" Type="http://schemas.openxmlformats.org/officeDocument/2006/relationships/hyperlink" Target="https://twitter.com/#!/startup_sweden/status/1131856529735475203" TargetMode="External" /><Relationship Id="rId367" Type="http://schemas.openxmlformats.org/officeDocument/2006/relationships/hyperlink" Target="https://twitter.com/#!/startup_sweden/status/1131856529735475203" TargetMode="External" /><Relationship Id="rId368" Type="http://schemas.openxmlformats.org/officeDocument/2006/relationships/hyperlink" Target="https://twitter.com/#!/startup_sweden/status/1131856529735475203" TargetMode="External" /><Relationship Id="rId369" Type="http://schemas.openxmlformats.org/officeDocument/2006/relationships/hyperlink" Target="https://twitter.com/#!/ecobloom_se/status/1131862702186553344" TargetMode="External" /><Relationship Id="rId370" Type="http://schemas.openxmlformats.org/officeDocument/2006/relationships/hyperlink" Target="https://twitter.com/#!/ecobloom_se/status/1131862702186553344" TargetMode="External" /><Relationship Id="rId371" Type="http://schemas.openxmlformats.org/officeDocument/2006/relationships/hyperlink" Target="https://twitter.com/#!/ecobloom_se/status/1131862702186553344" TargetMode="External" /><Relationship Id="rId372" Type="http://schemas.openxmlformats.org/officeDocument/2006/relationships/hyperlink" Target="https://twitter.com/#!/ecobloom_se/status/1131862702186553344" TargetMode="External" /><Relationship Id="rId373" Type="http://schemas.openxmlformats.org/officeDocument/2006/relationships/hyperlink" Target="https://twitter.com/#!/ecobloom_se/status/1131862702186553344" TargetMode="External" /><Relationship Id="rId374" Type="http://schemas.openxmlformats.org/officeDocument/2006/relationships/hyperlink" Target="https://twitter.com/#!/sandyerrestad/status/1131906981869096960" TargetMode="External" /><Relationship Id="rId375" Type="http://schemas.openxmlformats.org/officeDocument/2006/relationships/hyperlink" Target="https://twitter.com/#!/allielindo/status/1131834631706357761" TargetMode="External" /><Relationship Id="rId376" Type="http://schemas.openxmlformats.org/officeDocument/2006/relationships/hyperlink" Target="https://twitter.com/#!/sandyerrestad/status/1131906981869096960" TargetMode="External" /><Relationship Id="rId377" Type="http://schemas.openxmlformats.org/officeDocument/2006/relationships/hyperlink" Target="https://twitter.com/#!/allielindo/status/1131834631706357761" TargetMode="External" /><Relationship Id="rId378" Type="http://schemas.openxmlformats.org/officeDocument/2006/relationships/hyperlink" Target="https://twitter.com/#!/sandyerrestad/status/1131906981869096960" TargetMode="External" /><Relationship Id="rId379" Type="http://schemas.openxmlformats.org/officeDocument/2006/relationships/hyperlink" Target="https://twitter.com/#!/startup_sweden/status/1131856529735475203" TargetMode="External" /><Relationship Id="rId380" Type="http://schemas.openxmlformats.org/officeDocument/2006/relationships/hyperlink" Target="https://twitter.com/#!/malsjo71/status/1131908535208554498" TargetMode="External" /><Relationship Id="rId381" Type="http://schemas.openxmlformats.org/officeDocument/2006/relationships/hyperlink" Target="https://twitter.com/#!/malsjo71/status/1131908535208554498" TargetMode="External" /><Relationship Id="rId382" Type="http://schemas.openxmlformats.org/officeDocument/2006/relationships/hyperlink" Target="https://twitter.com/#!/malsjo71/status/1131908535208554498" TargetMode="External" /><Relationship Id="rId383" Type="http://schemas.openxmlformats.org/officeDocument/2006/relationships/hyperlink" Target="https://twitter.com/#!/malsjo71/status/1131908535208554498" TargetMode="External" /><Relationship Id="rId384" Type="http://schemas.openxmlformats.org/officeDocument/2006/relationships/hyperlink" Target="https://twitter.com/#!/malsjo71/status/1131908535208554498" TargetMode="External" /><Relationship Id="rId385" Type="http://schemas.openxmlformats.org/officeDocument/2006/relationships/hyperlink" Target="https://twitter.com/#!/startup_sweden/status/1131856529735475203" TargetMode="External" /><Relationship Id="rId386" Type="http://schemas.openxmlformats.org/officeDocument/2006/relationships/hyperlink" Target="https://twitter.com/#!/drmelker/status/1131946210183585792" TargetMode="External" /><Relationship Id="rId387" Type="http://schemas.openxmlformats.org/officeDocument/2006/relationships/hyperlink" Target="https://twitter.com/#!/drmelker/status/1131946210183585792" TargetMode="External" /><Relationship Id="rId388" Type="http://schemas.openxmlformats.org/officeDocument/2006/relationships/hyperlink" Target="https://twitter.com/#!/drmelker/status/1131946210183585792" TargetMode="External" /><Relationship Id="rId389" Type="http://schemas.openxmlformats.org/officeDocument/2006/relationships/hyperlink" Target="https://twitter.com/#!/drmelker/status/1131946210183585792" TargetMode="External" /><Relationship Id="rId390" Type="http://schemas.openxmlformats.org/officeDocument/2006/relationships/hyperlink" Target="https://twitter.com/#!/drmelker/status/1131946210183585792" TargetMode="External" /><Relationship Id="rId391" Type="http://schemas.openxmlformats.org/officeDocument/2006/relationships/hyperlink" Target="https://twitter.com/#!/malmostartups/status/1129325739302637568" TargetMode="External" /><Relationship Id="rId392" Type="http://schemas.openxmlformats.org/officeDocument/2006/relationships/hyperlink" Target="https://twitter.com/#!/malmostartups/status/1131614024641257472" TargetMode="External" /><Relationship Id="rId393" Type="http://schemas.openxmlformats.org/officeDocument/2006/relationships/hyperlink" Target="https://twitter.com/#!/malmostartups/status/1128178156626763776" TargetMode="External" /><Relationship Id="rId394" Type="http://schemas.openxmlformats.org/officeDocument/2006/relationships/hyperlink" Target="https://twitter.com/#!/malmostartups/status/1129371012896841729" TargetMode="External" /><Relationship Id="rId395" Type="http://schemas.openxmlformats.org/officeDocument/2006/relationships/hyperlink" Target="https://twitter.com/#!/malmostartups/status/1129733407599157251" TargetMode="External" /><Relationship Id="rId396" Type="http://schemas.openxmlformats.org/officeDocument/2006/relationships/hyperlink" Target="https://twitter.com/#!/malmostartups/status/1131518588316200961" TargetMode="External" /><Relationship Id="rId397" Type="http://schemas.openxmlformats.org/officeDocument/2006/relationships/hyperlink" Target="https://twitter.com/#!/malmostartups/status/1131954423301906432" TargetMode="External" /><Relationship Id="rId398" Type="http://schemas.openxmlformats.org/officeDocument/2006/relationships/hyperlink" Target="https://twitter.com/#!/siliconvikings/status/1129073668368281601" TargetMode="External" /><Relationship Id="rId399" Type="http://schemas.openxmlformats.org/officeDocument/2006/relationships/hyperlink" Target="https://twitter.com/#!/siliconvikings/status/1129075424347213824" TargetMode="External" /><Relationship Id="rId400" Type="http://schemas.openxmlformats.org/officeDocument/2006/relationships/hyperlink" Target="https://twitter.com/#!/siliconvikings/status/1129425112338505729" TargetMode="External" /><Relationship Id="rId401" Type="http://schemas.openxmlformats.org/officeDocument/2006/relationships/hyperlink" Target="https://twitter.com/#!/siliconvikings/status/1129779622239973376" TargetMode="External" /><Relationship Id="rId402" Type="http://schemas.openxmlformats.org/officeDocument/2006/relationships/hyperlink" Target="https://twitter.com/#!/siliconvikings/status/1129779622239973376" TargetMode="External" /><Relationship Id="rId403" Type="http://schemas.openxmlformats.org/officeDocument/2006/relationships/hyperlink" Target="https://twitter.com/#!/siliconvikings/status/1129779622239973376" TargetMode="External" /><Relationship Id="rId404" Type="http://schemas.openxmlformats.org/officeDocument/2006/relationships/hyperlink" Target="https://twitter.com/#!/siliconvikings/status/1130511469181919240" TargetMode="External" /><Relationship Id="rId405" Type="http://schemas.openxmlformats.org/officeDocument/2006/relationships/hyperlink" Target="https://twitter.com/#!/siliconvikings/status/1130511469181919240" TargetMode="External" /><Relationship Id="rId406" Type="http://schemas.openxmlformats.org/officeDocument/2006/relationships/hyperlink" Target="https://twitter.com/#!/siliconvikings/status/1130511469181919240" TargetMode="External" /><Relationship Id="rId407" Type="http://schemas.openxmlformats.org/officeDocument/2006/relationships/hyperlink" Target="https://twitter.com/#!/siliconvikings/status/1130518613654495239" TargetMode="External" /><Relationship Id="rId408" Type="http://schemas.openxmlformats.org/officeDocument/2006/relationships/hyperlink" Target="https://twitter.com/#!/siliconvikings/status/1130518613654495239" TargetMode="External" /><Relationship Id="rId409" Type="http://schemas.openxmlformats.org/officeDocument/2006/relationships/hyperlink" Target="https://twitter.com/#!/siliconvikings/status/1130881467649855489" TargetMode="External" /><Relationship Id="rId410" Type="http://schemas.openxmlformats.org/officeDocument/2006/relationships/hyperlink" Target="https://twitter.com/#!/siliconvikings/status/1130881467649855489" TargetMode="External" /><Relationship Id="rId411" Type="http://schemas.openxmlformats.org/officeDocument/2006/relationships/hyperlink" Target="https://twitter.com/#!/siliconvikings/status/1130881467649855489" TargetMode="External" /><Relationship Id="rId412" Type="http://schemas.openxmlformats.org/officeDocument/2006/relationships/hyperlink" Target="https://twitter.com/#!/siliconvikings/status/1130881467649855489" TargetMode="External" /><Relationship Id="rId413" Type="http://schemas.openxmlformats.org/officeDocument/2006/relationships/hyperlink" Target="https://twitter.com/#!/siliconvikings/status/1130881467649855489" TargetMode="External" /><Relationship Id="rId414" Type="http://schemas.openxmlformats.org/officeDocument/2006/relationships/hyperlink" Target="https://twitter.com/#!/siliconvikings/status/1130881467649855489" TargetMode="External" /><Relationship Id="rId415" Type="http://schemas.openxmlformats.org/officeDocument/2006/relationships/hyperlink" Target="https://twitter.com/#!/siliconvikings/status/1130881467649855489" TargetMode="External" /><Relationship Id="rId416" Type="http://schemas.openxmlformats.org/officeDocument/2006/relationships/hyperlink" Target="https://twitter.com/#!/siliconvikings/status/1130881467649855489" TargetMode="External" /><Relationship Id="rId417" Type="http://schemas.openxmlformats.org/officeDocument/2006/relationships/hyperlink" Target="https://twitter.com/#!/siliconvikings/status/1130881467649855489" TargetMode="External" /><Relationship Id="rId418" Type="http://schemas.openxmlformats.org/officeDocument/2006/relationships/hyperlink" Target="https://twitter.com/#!/siliconvikings/status/1130881467649855489" TargetMode="External" /><Relationship Id="rId419" Type="http://schemas.openxmlformats.org/officeDocument/2006/relationships/hyperlink" Target="https://twitter.com/#!/siliconvikings/status/1130881467649855489" TargetMode="External" /><Relationship Id="rId420" Type="http://schemas.openxmlformats.org/officeDocument/2006/relationships/hyperlink" Target="https://twitter.com/#!/siliconvikings/status/1130925313842720769" TargetMode="External" /><Relationship Id="rId421" Type="http://schemas.openxmlformats.org/officeDocument/2006/relationships/hyperlink" Target="https://twitter.com/#!/siliconvikings/status/1130925313842720769" TargetMode="External" /><Relationship Id="rId422" Type="http://schemas.openxmlformats.org/officeDocument/2006/relationships/hyperlink" Target="https://twitter.com/#!/siliconvikings/status/1131237859250319370" TargetMode="External" /><Relationship Id="rId423" Type="http://schemas.openxmlformats.org/officeDocument/2006/relationships/hyperlink" Target="https://twitter.com/#!/siliconvikings/status/1131237859250319370" TargetMode="External" /><Relationship Id="rId424" Type="http://schemas.openxmlformats.org/officeDocument/2006/relationships/hyperlink" Target="https://twitter.com/#!/siliconvikings/status/1129023737544826880" TargetMode="External" /><Relationship Id="rId425" Type="http://schemas.openxmlformats.org/officeDocument/2006/relationships/hyperlink" Target="https://twitter.com/#!/siliconvikings/status/1131591055781052418" TargetMode="External" /><Relationship Id="rId426" Type="http://schemas.openxmlformats.org/officeDocument/2006/relationships/hyperlink" Target="https://twitter.com/#!/siliconvikings/status/1129023737544826880" TargetMode="External" /><Relationship Id="rId427" Type="http://schemas.openxmlformats.org/officeDocument/2006/relationships/hyperlink" Target="https://twitter.com/#!/siliconvikings/status/1131591055781052418" TargetMode="External" /><Relationship Id="rId428" Type="http://schemas.openxmlformats.org/officeDocument/2006/relationships/hyperlink" Target="https://twitter.com/#!/siliconvikings/status/1130503770411098112" TargetMode="External" /><Relationship Id="rId429" Type="http://schemas.openxmlformats.org/officeDocument/2006/relationships/hyperlink" Target="https://twitter.com/#!/siliconvikings/status/1131967427632353281" TargetMode="External" /><Relationship Id="rId430" Type="http://schemas.openxmlformats.org/officeDocument/2006/relationships/hyperlink" Target="https://twitter.com/#!/siliconvikings/status/1129425112338505729" TargetMode="External" /><Relationship Id="rId431" Type="http://schemas.openxmlformats.org/officeDocument/2006/relationships/hyperlink" Target="https://twitter.com/#!/siliconvikings/status/1130503770411098112" TargetMode="External" /><Relationship Id="rId432" Type="http://schemas.openxmlformats.org/officeDocument/2006/relationships/hyperlink" Target="https://twitter.com/#!/siliconvikings/status/1131967427632353281" TargetMode="External" /><Relationship Id="rId433" Type="http://schemas.openxmlformats.org/officeDocument/2006/relationships/hyperlink" Target="https://twitter.com/#!/siliconvikings/status/1129425961408172032" TargetMode="External" /><Relationship Id="rId434" Type="http://schemas.openxmlformats.org/officeDocument/2006/relationships/hyperlink" Target="https://twitter.com/#!/siliconvikings/status/1131968789652955136" TargetMode="External" /><Relationship Id="rId435" Type="http://schemas.openxmlformats.org/officeDocument/2006/relationships/hyperlink" Target="https://twitter.com/#!/siliconvikings/status/1131687191011311624" TargetMode="External" /><Relationship Id="rId436" Type="http://schemas.openxmlformats.org/officeDocument/2006/relationships/hyperlink" Target="https://twitter.com/#!/explorecurate/status/1131991281880719360" TargetMode="External" /><Relationship Id="rId437" Type="http://schemas.openxmlformats.org/officeDocument/2006/relationships/hyperlink" Target="https://twitter.com/#!/explorecurate/status/1131991281880719360" TargetMode="External" /><Relationship Id="rId438" Type="http://schemas.openxmlformats.org/officeDocument/2006/relationships/hyperlink" Target="https://twitter.com/#!/explorecurate/status/1131991281880719360" TargetMode="External" /><Relationship Id="rId439" Type="http://schemas.openxmlformats.org/officeDocument/2006/relationships/hyperlink" Target="https://twitter.com/#!/explorecurate/status/1131991281880719360" TargetMode="External" /><Relationship Id="rId440" Type="http://schemas.openxmlformats.org/officeDocument/2006/relationships/hyperlink" Target="https://twitter.com/#!/explorecurate/status/1131991281880719360" TargetMode="External" /><Relationship Id="rId441" Type="http://schemas.openxmlformats.org/officeDocument/2006/relationships/hyperlink" Target="https://twitter.com/#!/startup_sweden/status/1131856529735475203" TargetMode="External" /><Relationship Id="rId442" Type="http://schemas.openxmlformats.org/officeDocument/2006/relationships/hyperlink" Target="https://twitter.com/#!/spitlabab/status/1131946363745394689" TargetMode="External" /><Relationship Id="rId443" Type="http://schemas.openxmlformats.org/officeDocument/2006/relationships/hyperlink" Target="https://twitter.com/#!/trevenoss/status/1132224281813946370" TargetMode="External" /><Relationship Id="rId444" Type="http://schemas.openxmlformats.org/officeDocument/2006/relationships/hyperlink" Target="https://twitter.com/#!/startup_sweden/status/1131856529735475203" TargetMode="External" /><Relationship Id="rId445" Type="http://schemas.openxmlformats.org/officeDocument/2006/relationships/hyperlink" Target="https://twitter.com/#!/spitlabab/status/1131946363745394689" TargetMode="External" /><Relationship Id="rId446" Type="http://schemas.openxmlformats.org/officeDocument/2006/relationships/hyperlink" Target="https://twitter.com/#!/trevenoss/status/1132224281813946370" TargetMode="External" /><Relationship Id="rId447" Type="http://schemas.openxmlformats.org/officeDocument/2006/relationships/hyperlink" Target="https://twitter.com/#!/startup_sweden/status/1131856529735475203" TargetMode="External" /><Relationship Id="rId448" Type="http://schemas.openxmlformats.org/officeDocument/2006/relationships/hyperlink" Target="https://twitter.com/#!/spitlabab/status/1131946363745394689" TargetMode="External" /><Relationship Id="rId449" Type="http://schemas.openxmlformats.org/officeDocument/2006/relationships/hyperlink" Target="https://twitter.com/#!/trevenoss/status/1132224281813946370" TargetMode="External" /><Relationship Id="rId450" Type="http://schemas.openxmlformats.org/officeDocument/2006/relationships/hyperlink" Target="https://twitter.com/#!/startup_sweden/status/1131856529735475203" TargetMode="External" /><Relationship Id="rId451" Type="http://schemas.openxmlformats.org/officeDocument/2006/relationships/hyperlink" Target="https://twitter.com/#!/spitlabab/status/1131946363745394689" TargetMode="External" /><Relationship Id="rId452" Type="http://schemas.openxmlformats.org/officeDocument/2006/relationships/hyperlink" Target="https://twitter.com/#!/trevenoss/status/1132224281813946370" TargetMode="External" /><Relationship Id="rId453" Type="http://schemas.openxmlformats.org/officeDocument/2006/relationships/hyperlink" Target="https://twitter.com/#!/trevenoss/status/1132224281813946370" TargetMode="External" /><Relationship Id="rId454" Type="http://schemas.openxmlformats.org/officeDocument/2006/relationships/hyperlink" Target="https://twitter.com/#!/oresundstartups/status/1130364249501589504" TargetMode="External" /><Relationship Id="rId455" Type="http://schemas.openxmlformats.org/officeDocument/2006/relationships/hyperlink" Target="https://twitter.com/#!/oresundstartups/status/1130748857963483136" TargetMode="External" /><Relationship Id="rId456" Type="http://schemas.openxmlformats.org/officeDocument/2006/relationships/hyperlink" Target="https://twitter.com/#!/oresundstartups/status/1131186711105609728" TargetMode="External" /><Relationship Id="rId457" Type="http://schemas.openxmlformats.org/officeDocument/2006/relationships/hyperlink" Target="https://twitter.com/#!/oresundstartups/status/1132284526112235527" TargetMode="External" /><Relationship Id="rId458" Type="http://schemas.openxmlformats.org/officeDocument/2006/relationships/hyperlink" Target="https://api.twitter.com/1.1/geo/id/6b9fbf597adbeafd.json" TargetMode="External" /><Relationship Id="rId459" Type="http://schemas.openxmlformats.org/officeDocument/2006/relationships/hyperlink" Target="https://api.twitter.com/1.1/geo/id/6b9fbf597adbeafd.json" TargetMode="External" /><Relationship Id="rId460" Type="http://schemas.openxmlformats.org/officeDocument/2006/relationships/hyperlink" Target="https://api.twitter.com/1.1/geo/id/6b9fbf597adbeafd.json" TargetMode="External" /><Relationship Id="rId461" Type="http://schemas.openxmlformats.org/officeDocument/2006/relationships/hyperlink" Target="https://api.twitter.com/1.1/geo/id/6b9fbf597adbeafd.json" TargetMode="External" /><Relationship Id="rId462" Type="http://schemas.openxmlformats.org/officeDocument/2006/relationships/hyperlink" Target="https://api.twitter.com/1.1/geo/id/6b9fbf597adbeafd.json" TargetMode="External" /><Relationship Id="rId463" Type="http://schemas.openxmlformats.org/officeDocument/2006/relationships/hyperlink" Target="https://api.twitter.com/1.1/geo/id/6b9fbf597adbeafd.json" TargetMode="External" /><Relationship Id="rId464" Type="http://schemas.openxmlformats.org/officeDocument/2006/relationships/hyperlink" Target="https://api.twitter.com/1.1/geo/id/6b9fbf597adbeafd.json" TargetMode="External" /><Relationship Id="rId465" Type="http://schemas.openxmlformats.org/officeDocument/2006/relationships/hyperlink" Target="https://api.twitter.com/1.1/geo/id/936b83f20956cd4c.json" TargetMode="External" /><Relationship Id="rId466" Type="http://schemas.openxmlformats.org/officeDocument/2006/relationships/hyperlink" Target="https://api.twitter.com/1.1/geo/id/6b9fbf597adbeafd.json" TargetMode="External" /><Relationship Id="rId467" Type="http://schemas.openxmlformats.org/officeDocument/2006/relationships/hyperlink" Target="https://api.twitter.com/1.1/geo/id/6b9fbf597adbeafd.json" TargetMode="External" /><Relationship Id="rId468" Type="http://schemas.openxmlformats.org/officeDocument/2006/relationships/hyperlink" Target="https://api.twitter.com/1.1/geo/id/d56c5babcffde8ef.json" TargetMode="External" /><Relationship Id="rId469" Type="http://schemas.openxmlformats.org/officeDocument/2006/relationships/hyperlink" Target="https://api.twitter.com/1.1/geo/id/d56c5babcffde8ef.json" TargetMode="External" /><Relationship Id="rId470" Type="http://schemas.openxmlformats.org/officeDocument/2006/relationships/hyperlink" Target="https://api.twitter.com/1.1/geo/id/d56c5babcffde8ef.json" TargetMode="External" /><Relationship Id="rId471" Type="http://schemas.openxmlformats.org/officeDocument/2006/relationships/hyperlink" Target="https://api.twitter.com/1.1/geo/id/d56c5babcffde8ef.json" TargetMode="External" /><Relationship Id="rId472" Type="http://schemas.openxmlformats.org/officeDocument/2006/relationships/hyperlink" Target="https://api.twitter.com/1.1/geo/id/d56c5babcffde8ef.json" TargetMode="External" /><Relationship Id="rId473" Type="http://schemas.openxmlformats.org/officeDocument/2006/relationships/hyperlink" Target="https://api.twitter.com/1.1/geo/id/d56c5babcffde8ef.json" TargetMode="External" /><Relationship Id="rId474" Type="http://schemas.openxmlformats.org/officeDocument/2006/relationships/hyperlink" Target="https://api.twitter.com/1.1/geo/id/d56c5babcffde8ef.json" TargetMode="External" /><Relationship Id="rId475" Type="http://schemas.openxmlformats.org/officeDocument/2006/relationships/hyperlink" Target="https://api.twitter.com/1.1/geo/id/d56c5babcffde8ef.json" TargetMode="External" /><Relationship Id="rId476" Type="http://schemas.openxmlformats.org/officeDocument/2006/relationships/hyperlink" Target="https://api.twitter.com/1.1/geo/id/d56c5babcffde8ef.json" TargetMode="External" /><Relationship Id="rId477" Type="http://schemas.openxmlformats.org/officeDocument/2006/relationships/comments" Target="../comments1.xml" /><Relationship Id="rId478" Type="http://schemas.openxmlformats.org/officeDocument/2006/relationships/vmlDrawing" Target="../drawings/vmlDrawing1.vml" /><Relationship Id="rId479" Type="http://schemas.openxmlformats.org/officeDocument/2006/relationships/table" Target="../tables/table1.xml" /><Relationship Id="rId4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z49oV0eatC" TargetMode="External" /><Relationship Id="rId2" Type="http://schemas.openxmlformats.org/officeDocument/2006/relationships/hyperlink" Target="http://t.co/4IgYSV4pAa" TargetMode="External" /><Relationship Id="rId3" Type="http://schemas.openxmlformats.org/officeDocument/2006/relationships/hyperlink" Target="https://t.co/M5WbOSpn7K" TargetMode="External" /><Relationship Id="rId4" Type="http://schemas.openxmlformats.org/officeDocument/2006/relationships/hyperlink" Target="https://t.co/uzMWNPtabx" TargetMode="External" /><Relationship Id="rId5" Type="http://schemas.openxmlformats.org/officeDocument/2006/relationships/hyperlink" Target="https://t.co/flGtoecw5b" TargetMode="External" /><Relationship Id="rId6" Type="http://schemas.openxmlformats.org/officeDocument/2006/relationships/hyperlink" Target="https://t.co/b5Oyx1k1ye" TargetMode="External" /><Relationship Id="rId7" Type="http://schemas.openxmlformats.org/officeDocument/2006/relationships/hyperlink" Target="https://t.co/iNdFvunM4I" TargetMode="External" /><Relationship Id="rId8" Type="http://schemas.openxmlformats.org/officeDocument/2006/relationships/hyperlink" Target="http://t.co/dHZHbXLdBj" TargetMode="External" /><Relationship Id="rId9" Type="http://schemas.openxmlformats.org/officeDocument/2006/relationships/hyperlink" Target="https://t.co/ln4bd5RR2v" TargetMode="External" /><Relationship Id="rId10" Type="http://schemas.openxmlformats.org/officeDocument/2006/relationships/hyperlink" Target="https://t.co/O2sqZ8leaQ" TargetMode="External" /><Relationship Id="rId11" Type="http://schemas.openxmlformats.org/officeDocument/2006/relationships/hyperlink" Target="https://t.co/O2sqZ8leaQ" TargetMode="External" /><Relationship Id="rId12" Type="http://schemas.openxmlformats.org/officeDocument/2006/relationships/hyperlink" Target="https://t.co/XTrlFfvkoJ" TargetMode="External" /><Relationship Id="rId13" Type="http://schemas.openxmlformats.org/officeDocument/2006/relationships/hyperlink" Target="https://t.co/VOpFf3OsYw" TargetMode="External" /><Relationship Id="rId14" Type="http://schemas.openxmlformats.org/officeDocument/2006/relationships/hyperlink" Target="https://t.co/PzSlAzQKFs" TargetMode="External" /><Relationship Id="rId15" Type="http://schemas.openxmlformats.org/officeDocument/2006/relationships/hyperlink" Target="https://t.co/luyCLlP8A4" TargetMode="External" /><Relationship Id="rId16" Type="http://schemas.openxmlformats.org/officeDocument/2006/relationships/hyperlink" Target="http://t.co/azn4u3zrZG" TargetMode="External" /><Relationship Id="rId17" Type="http://schemas.openxmlformats.org/officeDocument/2006/relationships/hyperlink" Target="https://t.co/JXxIyegOzl" TargetMode="External" /><Relationship Id="rId18" Type="http://schemas.openxmlformats.org/officeDocument/2006/relationships/hyperlink" Target="https://t.co/BedXSQHJGJ" TargetMode="External" /><Relationship Id="rId19" Type="http://schemas.openxmlformats.org/officeDocument/2006/relationships/hyperlink" Target="https://t.co/vG6gd588qQ" TargetMode="External" /><Relationship Id="rId20" Type="http://schemas.openxmlformats.org/officeDocument/2006/relationships/hyperlink" Target="https://t.co/NDGVPrJGv2" TargetMode="External" /><Relationship Id="rId21" Type="http://schemas.openxmlformats.org/officeDocument/2006/relationships/hyperlink" Target="https://t.co/CpndLYW3mV" TargetMode="External" /><Relationship Id="rId22" Type="http://schemas.openxmlformats.org/officeDocument/2006/relationships/hyperlink" Target="http://t.co/GBpjvMDpeO" TargetMode="External" /><Relationship Id="rId23" Type="http://schemas.openxmlformats.org/officeDocument/2006/relationships/hyperlink" Target="https://t.co/3dOowctW3T" TargetMode="External" /><Relationship Id="rId24" Type="http://schemas.openxmlformats.org/officeDocument/2006/relationships/hyperlink" Target="http://t.co/kZsix9FyBs" TargetMode="External" /><Relationship Id="rId25" Type="http://schemas.openxmlformats.org/officeDocument/2006/relationships/hyperlink" Target="https://t.co/bHKibMMlnQ" TargetMode="External" /><Relationship Id="rId26" Type="http://schemas.openxmlformats.org/officeDocument/2006/relationships/hyperlink" Target="https://t.co/JSIaZFJEaE" TargetMode="External" /><Relationship Id="rId27" Type="http://schemas.openxmlformats.org/officeDocument/2006/relationships/hyperlink" Target="https://t.co/ofwqwh0L4C" TargetMode="External" /><Relationship Id="rId28" Type="http://schemas.openxmlformats.org/officeDocument/2006/relationships/hyperlink" Target="https://t.co/34Nx9cBuiO" TargetMode="External" /><Relationship Id="rId29" Type="http://schemas.openxmlformats.org/officeDocument/2006/relationships/hyperlink" Target="https://t.co/teXTJfPaKG" TargetMode="External" /><Relationship Id="rId30" Type="http://schemas.openxmlformats.org/officeDocument/2006/relationships/hyperlink" Target="http://t.co/t7cezzINMd" TargetMode="External" /><Relationship Id="rId31" Type="http://schemas.openxmlformats.org/officeDocument/2006/relationships/hyperlink" Target="https://t.co/R5cBQ0VtEW" TargetMode="External" /><Relationship Id="rId32" Type="http://schemas.openxmlformats.org/officeDocument/2006/relationships/hyperlink" Target="https://t.co/gC6v4qzGme" TargetMode="External" /><Relationship Id="rId33" Type="http://schemas.openxmlformats.org/officeDocument/2006/relationships/hyperlink" Target="https://t.co/ZgBjBCpRi7" TargetMode="External" /><Relationship Id="rId34" Type="http://schemas.openxmlformats.org/officeDocument/2006/relationships/hyperlink" Target="https://t.co/JeZHdIX53s" TargetMode="External" /><Relationship Id="rId35" Type="http://schemas.openxmlformats.org/officeDocument/2006/relationships/hyperlink" Target="https://t.co/rkq3RfvBX5" TargetMode="External" /><Relationship Id="rId36" Type="http://schemas.openxmlformats.org/officeDocument/2006/relationships/hyperlink" Target="https://t.co/nkMVVvcODB" TargetMode="External" /><Relationship Id="rId37" Type="http://schemas.openxmlformats.org/officeDocument/2006/relationships/hyperlink" Target="https://t.co/8fwZHNOtV3" TargetMode="External" /><Relationship Id="rId38" Type="http://schemas.openxmlformats.org/officeDocument/2006/relationships/hyperlink" Target="http://t.co/qjWEJmMyQw" TargetMode="External" /><Relationship Id="rId39" Type="http://schemas.openxmlformats.org/officeDocument/2006/relationships/hyperlink" Target="https://t.co/xNHDtSApmz" TargetMode="External" /><Relationship Id="rId40" Type="http://schemas.openxmlformats.org/officeDocument/2006/relationships/hyperlink" Target="https://t.co/jhMXjiM3Wq" TargetMode="External" /><Relationship Id="rId41" Type="http://schemas.openxmlformats.org/officeDocument/2006/relationships/hyperlink" Target="https://t.co/UZN3dqZZFU" TargetMode="External" /><Relationship Id="rId42" Type="http://schemas.openxmlformats.org/officeDocument/2006/relationships/hyperlink" Target="https://t.co/e6ohcyt1vC" TargetMode="External" /><Relationship Id="rId43" Type="http://schemas.openxmlformats.org/officeDocument/2006/relationships/hyperlink" Target="https://t.co/Vgjoq8wOAn" TargetMode="External" /><Relationship Id="rId44" Type="http://schemas.openxmlformats.org/officeDocument/2006/relationships/hyperlink" Target="https://t.co/nannyddYsl" TargetMode="External" /><Relationship Id="rId45" Type="http://schemas.openxmlformats.org/officeDocument/2006/relationships/hyperlink" Target="https://t.co/zemtgawdyj" TargetMode="External" /><Relationship Id="rId46" Type="http://schemas.openxmlformats.org/officeDocument/2006/relationships/hyperlink" Target="https://t.co/Atc8BjebkR" TargetMode="External" /><Relationship Id="rId47" Type="http://schemas.openxmlformats.org/officeDocument/2006/relationships/hyperlink" Target="https://t.co/5JZ1oHhYNW" TargetMode="External" /><Relationship Id="rId48" Type="http://schemas.openxmlformats.org/officeDocument/2006/relationships/hyperlink" Target="https://t.co/Q4WYGvvDmq" TargetMode="External" /><Relationship Id="rId49" Type="http://schemas.openxmlformats.org/officeDocument/2006/relationships/hyperlink" Target="https://t.co/2TDL94Gl3o" TargetMode="External" /><Relationship Id="rId50" Type="http://schemas.openxmlformats.org/officeDocument/2006/relationships/hyperlink" Target="http://t.co/RJCZW640yk" TargetMode="External" /><Relationship Id="rId51" Type="http://schemas.openxmlformats.org/officeDocument/2006/relationships/hyperlink" Target="https://t.co/wLwM8zp0vk" TargetMode="External" /><Relationship Id="rId52" Type="http://schemas.openxmlformats.org/officeDocument/2006/relationships/hyperlink" Target="https://t.co/Cn0elIHd8r" TargetMode="External" /><Relationship Id="rId53" Type="http://schemas.openxmlformats.org/officeDocument/2006/relationships/hyperlink" Target="https://t.co/PE37UzgmZA" TargetMode="External" /><Relationship Id="rId54" Type="http://schemas.openxmlformats.org/officeDocument/2006/relationships/hyperlink" Target="https://t.co/8fV5n1J8CW" TargetMode="External" /><Relationship Id="rId55" Type="http://schemas.openxmlformats.org/officeDocument/2006/relationships/hyperlink" Target="http://t.co/5Dj6JLSfbw" TargetMode="External" /><Relationship Id="rId56" Type="http://schemas.openxmlformats.org/officeDocument/2006/relationships/hyperlink" Target="https://t.co/Ask8tolZX9" TargetMode="External" /><Relationship Id="rId57" Type="http://schemas.openxmlformats.org/officeDocument/2006/relationships/hyperlink" Target="https://t.co/kFBUOB4v0j" TargetMode="External" /><Relationship Id="rId58" Type="http://schemas.openxmlformats.org/officeDocument/2006/relationships/hyperlink" Target="https://t.co/CFJAomwPTF" TargetMode="External" /><Relationship Id="rId59" Type="http://schemas.openxmlformats.org/officeDocument/2006/relationships/hyperlink" Target="http://t.co/MQDwlUynlC" TargetMode="External" /><Relationship Id="rId60" Type="http://schemas.openxmlformats.org/officeDocument/2006/relationships/hyperlink" Target="https://t.co/KM0582vNZY" TargetMode="External" /><Relationship Id="rId61" Type="http://schemas.openxmlformats.org/officeDocument/2006/relationships/hyperlink" Target="http://t.co/vNmL0zJnXy" TargetMode="External" /><Relationship Id="rId62" Type="http://schemas.openxmlformats.org/officeDocument/2006/relationships/hyperlink" Target="https://t.co/gC6v4qzGme" TargetMode="External" /><Relationship Id="rId63" Type="http://schemas.openxmlformats.org/officeDocument/2006/relationships/hyperlink" Target="https://t.co/SxZ875x6NF" TargetMode="External" /><Relationship Id="rId64" Type="http://schemas.openxmlformats.org/officeDocument/2006/relationships/hyperlink" Target="https://pbs.twimg.com/profile_banners/241056687/1498132163" TargetMode="External" /><Relationship Id="rId65" Type="http://schemas.openxmlformats.org/officeDocument/2006/relationships/hyperlink" Target="https://pbs.twimg.com/profile_banners/2179043485/1502172225" TargetMode="External" /><Relationship Id="rId66" Type="http://schemas.openxmlformats.org/officeDocument/2006/relationships/hyperlink" Target="https://pbs.twimg.com/profile_banners/120048530/1493216558" TargetMode="External" /><Relationship Id="rId67" Type="http://schemas.openxmlformats.org/officeDocument/2006/relationships/hyperlink" Target="https://pbs.twimg.com/profile_banners/146770112/1558655686" TargetMode="External" /><Relationship Id="rId68" Type="http://schemas.openxmlformats.org/officeDocument/2006/relationships/hyperlink" Target="https://pbs.twimg.com/profile_banners/139675486/1477514495" TargetMode="External" /><Relationship Id="rId69" Type="http://schemas.openxmlformats.org/officeDocument/2006/relationships/hyperlink" Target="https://pbs.twimg.com/profile_banners/897863197/1417957483" TargetMode="External" /><Relationship Id="rId70" Type="http://schemas.openxmlformats.org/officeDocument/2006/relationships/hyperlink" Target="https://pbs.twimg.com/profile_banners/1126589246003978254/1557434848" TargetMode="External" /><Relationship Id="rId71" Type="http://schemas.openxmlformats.org/officeDocument/2006/relationships/hyperlink" Target="https://pbs.twimg.com/profile_banners/18279623/1456570924" TargetMode="External" /><Relationship Id="rId72" Type="http://schemas.openxmlformats.org/officeDocument/2006/relationships/hyperlink" Target="https://pbs.twimg.com/profile_banners/816653/1557346842" TargetMode="External" /><Relationship Id="rId73" Type="http://schemas.openxmlformats.org/officeDocument/2006/relationships/hyperlink" Target="https://pbs.twimg.com/profile_banners/1664898307/1509692376" TargetMode="External" /><Relationship Id="rId74" Type="http://schemas.openxmlformats.org/officeDocument/2006/relationships/hyperlink" Target="https://pbs.twimg.com/profile_banners/606342802/1554126801" TargetMode="External" /><Relationship Id="rId75" Type="http://schemas.openxmlformats.org/officeDocument/2006/relationships/hyperlink" Target="https://pbs.twimg.com/profile_banners/300109488/1405129594" TargetMode="External" /><Relationship Id="rId76" Type="http://schemas.openxmlformats.org/officeDocument/2006/relationships/hyperlink" Target="https://pbs.twimg.com/profile_banners/345643204/1458830227" TargetMode="External" /><Relationship Id="rId77" Type="http://schemas.openxmlformats.org/officeDocument/2006/relationships/hyperlink" Target="https://pbs.twimg.com/profile_banners/1946190224/1518421464" TargetMode="External" /><Relationship Id="rId78" Type="http://schemas.openxmlformats.org/officeDocument/2006/relationships/hyperlink" Target="https://pbs.twimg.com/profile_banners/2730173056/1517751742" TargetMode="External" /><Relationship Id="rId79" Type="http://schemas.openxmlformats.org/officeDocument/2006/relationships/hyperlink" Target="https://pbs.twimg.com/profile_banners/942438937/1516742921" TargetMode="External" /><Relationship Id="rId80" Type="http://schemas.openxmlformats.org/officeDocument/2006/relationships/hyperlink" Target="https://pbs.twimg.com/profile_banners/48133554/1556169460" TargetMode="External" /><Relationship Id="rId81" Type="http://schemas.openxmlformats.org/officeDocument/2006/relationships/hyperlink" Target="https://pbs.twimg.com/profile_banners/2178945223/1495806768" TargetMode="External" /><Relationship Id="rId82" Type="http://schemas.openxmlformats.org/officeDocument/2006/relationships/hyperlink" Target="https://pbs.twimg.com/profile_banners/1062046718420795393/1547058966" TargetMode="External" /><Relationship Id="rId83" Type="http://schemas.openxmlformats.org/officeDocument/2006/relationships/hyperlink" Target="https://pbs.twimg.com/profile_banners/264169218/1488183341" TargetMode="External" /><Relationship Id="rId84" Type="http://schemas.openxmlformats.org/officeDocument/2006/relationships/hyperlink" Target="https://pbs.twimg.com/profile_banners/151797991/1469112501" TargetMode="External" /><Relationship Id="rId85" Type="http://schemas.openxmlformats.org/officeDocument/2006/relationships/hyperlink" Target="https://pbs.twimg.com/profile_banners/255156370/1547471204" TargetMode="External" /><Relationship Id="rId86" Type="http://schemas.openxmlformats.org/officeDocument/2006/relationships/hyperlink" Target="https://pbs.twimg.com/profile_banners/419548684/1426716562" TargetMode="External" /><Relationship Id="rId87" Type="http://schemas.openxmlformats.org/officeDocument/2006/relationships/hyperlink" Target="https://pbs.twimg.com/profile_banners/1200026078/1538322815" TargetMode="External" /><Relationship Id="rId88" Type="http://schemas.openxmlformats.org/officeDocument/2006/relationships/hyperlink" Target="https://pbs.twimg.com/profile_banners/3325495342/1538924995" TargetMode="External" /><Relationship Id="rId89" Type="http://schemas.openxmlformats.org/officeDocument/2006/relationships/hyperlink" Target="https://pbs.twimg.com/profile_banners/2356165022/1501751095" TargetMode="External" /><Relationship Id="rId90" Type="http://schemas.openxmlformats.org/officeDocument/2006/relationships/hyperlink" Target="https://pbs.twimg.com/profile_banners/773838875638849537/1487327038" TargetMode="External" /><Relationship Id="rId91" Type="http://schemas.openxmlformats.org/officeDocument/2006/relationships/hyperlink" Target="https://pbs.twimg.com/profile_banners/1528297748/1441371679" TargetMode="External" /><Relationship Id="rId92" Type="http://schemas.openxmlformats.org/officeDocument/2006/relationships/hyperlink" Target="https://pbs.twimg.com/profile_banners/874634564198649856/1501759156" TargetMode="External" /><Relationship Id="rId93" Type="http://schemas.openxmlformats.org/officeDocument/2006/relationships/hyperlink" Target="https://pbs.twimg.com/profile_banners/857184638900604928/1530182713" TargetMode="External" /><Relationship Id="rId94" Type="http://schemas.openxmlformats.org/officeDocument/2006/relationships/hyperlink" Target="https://pbs.twimg.com/profile_banners/22467617/1555368872" TargetMode="External" /><Relationship Id="rId95" Type="http://schemas.openxmlformats.org/officeDocument/2006/relationships/hyperlink" Target="https://pbs.twimg.com/profile_banners/816215597688164352/1557489435" TargetMode="External" /><Relationship Id="rId96" Type="http://schemas.openxmlformats.org/officeDocument/2006/relationships/hyperlink" Target="https://pbs.twimg.com/profile_banners/1071416239602442241/1544280914" TargetMode="External" /><Relationship Id="rId97" Type="http://schemas.openxmlformats.org/officeDocument/2006/relationships/hyperlink" Target="https://pbs.twimg.com/profile_banners/8856332/1424342556" TargetMode="External" /><Relationship Id="rId98" Type="http://schemas.openxmlformats.org/officeDocument/2006/relationships/hyperlink" Target="https://pbs.twimg.com/profile_banners/2264926972/1542649762" TargetMode="External" /><Relationship Id="rId99" Type="http://schemas.openxmlformats.org/officeDocument/2006/relationships/hyperlink" Target="https://pbs.twimg.com/profile_banners/1571068567/1523989751" TargetMode="External" /><Relationship Id="rId100" Type="http://schemas.openxmlformats.org/officeDocument/2006/relationships/hyperlink" Target="https://pbs.twimg.com/profile_banners/4053835223/1548163140" TargetMode="External" /><Relationship Id="rId101" Type="http://schemas.openxmlformats.org/officeDocument/2006/relationships/hyperlink" Target="https://pbs.twimg.com/profile_banners/698330536029204480/1463485438" TargetMode="External" /><Relationship Id="rId102" Type="http://schemas.openxmlformats.org/officeDocument/2006/relationships/hyperlink" Target="https://pbs.twimg.com/profile_banners/1706503148/1548943679" TargetMode="External" /><Relationship Id="rId103" Type="http://schemas.openxmlformats.org/officeDocument/2006/relationships/hyperlink" Target="https://pbs.twimg.com/profile_banners/259428892/1447054969" TargetMode="External" /><Relationship Id="rId104" Type="http://schemas.openxmlformats.org/officeDocument/2006/relationships/hyperlink" Target="https://pbs.twimg.com/profile_banners/273706943/1438391813" TargetMode="External" /><Relationship Id="rId105" Type="http://schemas.openxmlformats.org/officeDocument/2006/relationships/hyperlink" Target="https://pbs.twimg.com/profile_banners/20994576/1558248517" TargetMode="External" /><Relationship Id="rId106" Type="http://schemas.openxmlformats.org/officeDocument/2006/relationships/hyperlink" Target="https://pbs.twimg.com/profile_banners/702072183489691648/1538039737" TargetMode="External" /><Relationship Id="rId107" Type="http://schemas.openxmlformats.org/officeDocument/2006/relationships/hyperlink" Target="https://pbs.twimg.com/profile_banners/968490186790309888/1551715083" TargetMode="External" /><Relationship Id="rId108" Type="http://schemas.openxmlformats.org/officeDocument/2006/relationships/hyperlink" Target="https://pbs.twimg.com/profile_banners/968965457213607936/1519855081" TargetMode="External" /><Relationship Id="rId109" Type="http://schemas.openxmlformats.org/officeDocument/2006/relationships/hyperlink" Target="https://pbs.twimg.com/profile_banners/2282612616/1541677347" TargetMode="External" /><Relationship Id="rId110" Type="http://schemas.openxmlformats.org/officeDocument/2006/relationships/hyperlink" Target="https://pbs.twimg.com/profile_banners/719866661692665856/1548367431" TargetMode="External" /><Relationship Id="rId111" Type="http://schemas.openxmlformats.org/officeDocument/2006/relationships/hyperlink" Target="https://pbs.twimg.com/profile_banners/1057943501034475520/1541516468" TargetMode="External" /><Relationship Id="rId112" Type="http://schemas.openxmlformats.org/officeDocument/2006/relationships/hyperlink" Target="https://pbs.twimg.com/profile_banners/298713486/1550073719" TargetMode="External" /><Relationship Id="rId113" Type="http://schemas.openxmlformats.org/officeDocument/2006/relationships/hyperlink" Target="https://pbs.twimg.com/profile_banners/20555800/1509544907" TargetMode="External" /><Relationship Id="rId114" Type="http://schemas.openxmlformats.org/officeDocument/2006/relationships/hyperlink" Target="https://pbs.twimg.com/profile_banners/4838985419/1553498630" TargetMode="External" /><Relationship Id="rId115" Type="http://schemas.openxmlformats.org/officeDocument/2006/relationships/hyperlink" Target="https://pbs.twimg.com/profile_banners/1066321756372250624/1554980356" TargetMode="External" /><Relationship Id="rId116" Type="http://schemas.openxmlformats.org/officeDocument/2006/relationships/hyperlink" Target="https://pbs.twimg.com/profile_banners/2735591/1558523451" TargetMode="External" /><Relationship Id="rId117" Type="http://schemas.openxmlformats.org/officeDocument/2006/relationships/hyperlink" Target="https://pbs.twimg.com/profile_banners/1050449186578190336/1539282321" TargetMode="External" /><Relationship Id="rId118" Type="http://schemas.openxmlformats.org/officeDocument/2006/relationships/hyperlink" Target="https://pbs.twimg.com/profile_banners/1183648544/1361467345" TargetMode="External" /><Relationship Id="rId119" Type="http://schemas.openxmlformats.org/officeDocument/2006/relationships/hyperlink" Target="https://pbs.twimg.com/profile_banners/768426512999743488/1549984612" TargetMode="External" /><Relationship Id="rId120" Type="http://schemas.openxmlformats.org/officeDocument/2006/relationships/hyperlink" Target="https://pbs.twimg.com/profile_banners/897761252243632128/1502878356" TargetMode="External" /><Relationship Id="rId121" Type="http://schemas.openxmlformats.org/officeDocument/2006/relationships/hyperlink" Target="https://pbs.twimg.com/profile_banners/712288379304615936/1528111587" TargetMode="External" /><Relationship Id="rId122" Type="http://schemas.openxmlformats.org/officeDocument/2006/relationships/hyperlink" Target="https://pbs.twimg.com/profile_banners/1930227433/1553850522" TargetMode="External" /><Relationship Id="rId123" Type="http://schemas.openxmlformats.org/officeDocument/2006/relationships/hyperlink" Target="https://pbs.twimg.com/profile_banners/1871522107/1474459677" TargetMode="External" /><Relationship Id="rId124" Type="http://schemas.openxmlformats.org/officeDocument/2006/relationships/hyperlink" Target="https://pbs.twimg.com/profile_banners/783929064595881984/1535024958" TargetMode="External" /><Relationship Id="rId125" Type="http://schemas.openxmlformats.org/officeDocument/2006/relationships/hyperlink" Target="https://pbs.twimg.com/profile_banners/958396810019655680/1555424947" TargetMode="External" /><Relationship Id="rId126" Type="http://schemas.openxmlformats.org/officeDocument/2006/relationships/hyperlink" Target="https://pbs.twimg.com/profile_banners/745174745964896256/1533202018" TargetMode="External" /><Relationship Id="rId127" Type="http://schemas.openxmlformats.org/officeDocument/2006/relationships/hyperlink" Target="https://pbs.twimg.com/profile_banners/47667972/1389649631" TargetMode="External" /><Relationship Id="rId128" Type="http://schemas.openxmlformats.org/officeDocument/2006/relationships/hyperlink" Target="https://pbs.twimg.com/profile_banners/819859100091772928/1484919457" TargetMode="External" /><Relationship Id="rId129" Type="http://schemas.openxmlformats.org/officeDocument/2006/relationships/hyperlink" Target="https://pbs.twimg.com/profile_banners/2998118872/1556180435" TargetMode="External" /><Relationship Id="rId130" Type="http://schemas.openxmlformats.org/officeDocument/2006/relationships/hyperlink" Target="https://pbs.twimg.com/profile_banners/60642052/1498248447" TargetMode="External" /><Relationship Id="rId131" Type="http://schemas.openxmlformats.org/officeDocument/2006/relationships/hyperlink" Target="https://pbs.twimg.com/profile_banners/621713/1412165979" TargetMode="External" /><Relationship Id="rId132" Type="http://schemas.openxmlformats.org/officeDocument/2006/relationships/hyperlink" Target="https://pbs.twimg.com/profile_banners/1954431122/1541023205" TargetMode="External" /><Relationship Id="rId133" Type="http://schemas.openxmlformats.org/officeDocument/2006/relationships/hyperlink" Target="https://pbs.twimg.com/profile_banners/230475549/1459612375"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5/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2/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2/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6/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3/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3/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7/bg.gif" TargetMode="External" /><Relationship Id="rId184" Type="http://schemas.openxmlformats.org/officeDocument/2006/relationships/hyperlink" Target="http://abs.twimg.com/images/themes/theme7/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1/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8/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2/bg.gif" TargetMode="External" /><Relationship Id="rId205" Type="http://schemas.openxmlformats.org/officeDocument/2006/relationships/hyperlink" Target="http://abs.twimg.com/images/themes/theme18/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pbs.twimg.com/profile_images/877856116427894784/3pUFqLxa_normal.jpg" TargetMode="External" /><Relationship Id="rId208" Type="http://schemas.openxmlformats.org/officeDocument/2006/relationships/hyperlink" Target="http://pbs.twimg.com/profile_images/894801179376537600/LfDiw8HP_normal.jpg" TargetMode="External" /><Relationship Id="rId209" Type="http://schemas.openxmlformats.org/officeDocument/2006/relationships/hyperlink" Target="http://pbs.twimg.com/profile_images/753880163/bodil_1_normal.jpg" TargetMode="External" /><Relationship Id="rId210" Type="http://schemas.openxmlformats.org/officeDocument/2006/relationships/hyperlink" Target="http://pbs.twimg.com/profile_images/1132170057050730496/XwCzn7g__normal.jpg" TargetMode="External" /><Relationship Id="rId211" Type="http://schemas.openxmlformats.org/officeDocument/2006/relationships/hyperlink" Target="http://pbs.twimg.com/profile_images/841751590411370496/-K9iGVgP_normal.jpg" TargetMode="External" /><Relationship Id="rId212" Type="http://schemas.openxmlformats.org/officeDocument/2006/relationships/hyperlink" Target="http://pbs.twimg.com/profile_images/859018406481338370/reXVX42B_normal.jpg" TargetMode="External" /><Relationship Id="rId213" Type="http://schemas.openxmlformats.org/officeDocument/2006/relationships/hyperlink" Target="http://pbs.twimg.com/profile_images/1126589372109873153/NJgZDCeC_normal.jpg" TargetMode="External" /><Relationship Id="rId214" Type="http://schemas.openxmlformats.org/officeDocument/2006/relationships/hyperlink" Target="http://pbs.twimg.com/profile_images/378800000620056856/36ce8fe5afb430b8b3e3fc45a7ffde67_normal.jpeg" TargetMode="External" /><Relationship Id="rId215" Type="http://schemas.openxmlformats.org/officeDocument/2006/relationships/hyperlink" Target="http://pbs.twimg.com/profile_images/1096066608034918401/m8wnTWsX_normal.png" TargetMode="External" /><Relationship Id="rId216" Type="http://schemas.openxmlformats.org/officeDocument/2006/relationships/hyperlink" Target="http://pbs.twimg.com/profile_images/1042398813867073536/TAKtOu7Z_normal.jpg" TargetMode="External" /><Relationship Id="rId217" Type="http://schemas.openxmlformats.org/officeDocument/2006/relationships/hyperlink" Target="http://pbs.twimg.com/profile_images/848820350867714048/e9NaLJUC_normal.jpg" TargetMode="External" /><Relationship Id="rId218" Type="http://schemas.openxmlformats.org/officeDocument/2006/relationships/hyperlink" Target="http://pbs.twimg.com/profile_images/826311243661074432/NxYQmXZt_normal.jpg" TargetMode="External" /><Relationship Id="rId219" Type="http://schemas.openxmlformats.org/officeDocument/2006/relationships/hyperlink" Target="http://pbs.twimg.com/profile_images/1002919828238360578/xDUlLtff_normal.jpg" TargetMode="External" /><Relationship Id="rId220" Type="http://schemas.openxmlformats.org/officeDocument/2006/relationships/hyperlink" Target="http://pbs.twimg.com/profile_images/592978967344218112/7qTDWP2f_normal.png" TargetMode="External" /><Relationship Id="rId221" Type="http://schemas.openxmlformats.org/officeDocument/2006/relationships/hyperlink" Target="http://pbs.twimg.com/profile_images/960123866520702976/2hFsoJwY_normal.jpg" TargetMode="External" /><Relationship Id="rId222" Type="http://schemas.openxmlformats.org/officeDocument/2006/relationships/hyperlink" Target="http://pbs.twimg.com/profile_images/978337754999328771/uweRMYwW_normal.jpg" TargetMode="External" /><Relationship Id="rId223" Type="http://schemas.openxmlformats.org/officeDocument/2006/relationships/hyperlink" Target="http://pbs.twimg.com/profile_images/489073058557071360/0s-k1wVj_normal.jpeg" TargetMode="External" /><Relationship Id="rId224" Type="http://schemas.openxmlformats.org/officeDocument/2006/relationships/hyperlink" Target="http://pbs.twimg.com/profile_images/618804320558055424/PgCBwciE_normal.jpg" TargetMode="External" /><Relationship Id="rId225" Type="http://schemas.openxmlformats.org/officeDocument/2006/relationships/hyperlink" Target="http://pbs.twimg.com/profile_images/1065965876678221829/KJ3RFt3s_normal.jpg" TargetMode="External" /><Relationship Id="rId226" Type="http://schemas.openxmlformats.org/officeDocument/2006/relationships/hyperlink" Target="http://pbs.twimg.com/profile_images/839099716059168769/IPzjHOAQ_normal.jpg" TargetMode="External" /><Relationship Id="rId227" Type="http://schemas.openxmlformats.org/officeDocument/2006/relationships/hyperlink" Target="http://pbs.twimg.com/profile_images/756137532291776512/xJyNSVHZ_normal.jpg" TargetMode="External" /><Relationship Id="rId228" Type="http://schemas.openxmlformats.org/officeDocument/2006/relationships/hyperlink" Target="http://pbs.twimg.com/profile_images/560036560897187840/PFg7ASAC_normal.jpeg" TargetMode="External" /><Relationship Id="rId229" Type="http://schemas.openxmlformats.org/officeDocument/2006/relationships/hyperlink" Target="http://pbs.twimg.com/profile_images/1055392567280500739/6NUtxB1k_normal.jpg" TargetMode="External" /><Relationship Id="rId230" Type="http://schemas.openxmlformats.org/officeDocument/2006/relationships/hyperlink" Target="http://pbs.twimg.com/profile_images/623056820563746816/YREMUyp4_normal.jpg" TargetMode="External" /><Relationship Id="rId231" Type="http://schemas.openxmlformats.org/officeDocument/2006/relationships/hyperlink" Target="http://pbs.twimg.com/profile_images/1105852960884563969/lrZiRvS5_normal.jpg" TargetMode="External" /><Relationship Id="rId232" Type="http://schemas.openxmlformats.org/officeDocument/2006/relationships/hyperlink" Target="http://pbs.twimg.com/profile_images/1115586043624005633/5LC2S-NE_normal.png" TargetMode="External" /><Relationship Id="rId233" Type="http://schemas.openxmlformats.org/officeDocument/2006/relationships/hyperlink" Target="http://pbs.twimg.com/profile_images/893030945447583744/Cm-p-kb8_normal.jpg" TargetMode="External" /><Relationship Id="rId234" Type="http://schemas.openxmlformats.org/officeDocument/2006/relationships/hyperlink" Target="http://pbs.twimg.com/profile_images/832484880512475136/h59v-Fty_normal.jpg" TargetMode="External" /><Relationship Id="rId235" Type="http://schemas.openxmlformats.org/officeDocument/2006/relationships/hyperlink" Target="http://pbs.twimg.com/profile_images/717425989811355648/Wxu12sra_normal.jpg" TargetMode="External" /><Relationship Id="rId236" Type="http://schemas.openxmlformats.org/officeDocument/2006/relationships/hyperlink" Target="http://pbs.twimg.com/profile_images/88559938/crowberry_logo_grey_yellow_small_normal.jpg" TargetMode="External" /><Relationship Id="rId237" Type="http://schemas.openxmlformats.org/officeDocument/2006/relationships/hyperlink" Target="http://pbs.twimg.com/profile_images/1130774325412401153/3xbgNzwd_normal.jpg" TargetMode="External" /><Relationship Id="rId238" Type="http://schemas.openxmlformats.org/officeDocument/2006/relationships/hyperlink" Target="http://pbs.twimg.com/profile_images/640799627264942080/_NqBCkZA_normal.jpg" TargetMode="External" /><Relationship Id="rId239" Type="http://schemas.openxmlformats.org/officeDocument/2006/relationships/hyperlink" Target="http://pbs.twimg.com/profile_images/892077019328065537/_s1UMb6J_normal.jpg" TargetMode="External" /><Relationship Id="rId240" Type="http://schemas.openxmlformats.org/officeDocument/2006/relationships/hyperlink" Target="http://pbs.twimg.com/profile_images/1128233454934605824/U4d53z6e_normal.png" TargetMode="External" /><Relationship Id="rId241" Type="http://schemas.openxmlformats.org/officeDocument/2006/relationships/hyperlink" Target="http://pbs.twimg.com/profile_images/1000391565842448384/ukLkPK2k_normal.jpg" TargetMode="External" /><Relationship Id="rId242" Type="http://schemas.openxmlformats.org/officeDocument/2006/relationships/hyperlink" Target="http://pbs.twimg.com/profile_images/880015248324837376/rsuw4VRB_normal.jpg" TargetMode="External" /><Relationship Id="rId243" Type="http://schemas.openxmlformats.org/officeDocument/2006/relationships/hyperlink" Target="http://pbs.twimg.com/profile_images/1126818308303523842/hY6ezpV__normal.png" TargetMode="External" /><Relationship Id="rId244" Type="http://schemas.openxmlformats.org/officeDocument/2006/relationships/hyperlink" Target="http://pbs.twimg.com/profile_images/344513261580691059/8d62dced3e0587399cb2845a2c2f93b4_normal.jpe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896442085196410880/Anfr0PPf_normal.jpg" TargetMode="External" /><Relationship Id="rId247" Type="http://schemas.openxmlformats.org/officeDocument/2006/relationships/hyperlink" Target="http://pbs.twimg.com/profile_images/1073584580207230978/hx3JldSr_normal.jpg" TargetMode="External" /><Relationship Id="rId248" Type="http://schemas.openxmlformats.org/officeDocument/2006/relationships/hyperlink" Target="http://pbs.twimg.com/profile_images/499539988833267712/mjnAZmLH_normal.jpeg" TargetMode="External" /><Relationship Id="rId249" Type="http://schemas.openxmlformats.org/officeDocument/2006/relationships/hyperlink" Target="http://pbs.twimg.com/profile_images/425924166303236096/QxPzyHJY_normal.png" TargetMode="External" /><Relationship Id="rId250" Type="http://schemas.openxmlformats.org/officeDocument/2006/relationships/hyperlink" Target="http://pbs.twimg.com/profile_images/976421775125905408/QcP6rMkR_normal.jpg" TargetMode="External" /><Relationship Id="rId251" Type="http://schemas.openxmlformats.org/officeDocument/2006/relationships/hyperlink" Target="http://pbs.twimg.com/profile_images/1088012154010243072/sdIn304d_normal.jpg" TargetMode="External" /><Relationship Id="rId252" Type="http://schemas.openxmlformats.org/officeDocument/2006/relationships/hyperlink" Target="http://pbs.twimg.com/profile_images/1112777489154076677/JRGummIL_normal.pn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pbs.twimg.com/profile_images/1097399669158825984/aXZ49j3I_normal.png" TargetMode="External" /><Relationship Id="rId255" Type="http://schemas.openxmlformats.org/officeDocument/2006/relationships/hyperlink" Target="http://pbs.twimg.com/profile_images/662996408191090688/HW0niGlC_normal.jpg" TargetMode="External" /><Relationship Id="rId256" Type="http://schemas.openxmlformats.org/officeDocument/2006/relationships/hyperlink" Target="http://pbs.twimg.com/profile_images/882932208788533249/q63oS3Fo_normal.jpg" TargetMode="External" /><Relationship Id="rId257" Type="http://schemas.openxmlformats.org/officeDocument/2006/relationships/hyperlink" Target="http://pbs.twimg.com/profile_images/1093938101645389831/sx3IfA4S_normal.jpg" TargetMode="External" /><Relationship Id="rId258" Type="http://schemas.openxmlformats.org/officeDocument/2006/relationships/hyperlink" Target="http://pbs.twimg.com/profile_images/53878772/emil-profile-arlanda-2007-08-18-cropped_normal.jpg" TargetMode="External" /><Relationship Id="rId259" Type="http://schemas.openxmlformats.org/officeDocument/2006/relationships/hyperlink" Target="http://pbs.twimg.com/profile_images/684270827978674176/Ct8jfJqe_normal.jpg" TargetMode="External" /><Relationship Id="rId260" Type="http://schemas.openxmlformats.org/officeDocument/2006/relationships/hyperlink" Target="http://pbs.twimg.com/profile_images/1123854279217963008/izGauILk_normal.png" TargetMode="External" /><Relationship Id="rId261" Type="http://schemas.openxmlformats.org/officeDocument/2006/relationships/hyperlink" Target="http://pbs.twimg.com/profile_images/426390581095305217/UbZkQeL9_normal.jpeg" TargetMode="External" /><Relationship Id="rId262" Type="http://schemas.openxmlformats.org/officeDocument/2006/relationships/hyperlink" Target="http://pbs.twimg.com/profile_images/1102598781860806658/29tiYJd7_normal.png" TargetMode="External" /><Relationship Id="rId263" Type="http://schemas.openxmlformats.org/officeDocument/2006/relationships/hyperlink" Target="http://pbs.twimg.com/profile_images/968966540514283521/ub1k_fZy_normal.jpg" TargetMode="External" /><Relationship Id="rId264" Type="http://schemas.openxmlformats.org/officeDocument/2006/relationships/hyperlink" Target="http://pbs.twimg.com/profile_images/2412051120/kreolgr0vddcmlosxfkf_normal.jpeg" TargetMode="External" /><Relationship Id="rId265" Type="http://schemas.openxmlformats.org/officeDocument/2006/relationships/hyperlink" Target="http://pbs.twimg.com/profile_images/1060496447072882690/SHz48lzp_normal.jpg" TargetMode="External" /><Relationship Id="rId266" Type="http://schemas.openxmlformats.org/officeDocument/2006/relationships/hyperlink" Target="http://pbs.twimg.com/profile_images/1088558052347990021/LHxfaVsP_normal.jpg" TargetMode="External" /><Relationship Id="rId267" Type="http://schemas.openxmlformats.org/officeDocument/2006/relationships/hyperlink" Target="http://pbs.twimg.com/profile_images/1131058698560901120/TG_-1v68_normal.png" TargetMode="External" /><Relationship Id="rId268" Type="http://schemas.openxmlformats.org/officeDocument/2006/relationships/hyperlink" Target="http://pbs.twimg.com/profile_images/1057835108491821056/24tPt4SJ_normal.jpg" TargetMode="External" /><Relationship Id="rId269" Type="http://schemas.openxmlformats.org/officeDocument/2006/relationships/hyperlink" Target="http://pbs.twimg.com/profile_images/1120879831225458688/u1axOj38_normal.jpg" TargetMode="External" /><Relationship Id="rId270" Type="http://schemas.openxmlformats.org/officeDocument/2006/relationships/hyperlink" Target="http://pbs.twimg.com/profile_images/783749440226164736/OQps5VaU_normal.jpg" TargetMode="External" /><Relationship Id="rId271" Type="http://schemas.openxmlformats.org/officeDocument/2006/relationships/hyperlink" Target="http://pbs.twimg.com/profile_images/824591449442451456/fnn7x20q_normal.jpg" TargetMode="External" /><Relationship Id="rId272" Type="http://schemas.openxmlformats.org/officeDocument/2006/relationships/hyperlink" Target="http://pbs.twimg.com/profile_images/1116294633921961984/t4wgIAX9_normal.jpg" TargetMode="External" /><Relationship Id="rId273" Type="http://schemas.openxmlformats.org/officeDocument/2006/relationships/hyperlink" Target="http://pbs.twimg.com/profile_images/1051826427837014017/v2TLU4mf_normal.jpg" TargetMode="External" /><Relationship Id="rId274" Type="http://schemas.openxmlformats.org/officeDocument/2006/relationships/hyperlink" Target="http://pbs.twimg.com/profile_images/1050452779209302018/hZ3v9tSP_normal.jp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743826201177907200/g5zzmJHr_normal.jpg" TargetMode="External" /><Relationship Id="rId277" Type="http://schemas.openxmlformats.org/officeDocument/2006/relationships/hyperlink" Target="http://pbs.twimg.com/profile_images/506709737149181952/RuVnCbxc_normal.png" TargetMode="External" /><Relationship Id="rId278" Type="http://schemas.openxmlformats.org/officeDocument/2006/relationships/hyperlink" Target="http://pbs.twimg.com/profile_images/1095336298523484160/DjW_-q5R_normal.jpg" TargetMode="External" /><Relationship Id="rId279" Type="http://schemas.openxmlformats.org/officeDocument/2006/relationships/hyperlink" Target="http://pbs.twimg.com/profile_images/897763246828122113/ivfkTEZJ_normal.jpg" TargetMode="External" /><Relationship Id="rId280" Type="http://schemas.openxmlformats.org/officeDocument/2006/relationships/hyperlink" Target="http://pbs.twimg.com/profile_images/712289910343016450/88qWK8QN_normal.jpg" TargetMode="External" /><Relationship Id="rId281" Type="http://schemas.openxmlformats.org/officeDocument/2006/relationships/hyperlink" Target="http://pbs.twimg.com/profile_images/935537117475885059/xVg9plnI_normal.jpg" TargetMode="External" /><Relationship Id="rId282" Type="http://schemas.openxmlformats.org/officeDocument/2006/relationships/hyperlink" Target="http://pbs.twimg.com/profile_images/778565559688564736/P7lLz_wh_normal.jpg" TargetMode="External" /><Relationship Id="rId283" Type="http://schemas.openxmlformats.org/officeDocument/2006/relationships/hyperlink" Target="http://pbs.twimg.com/profile_images/797961075232833540/jLZhfl0d_normal.jpg" TargetMode="External" /><Relationship Id="rId284" Type="http://schemas.openxmlformats.org/officeDocument/2006/relationships/hyperlink" Target="http://pbs.twimg.com/profile_images/985799403398139905/XbNikKwL_normal.jpg" TargetMode="External" /><Relationship Id="rId285" Type="http://schemas.openxmlformats.org/officeDocument/2006/relationships/hyperlink" Target="http://pbs.twimg.com/profile_images/1002517136990965761/Ju-JvrJx_normal.jpg" TargetMode="External" /><Relationship Id="rId286" Type="http://schemas.openxmlformats.org/officeDocument/2006/relationships/hyperlink" Target="http://pbs.twimg.com/profile_images/423168555593392129/gJX4Fmxn_normal.jpeg" TargetMode="External" /><Relationship Id="rId287" Type="http://schemas.openxmlformats.org/officeDocument/2006/relationships/hyperlink" Target="http://pbs.twimg.com/profile_images/1631859101/001dgu_normal.jpg" TargetMode="External" /><Relationship Id="rId288" Type="http://schemas.openxmlformats.org/officeDocument/2006/relationships/hyperlink" Target="http://pbs.twimg.com/profile_images/822437844828430336/LkEkV969_normal.jpg" TargetMode="External" /><Relationship Id="rId289" Type="http://schemas.openxmlformats.org/officeDocument/2006/relationships/hyperlink" Target="http://pbs.twimg.com/profile_images/1121326047264411649/-ZYBcOvx_normal.jpg" TargetMode="External" /><Relationship Id="rId290" Type="http://schemas.openxmlformats.org/officeDocument/2006/relationships/hyperlink" Target="http://pbs.twimg.com/profile_images/615577992815882240/Iap3Di46_normal.png" TargetMode="External" /><Relationship Id="rId291" Type="http://schemas.openxmlformats.org/officeDocument/2006/relationships/hyperlink" Target="http://pbs.twimg.com/profile_images/968476381096095744/XR-Uq0Hs_normal.jpg" TargetMode="External" /><Relationship Id="rId292" Type="http://schemas.openxmlformats.org/officeDocument/2006/relationships/hyperlink" Target="http://pbs.twimg.com/profile_images/486617566001913856/N24kOyXu_normal.jpeg" TargetMode="External" /><Relationship Id="rId293" Type="http://schemas.openxmlformats.org/officeDocument/2006/relationships/hyperlink" Target="http://pbs.twimg.com/profile_images/2792447262/dc232568551914b74130e92d665dca7d_normal.jpeg" TargetMode="External" /><Relationship Id="rId294" Type="http://schemas.openxmlformats.org/officeDocument/2006/relationships/hyperlink" Target="https://twitter.com/ideoninnovation" TargetMode="External" /><Relationship Id="rId295" Type="http://schemas.openxmlformats.org/officeDocument/2006/relationships/hyperlink" Target="https://twitter.com/malmostartups" TargetMode="External" /><Relationship Id="rId296" Type="http://schemas.openxmlformats.org/officeDocument/2006/relationships/hyperlink" Target="https://twitter.com/bodilrosvall" TargetMode="External" /><Relationship Id="rId297" Type="http://schemas.openxmlformats.org/officeDocument/2006/relationships/hyperlink" Target="https://twitter.com/paulalesius" TargetMode="External" /><Relationship Id="rId298" Type="http://schemas.openxmlformats.org/officeDocument/2006/relationships/hyperlink" Target="https://twitter.com/cizarantmann" TargetMode="External" /><Relationship Id="rId299" Type="http://schemas.openxmlformats.org/officeDocument/2006/relationships/hyperlink" Target="https://twitter.com/oresundstartups" TargetMode="External" /><Relationship Id="rId300" Type="http://schemas.openxmlformats.org/officeDocument/2006/relationships/hyperlink" Target="https://twitter.com/agronomy_" TargetMode="External" /><Relationship Id="rId301" Type="http://schemas.openxmlformats.org/officeDocument/2006/relationships/hyperlink" Target="https://twitter.com/burtonlee" TargetMode="External" /><Relationship Id="rId302" Type="http://schemas.openxmlformats.org/officeDocument/2006/relationships/hyperlink" Target="https://twitter.com/techcrunch" TargetMode="External" /><Relationship Id="rId303" Type="http://schemas.openxmlformats.org/officeDocument/2006/relationships/hyperlink" Target="https://twitter.com/livspace" TargetMode="External" /><Relationship Id="rId304" Type="http://schemas.openxmlformats.org/officeDocument/2006/relationships/hyperlink" Target="https://twitter.com/ikea" TargetMode="External" /><Relationship Id="rId305" Type="http://schemas.openxmlformats.org/officeDocument/2006/relationships/hyperlink" Target="https://twitter.com/siliconvikings" TargetMode="External" /><Relationship Id="rId306" Type="http://schemas.openxmlformats.org/officeDocument/2006/relationships/hyperlink" Target="https://twitter.com/karlsson_j" TargetMode="External" /><Relationship Id="rId307" Type="http://schemas.openxmlformats.org/officeDocument/2006/relationships/hyperlink" Target="https://twitter.com/didigital_se" TargetMode="External" /><Relationship Id="rId308" Type="http://schemas.openxmlformats.org/officeDocument/2006/relationships/hyperlink" Target="https://twitter.com/erikleiram" TargetMode="External" /><Relationship Id="rId309" Type="http://schemas.openxmlformats.org/officeDocument/2006/relationships/hyperlink" Target="https://twitter.com/investeraren" TargetMode="External" /><Relationship Id="rId310" Type="http://schemas.openxmlformats.org/officeDocument/2006/relationships/hyperlink" Target="https://twitter.com/elanmb" TargetMode="External" /><Relationship Id="rId311" Type="http://schemas.openxmlformats.org/officeDocument/2006/relationships/hyperlink" Target="https://twitter.com/orbital_systems" TargetMode="External" /><Relationship Id="rId312" Type="http://schemas.openxmlformats.org/officeDocument/2006/relationships/hyperlink" Target="https://twitter.com/siftedeu" TargetMode="External" /><Relationship Id="rId313" Type="http://schemas.openxmlformats.org/officeDocument/2006/relationships/hyperlink" Target="https://twitter.com/dagensindustri" TargetMode="External" /><Relationship Id="rId314" Type="http://schemas.openxmlformats.org/officeDocument/2006/relationships/hyperlink" Target="https://twitter.com/jonasmichanek" TargetMode="External" /><Relationship Id="rId315" Type="http://schemas.openxmlformats.org/officeDocument/2006/relationships/hyperlink" Target="https://twitter.com/jennyruthhrafns" TargetMode="External" /><Relationship Id="rId316" Type="http://schemas.openxmlformats.org/officeDocument/2006/relationships/hyperlink" Target="https://twitter.com/mimibilling" TargetMode="External" /><Relationship Id="rId317" Type="http://schemas.openxmlformats.org/officeDocument/2006/relationships/hyperlink" Target="https://twitter.com/jonasharrysson" TargetMode="External" /><Relationship Id="rId318" Type="http://schemas.openxmlformats.org/officeDocument/2006/relationships/hyperlink" Target="https://twitter.com/mariaheij" TargetMode="External" /><Relationship Id="rId319" Type="http://schemas.openxmlformats.org/officeDocument/2006/relationships/hyperlink" Target="https://twitter.com/fasttrackmalmo" TargetMode="External" /><Relationship Id="rId320" Type="http://schemas.openxmlformats.org/officeDocument/2006/relationships/hyperlink" Target="https://twitter.com/mojodiagnostics" TargetMode="External" /><Relationship Id="rId321" Type="http://schemas.openxmlformats.org/officeDocument/2006/relationships/hyperlink" Target="https://twitter.com/waveventures" TargetMode="External" /><Relationship Id="rId322" Type="http://schemas.openxmlformats.org/officeDocument/2006/relationships/hyperlink" Target="https://twitter.com/emilsjodin" TargetMode="External" /><Relationship Id="rId323" Type="http://schemas.openxmlformats.org/officeDocument/2006/relationships/hyperlink" Target="https://twitter.com/crowberry" TargetMode="External" /><Relationship Id="rId324" Type="http://schemas.openxmlformats.org/officeDocument/2006/relationships/hyperlink" Target="https://twitter.com/hajak" TargetMode="External" /><Relationship Id="rId325" Type="http://schemas.openxmlformats.org/officeDocument/2006/relationships/hyperlink" Target="https://twitter.com/engagingcare" TargetMode="External" /><Relationship Id="rId326" Type="http://schemas.openxmlformats.org/officeDocument/2006/relationships/hyperlink" Target="https://twitter.com/panionapp" TargetMode="External" /><Relationship Id="rId327" Type="http://schemas.openxmlformats.org/officeDocument/2006/relationships/hyperlink" Target="https://twitter.com/jeremiepoirier" TargetMode="External" /><Relationship Id="rId328" Type="http://schemas.openxmlformats.org/officeDocument/2006/relationships/hyperlink" Target="https://twitter.com/valazulfiu" TargetMode="External" /><Relationship Id="rId329" Type="http://schemas.openxmlformats.org/officeDocument/2006/relationships/hyperlink" Target="https://twitter.com/neo4j" TargetMode="External" /><Relationship Id="rId330" Type="http://schemas.openxmlformats.org/officeDocument/2006/relationships/hyperlink" Target="https://twitter.com/nordicmade" TargetMode="External" /><Relationship Id="rId331" Type="http://schemas.openxmlformats.org/officeDocument/2006/relationships/hyperlink" Target="https://twitter.com/isabell" TargetMode="External" /><Relationship Id="rId332" Type="http://schemas.openxmlformats.org/officeDocument/2006/relationships/hyperlink" Target="https://twitter.com/ventureb" TargetMode="External" /><Relationship Id="rId333" Type="http://schemas.openxmlformats.org/officeDocument/2006/relationships/hyperlink" Target="https://twitter.com/martinweigert" TargetMode="External" /><Relationship Id="rId334" Type="http://schemas.openxmlformats.org/officeDocument/2006/relationships/hyperlink" Target="https://twitter.com/swedishtechwkly" TargetMode="External" /><Relationship Id="rId335" Type="http://schemas.openxmlformats.org/officeDocument/2006/relationships/hyperlink" Target="https://twitter.com/veckansaffarer" TargetMode="External" /><Relationship Id="rId336" Type="http://schemas.openxmlformats.org/officeDocument/2006/relationships/hyperlink" Target="https://twitter.com/thenordicweb" TargetMode="External" /><Relationship Id="rId337" Type="http://schemas.openxmlformats.org/officeDocument/2006/relationships/hyperlink" Target="https://twitter.com/tech_eu" TargetMode="External" /><Relationship Id="rId338" Type="http://schemas.openxmlformats.org/officeDocument/2006/relationships/hyperlink" Target="https://twitter.com/pleo" TargetMode="External" /><Relationship Id="rId339" Type="http://schemas.openxmlformats.org/officeDocument/2006/relationships/hyperlink" Target="https://twitter.com/swc2019" TargetMode="External" /><Relationship Id="rId340" Type="http://schemas.openxmlformats.org/officeDocument/2006/relationships/hyperlink" Target="https://twitter.com/corpower_ocean" TargetMode="External" /><Relationship Id="rId341" Type="http://schemas.openxmlformats.org/officeDocument/2006/relationships/hyperlink" Target="https://twitter.com/mapillary" TargetMode="External" /><Relationship Id="rId342" Type="http://schemas.openxmlformats.org/officeDocument/2006/relationships/hyperlink" Target="https://twitter.com/sarahgillmartin" TargetMode="External" /><Relationship Id="rId343" Type="http://schemas.openxmlformats.org/officeDocument/2006/relationships/hyperlink" Target="https://twitter.com/brandox_com" TargetMode="External" /><Relationship Id="rId344" Type="http://schemas.openxmlformats.org/officeDocument/2006/relationships/hyperlink" Target="https://twitter.com/allielindo" TargetMode="External" /><Relationship Id="rId345" Type="http://schemas.openxmlformats.org/officeDocument/2006/relationships/hyperlink" Target="https://twitter.com/emileifrem" TargetMode="External" /><Relationship Id="rId346" Type="http://schemas.openxmlformats.org/officeDocument/2006/relationships/hyperlink" Target="https://twitter.com/jonasleijon" TargetMode="External" /><Relationship Id="rId347" Type="http://schemas.openxmlformats.org/officeDocument/2006/relationships/hyperlink" Target="https://twitter.com/startup_sweden" TargetMode="External" /><Relationship Id="rId348" Type="http://schemas.openxmlformats.org/officeDocument/2006/relationships/hyperlink" Target="https://twitter.com/kheldon" TargetMode="External" /><Relationship Id="rId349" Type="http://schemas.openxmlformats.org/officeDocument/2006/relationships/hyperlink" Target="https://twitter.com/getpliance" TargetMode="External" /><Relationship Id="rId350" Type="http://schemas.openxmlformats.org/officeDocument/2006/relationships/hyperlink" Target="https://twitter.com/ecobloom_se" TargetMode="External" /><Relationship Id="rId351" Type="http://schemas.openxmlformats.org/officeDocument/2006/relationships/hyperlink" Target="https://twitter.com/mhollstrand" TargetMode="External" /><Relationship Id="rId352" Type="http://schemas.openxmlformats.org/officeDocument/2006/relationships/hyperlink" Target="https://twitter.com/loogup" TargetMode="External" /><Relationship Id="rId353" Type="http://schemas.openxmlformats.org/officeDocument/2006/relationships/hyperlink" Target="https://twitter.com/combuyitnow" TargetMode="External" /><Relationship Id="rId354" Type="http://schemas.openxmlformats.org/officeDocument/2006/relationships/hyperlink" Target="https://twitter.com/spitlabab" TargetMode="External" /><Relationship Id="rId355" Type="http://schemas.openxmlformats.org/officeDocument/2006/relationships/hyperlink" Target="https://twitter.com/sandyerrestad" TargetMode="External" /><Relationship Id="rId356" Type="http://schemas.openxmlformats.org/officeDocument/2006/relationships/hyperlink" Target="https://twitter.com/mi" TargetMode="External" /><Relationship Id="rId357" Type="http://schemas.openxmlformats.org/officeDocument/2006/relationships/hyperlink" Target="https://twitter.com/maddysavage" TargetMode="External" /><Relationship Id="rId358" Type="http://schemas.openxmlformats.org/officeDocument/2006/relationships/hyperlink" Target="https://twitter.com/malsjo71" TargetMode="External" /><Relationship Id="rId359" Type="http://schemas.openxmlformats.org/officeDocument/2006/relationships/hyperlink" Target="https://twitter.com/drmelker" TargetMode="External" /><Relationship Id="rId360" Type="http://schemas.openxmlformats.org/officeDocument/2006/relationships/hyperlink" Target="https://twitter.com/fastcompany" TargetMode="External" /><Relationship Id="rId361" Type="http://schemas.openxmlformats.org/officeDocument/2006/relationships/hyperlink" Target="https://twitter.com/mimblyswe" TargetMode="External" /><Relationship Id="rId362" Type="http://schemas.openxmlformats.org/officeDocument/2006/relationships/hyperlink" Target="https://twitter.com/isabellapalmgr1" TargetMode="External" /><Relationship Id="rId363" Type="http://schemas.openxmlformats.org/officeDocument/2006/relationships/hyperlink" Target="https://twitter.com/swedeninusa" TargetMode="External" /><Relationship Id="rId364" Type="http://schemas.openxmlformats.org/officeDocument/2006/relationships/hyperlink" Target="https://twitter.com/svenskarvarlden" TargetMode="External" /><Relationship Id="rId365" Type="http://schemas.openxmlformats.org/officeDocument/2006/relationships/hyperlink" Target="https://twitter.com/gamehabitat" TargetMode="External" /><Relationship Id="rId366" Type="http://schemas.openxmlformats.org/officeDocument/2006/relationships/hyperlink" Target="https://twitter.com/eastswedengame" TargetMode="External" /><Relationship Id="rId367" Type="http://schemas.openxmlformats.org/officeDocument/2006/relationships/hyperlink" Target="https://twitter.com/tgin_sweden" TargetMode="External" /><Relationship Id="rId368" Type="http://schemas.openxmlformats.org/officeDocument/2006/relationships/hyperlink" Target="https://twitter.com/swedengamearena" TargetMode="External" /><Relationship Id="rId369" Type="http://schemas.openxmlformats.org/officeDocument/2006/relationships/hyperlink" Target="https://twitter.com/playagamehub" TargetMode="External" /><Relationship Id="rId370" Type="http://schemas.openxmlformats.org/officeDocument/2006/relationships/hyperlink" Target="https://twitter.com/turkugamehub" TargetMode="External" /><Relationship Id="rId371" Type="http://schemas.openxmlformats.org/officeDocument/2006/relationships/hyperlink" Target="https://twitter.com/gamesfactoryfi" TargetMode="External" /><Relationship Id="rId372" Type="http://schemas.openxmlformats.org/officeDocument/2006/relationships/hyperlink" Target="https://twitter.com/gamehubdenmark" TargetMode="External" /><Relationship Id="rId373" Type="http://schemas.openxmlformats.org/officeDocument/2006/relationships/hyperlink" Target="https://twitter.com/gamasutra" TargetMode="External" /><Relationship Id="rId374" Type="http://schemas.openxmlformats.org/officeDocument/2006/relationships/hyperlink" Target="https://twitter.com/tencent" TargetMode="External" /><Relationship Id="rId375" Type="http://schemas.openxmlformats.org/officeDocument/2006/relationships/hyperlink" Target="https://twitter.com/sharkmobgames" TargetMode="External" /><Relationship Id="rId376" Type="http://schemas.openxmlformats.org/officeDocument/2006/relationships/hyperlink" Target="https://twitter.com/breakit_se" TargetMode="External" /><Relationship Id="rId377" Type="http://schemas.openxmlformats.org/officeDocument/2006/relationships/hyperlink" Target="https://twitter.com/venturebeat" TargetMode="External" /><Relationship Id="rId378" Type="http://schemas.openxmlformats.org/officeDocument/2006/relationships/hyperlink" Target="https://twitter.com/robinwauters" TargetMode="External" /><Relationship Id="rId379" Type="http://schemas.openxmlformats.org/officeDocument/2006/relationships/hyperlink" Target="https://twitter.com/explorecurate" TargetMode="External" /><Relationship Id="rId380" Type="http://schemas.openxmlformats.org/officeDocument/2006/relationships/hyperlink" Target="https://twitter.com/trevenoss" TargetMode="External" /><Relationship Id="rId381" Type="http://schemas.openxmlformats.org/officeDocument/2006/relationships/comments" Target="../comments2.xml" /><Relationship Id="rId382" Type="http://schemas.openxmlformats.org/officeDocument/2006/relationships/vmlDrawing" Target="../drawings/vmlDrawing2.vml" /><Relationship Id="rId383" Type="http://schemas.openxmlformats.org/officeDocument/2006/relationships/table" Target="../tables/table2.xml" /><Relationship Id="rId384" Type="http://schemas.openxmlformats.org/officeDocument/2006/relationships/drawing" Target="../drawings/drawing1.xml" /><Relationship Id="rId3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startup-live-may-23.confetti.events/" TargetMode="External" /><Relationship Id="rId2" Type="http://schemas.openxmlformats.org/officeDocument/2006/relationships/hyperlink" Target="https://www.va.se/nyheter/2019/05/13/sveriges-101-supertalanger-2019-entreprenor-insights/" TargetMode="External" /><Relationship Id="rId3" Type="http://schemas.openxmlformats.org/officeDocument/2006/relationships/hyperlink" Target="https://startup-live-may-23.confetti.events/" TargetMode="External" /><Relationship Id="rId4" Type="http://schemas.openxmlformats.org/officeDocument/2006/relationships/hyperlink" Target="https://tech.eu/newsletter/tech-eu-newsletter-286-registered/" TargetMode="External" /><Relationship Id="rId5" Type="http://schemas.openxmlformats.org/officeDocument/2006/relationships/hyperlink" Target="https://tech.eu/newsletter/tech-eu-newsletter-285-registered/" TargetMode="External" /><Relationship Id="rId6" Type="http://schemas.openxmlformats.org/officeDocument/2006/relationships/hyperlink" Target="https://venturebeat.com/2019/05/22/mapillary-launches-marketplace-to-expand-coverage-of-its-crowdsourced-map-images-and-data/" TargetMode="External" /><Relationship Id="rId7" Type="http://schemas.openxmlformats.org/officeDocument/2006/relationships/hyperlink" Target="https://www.breakit.se/artikel/19955/investera-klimatsmart-tre-startups-som-forbattrar-varlden-med-greentech" TargetMode="External" /><Relationship Id="rId8" Type="http://schemas.openxmlformats.org/officeDocument/2006/relationships/hyperlink" Target="https://www.gamasutra.com/view/news/343078/Tencent_has_acquired_Swedish_game_developer_Sharkmob.php" TargetMode="External" /><Relationship Id="rId9" Type="http://schemas.openxmlformats.org/officeDocument/2006/relationships/hyperlink" Target="http://gantrack5.com/t/v/3_ODUzMDY1MzkwMg==/" TargetMode="External" /><Relationship Id="rId10" Type="http://schemas.openxmlformats.org/officeDocument/2006/relationships/hyperlink" Target="https://www.fastcompany.com/90347555/this-electric-road-charges-your-car-while-you-drive" TargetMode="External" /><Relationship Id="rId11" Type="http://schemas.openxmlformats.org/officeDocument/2006/relationships/hyperlink" Target="https://www.va.se/nyheter/2019/05/13/sveriges-101-supertalanger-2019-entreprenor-insights/" TargetMode="External" /><Relationship Id="rId12" Type="http://schemas.openxmlformats.org/officeDocument/2006/relationships/hyperlink" Target="https://tech.eu/newsletter/tech-eu-newsletter-286-registered/" TargetMode="External" /><Relationship Id="rId13" Type="http://schemas.openxmlformats.org/officeDocument/2006/relationships/hyperlink" Target="https://techcrunch.com/2019/05/20/livspace-ikea/" TargetMode="External" /><Relationship Id="rId14" Type="http://schemas.openxmlformats.org/officeDocument/2006/relationships/hyperlink" Target="https://myemail.constantcontact.com/subject.html?soid=1119738945416&amp;aid=Exe1HlTHRCM" TargetMode="External" /><Relationship Id="rId15" Type="http://schemas.openxmlformats.org/officeDocument/2006/relationships/hyperlink" Target="https://mailchi.mp/c20b9b764e72/swedish-tech-weekly-23-anyfin-steven-primetime-einride-truecaller-marblecards-moow-soundtrap-elements-of-ai-33-deep-tech-startups-and-more" TargetMode="External" /><Relationship Id="rId16" Type="http://schemas.openxmlformats.org/officeDocument/2006/relationships/hyperlink" Target="https://mailchi.mp/4ce005caaee7/swedish-tech-weekly-24-sharkmob-northvolt-nilar-tracklib-racefox-fundler-splitgrid-bzzt-sigmastocks-peafowl-mapillary-flic-and-more" TargetMode="External" /><Relationship Id="rId17" Type="http://schemas.openxmlformats.org/officeDocument/2006/relationships/hyperlink" Target="https://www.getrevue.co/profile/thenordicweb/issues/the-nordic-web-weekly-issue-272-178277" TargetMode="External" /><Relationship Id="rId18" Type="http://schemas.openxmlformats.org/officeDocument/2006/relationships/hyperlink" Target="https://www.getrevue.co/profile/thenordicweb/issues/the-nordic-web-weekly-issue-273-179536" TargetMode="External" /><Relationship Id="rId19" Type="http://schemas.openxmlformats.org/officeDocument/2006/relationships/hyperlink" Target="https://tech.eu/brief/these-were-the-10-biggest-european-tech-stories-this-week-17-may-2019/" TargetMode="External" /><Relationship Id="rId20" Type="http://schemas.openxmlformats.org/officeDocument/2006/relationships/hyperlink" Target="https://www.fastcompany.com/90347555/this-electric-road-charges-your-car-while-you-drive" TargetMode="External" /><Relationship Id="rId21" Type="http://schemas.openxmlformats.org/officeDocument/2006/relationships/hyperlink" Target="https://startup-live-may-23.confetti.events/" TargetMode="External" /><Relationship Id="rId22" Type="http://schemas.openxmlformats.org/officeDocument/2006/relationships/hyperlink" Target="https://startup-live-may-23.confetti.events/" TargetMode="External" /><Relationship Id="rId23" Type="http://schemas.openxmlformats.org/officeDocument/2006/relationships/hyperlink" Target="http://starkecycles.com/" TargetMode="External" /><Relationship Id="rId24" Type="http://schemas.openxmlformats.org/officeDocument/2006/relationships/hyperlink" Target="https://www.vultus.se/" TargetMode="External" /><Relationship Id="rId25" Type="http://schemas.openxmlformats.org/officeDocument/2006/relationships/hyperlink" Target="https://www.foretagarna.se/foretagaren/2019/maj/103-unga-ideer-2019" TargetMode="External" /><Relationship Id="rId26" Type="http://schemas.openxmlformats.org/officeDocument/2006/relationships/hyperlink" Target="https://www.computerweekly.com/news/252461403/Malmo-Swedens-small-but-sturdy-tech-ecosystem" TargetMode="External" /><Relationship Id="rId27" Type="http://schemas.openxmlformats.org/officeDocument/2006/relationships/hyperlink" Target="https://digital.di.se/artikel/techjatten-tencent-koper-upp-svenskt-spelbolag" TargetMode="External" /><Relationship Id="rId28" Type="http://schemas.openxmlformats.org/officeDocument/2006/relationships/hyperlink" Target="https://digital.di.se/artikel/huawei-i-kris-och-techjattarna-okar-flygandet" TargetMode="External" /><Relationship Id="rId29" Type="http://schemas.openxmlformats.org/officeDocument/2006/relationships/hyperlink" Target="https://oresundstartups.com/tencent-acquires-malmo-game-developer-sharkmob/" TargetMode="External" /><Relationship Id="rId30" Type="http://schemas.openxmlformats.org/officeDocument/2006/relationships/hyperlink" Target="https://oresundstartups.com/the-hottest-deep-tech-startups-in-the-region/" TargetMode="External" /><Relationship Id="rId31" Type="http://schemas.openxmlformats.org/officeDocument/2006/relationships/hyperlink" Target="http://oresund.nordictechlist.com/" TargetMode="External" /><Relationship Id="rId32" Type="http://schemas.openxmlformats.org/officeDocument/2006/relationships/hyperlink" Target="https://oresundstartups.com/" TargetMode="External" /><Relationship Id="rId33" Type="http://schemas.openxmlformats.org/officeDocument/2006/relationships/hyperlink" Target="https://samnytt.se/msb-den-negativa-sverigebilden-ar-overdriven-eller-rena-logner/" TargetMode="External" /><Relationship Id="rId34" Type="http://schemas.openxmlformats.org/officeDocument/2006/relationships/hyperlink" Target="http://www.efn.se/" TargetMode="Externa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 Id="rId4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1353</v>
      </c>
      <c r="BB2" s="13" t="s">
        <v>1369</v>
      </c>
      <c r="BC2" s="13" t="s">
        <v>1370</v>
      </c>
      <c r="BD2" s="118" t="s">
        <v>1975</v>
      </c>
      <c r="BE2" s="118" t="s">
        <v>1976</v>
      </c>
      <c r="BF2" s="118" t="s">
        <v>1977</v>
      </c>
      <c r="BG2" s="118" t="s">
        <v>1978</v>
      </c>
      <c r="BH2" s="118" t="s">
        <v>1979</v>
      </c>
      <c r="BI2" s="118" t="s">
        <v>1980</v>
      </c>
      <c r="BJ2" s="118" t="s">
        <v>1981</v>
      </c>
      <c r="BK2" s="118" t="s">
        <v>1982</v>
      </c>
      <c r="BL2" s="118" t="s">
        <v>1983</v>
      </c>
    </row>
    <row r="3" spans="1:64" ht="15" customHeight="1">
      <c r="A3" s="64" t="s">
        <v>212</v>
      </c>
      <c r="B3" s="64" t="s">
        <v>243</v>
      </c>
      <c r="C3" s="65" t="s">
        <v>1988</v>
      </c>
      <c r="D3" s="66">
        <v>3</v>
      </c>
      <c r="E3" s="67" t="s">
        <v>132</v>
      </c>
      <c r="F3" s="68">
        <v>32</v>
      </c>
      <c r="G3" s="65"/>
      <c r="H3" s="69"/>
      <c r="I3" s="70"/>
      <c r="J3" s="70"/>
      <c r="K3" s="34" t="s">
        <v>65</v>
      </c>
      <c r="L3" s="71">
        <v>3</v>
      </c>
      <c r="M3" s="71"/>
      <c r="N3" s="72"/>
      <c r="O3" s="78" t="s">
        <v>299</v>
      </c>
      <c r="P3" s="80">
        <v>43602.48811342593</v>
      </c>
      <c r="Q3" s="78" t="s">
        <v>301</v>
      </c>
      <c r="R3" s="78"/>
      <c r="S3" s="78"/>
      <c r="T3" s="78"/>
      <c r="U3" s="78"/>
      <c r="V3" s="83" t="s">
        <v>483</v>
      </c>
      <c r="W3" s="80">
        <v>43602.48811342593</v>
      </c>
      <c r="X3" s="83" t="s">
        <v>511</v>
      </c>
      <c r="Y3" s="78"/>
      <c r="Z3" s="78"/>
      <c r="AA3" s="84" t="s">
        <v>597</v>
      </c>
      <c r="AB3" s="78"/>
      <c r="AC3" s="78" t="b">
        <v>0</v>
      </c>
      <c r="AD3" s="78">
        <v>0</v>
      </c>
      <c r="AE3" s="84" t="s">
        <v>683</v>
      </c>
      <c r="AF3" s="78" t="b">
        <v>0</v>
      </c>
      <c r="AG3" s="78" t="s">
        <v>686</v>
      </c>
      <c r="AH3" s="78"/>
      <c r="AI3" s="84" t="s">
        <v>683</v>
      </c>
      <c r="AJ3" s="78" t="b">
        <v>0</v>
      </c>
      <c r="AK3" s="78">
        <v>1</v>
      </c>
      <c r="AL3" s="84" t="s">
        <v>653</v>
      </c>
      <c r="AM3" s="78" t="s">
        <v>688</v>
      </c>
      <c r="AN3" s="78" t="b">
        <v>0</v>
      </c>
      <c r="AO3" s="84" t="s">
        <v>653</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23</v>
      </c>
      <c r="BK3" s="49">
        <v>100</v>
      </c>
      <c r="BL3" s="48">
        <v>23</v>
      </c>
    </row>
    <row r="4" spans="1:64" ht="15" customHeight="1">
      <c r="A4" s="64" t="s">
        <v>213</v>
      </c>
      <c r="B4" s="64" t="s">
        <v>243</v>
      </c>
      <c r="C4" s="65" t="s">
        <v>1988</v>
      </c>
      <c r="D4" s="66">
        <v>3</v>
      </c>
      <c r="E4" s="67" t="s">
        <v>132</v>
      </c>
      <c r="F4" s="68">
        <v>32</v>
      </c>
      <c r="G4" s="65"/>
      <c r="H4" s="69"/>
      <c r="I4" s="70"/>
      <c r="J4" s="70"/>
      <c r="K4" s="34" t="s">
        <v>65</v>
      </c>
      <c r="L4" s="77">
        <v>4</v>
      </c>
      <c r="M4" s="77"/>
      <c r="N4" s="72"/>
      <c r="O4" s="79" t="s">
        <v>299</v>
      </c>
      <c r="P4" s="81">
        <v>43602.710439814815</v>
      </c>
      <c r="Q4" s="79" t="s">
        <v>302</v>
      </c>
      <c r="R4" s="79"/>
      <c r="S4" s="79"/>
      <c r="T4" s="79"/>
      <c r="U4" s="79"/>
      <c r="V4" s="82" t="s">
        <v>484</v>
      </c>
      <c r="W4" s="81">
        <v>43602.710439814815</v>
      </c>
      <c r="X4" s="82" t="s">
        <v>512</v>
      </c>
      <c r="Y4" s="79"/>
      <c r="Z4" s="79"/>
      <c r="AA4" s="85" t="s">
        <v>598</v>
      </c>
      <c r="AB4" s="79"/>
      <c r="AC4" s="79" t="b">
        <v>0</v>
      </c>
      <c r="AD4" s="79">
        <v>0</v>
      </c>
      <c r="AE4" s="85" t="s">
        <v>683</v>
      </c>
      <c r="AF4" s="79" t="b">
        <v>0</v>
      </c>
      <c r="AG4" s="79" t="s">
        <v>686</v>
      </c>
      <c r="AH4" s="79"/>
      <c r="AI4" s="85" t="s">
        <v>683</v>
      </c>
      <c r="AJ4" s="79" t="b">
        <v>0</v>
      </c>
      <c r="AK4" s="79">
        <v>1</v>
      </c>
      <c r="AL4" s="85" t="s">
        <v>656</v>
      </c>
      <c r="AM4" s="79" t="s">
        <v>689</v>
      </c>
      <c r="AN4" s="79" t="b">
        <v>0</v>
      </c>
      <c r="AO4" s="85" t="s">
        <v>656</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2</v>
      </c>
      <c r="BE4" s="49">
        <v>9.090909090909092</v>
      </c>
      <c r="BF4" s="48">
        <v>0</v>
      </c>
      <c r="BG4" s="49">
        <v>0</v>
      </c>
      <c r="BH4" s="48">
        <v>0</v>
      </c>
      <c r="BI4" s="49">
        <v>0</v>
      </c>
      <c r="BJ4" s="48">
        <v>20</v>
      </c>
      <c r="BK4" s="49">
        <v>90.9090909090909</v>
      </c>
      <c r="BL4" s="48">
        <v>22</v>
      </c>
    </row>
    <row r="5" spans="1:64" ht="15">
      <c r="A5" s="64" t="s">
        <v>214</v>
      </c>
      <c r="B5" s="64" t="s">
        <v>214</v>
      </c>
      <c r="C5" s="65" t="s">
        <v>1989</v>
      </c>
      <c r="D5" s="66">
        <v>5.333333333333334</v>
      </c>
      <c r="E5" s="67" t="s">
        <v>136</v>
      </c>
      <c r="F5" s="68">
        <v>29.4</v>
      </c>
      <c r="G5" s="65"/>
      <c r="H5" s="69"/>
      <c r="I5" s="70"/>
      <c r="J5" s="70"/>
      <c r="K5" s="34" t="s">
        <v>65</v>
      </c>
      <c r="L5" s="77">
        <v>5</v>
      </c>
      <c r="M5" s="77"/>
      <c r="N5" s="72"/>
      <c r="O5" s="79" t="s">
        <v>176</v>
      </c>
      <c r="P5" s="81">
        <v>43604.585185185184</v>
      </c>
      <c r="Q5" s="79" t="s">
        <v>303</v>
      </c>
      <c r="R5" s="82" t="s">
        <v>372</v>
      </c>
      <c r="S5" s="79" t="s">
        <v>399</v>
      </c>
      <c r="T5" s="79" t="s">
        <v>418</v>
      </c>
      <c r="U5" s="79"/>
      <c r="V5" s="82" t="s">
        <v>485</v>
      </c>
      <c r="W5" s="81">
        <v>43604.585185185184</v>
      </c>
      <c r="X5" s="82" t="s">
        <v>513</v>
      </c>
      <c r="Y5" s="79"/>
      <c r="Z5" s="79"/>
      <c r="AA5" s="85" t="s">
        <v>599</v>
      </c>
      <c r="AB5" s="79"/>
      <c r="AC5" s="79" t="b">
        <v>0</v>
      </c>
      <c r="AD5" s="79">
        <v>0</v>
      </c>
      <c r="AE5" s="85" t="s">
        <v>683</v>
      </c>
      <c r="AF5" s="79" t="b">
        <v>0</v>
      </c>
      <c r="AG5" s="79" t="s">
        <v>687</v>
      </c>
      <c r="AH5" s="79"/>
      <c r="AI5" s="85" t="s">
        <v>683</v>
      </c>
      <c r="AJ5" s="79" t="b">
        <v>0</v>
      </c>
      <c r="AK5" s="79">
        <v>0</v>
      </c>
      <c r="AL5" s="85" t="s">
        <v>683</v>
      </c>
      <c r="AM5" s="79" t="s">
        <v>688</v>
      </c>
      <c r="AN5" s="79" t="b">
        <v>0</v>
      </c>
      <c r="AO5" s="85" t="s">
        <v>599</v>
      </c>
      <c r="AP5" s="79" t="s">
        <v>176</v>
      </c>
      <c r="AQ5" s="79">
        <v>0</v>
      </c>
      <c r="AR5" s="79">
        <v>0</v>
      </c>
      <c r="AS5" s="79"/>
      <c r="AT5" s="79"/>
      <c r="AU5" s="79"/>
      <c r="AV5" s="79"/>
      <c r="AW5" s="79"/>
      <c r="AX5" s="79"/>
      <c r="AY5" s="79"/>
      <c r="AZ5" s="79"/>
      <c r="BA5">
        <v>2</v>
      </c>
      <c r="BB5" s="78" t="str">
        <f>REPLACE(INDEX(GroupVertices[Group],MATCH(Edges[[#This Row],[Vertex 1]],GroupVertices[Vertex],0)),1,1,"")</f>
        <v>7</v>
      </c>
      <c r="BC5" s="78" t="str">
        <f>REPLACE(INDEX(GroupVertices[Group],MATCH(Edges[[#This Row],[Vertex 2]],GroupVertices[Vertex],0)),1,1,"")</f>
        <v>7</v>
      </c>
      <c r="BD5" s="48">
        <v>0</v>
      </c>
      <c r="BE5" s="49">
        <v>0</v>
      </c>
      <c r="BF5" s="48">
        <v>0</v>
      </c>
      <c r="BG5" s="49">
        <v>0</v>
      </c>
      <c r="BH5" s="48">
        <v>0</v>
      </c>
      <c r="BI5" s="49">
        <v>0</v>
      </c>
      <c r="BJ5" s="48">
        <v>26</v>
      </c>
      <c r="BK5" s="49">
        <v>100</v>
      </c>
      <c r="BL5" s="48">
        <v>26</v>
      </c>
    </row>
    <row r="6" spans="1:64" ht="15">
      <c r="A6" s="64" t="s">
        <v>214</v>
      </c>
      <c r="B6" s="64" t="s">
        <v>214</v>
      </c>
      <c r="C6" s="65" t="s">
        <v>1989</v>
      </c>
      <c r="D6" s="66">
        <v>5.333333333333334</v>
      </c>
      <c r="E6" s="67" t="s">
        <v>136</v>
      </c>
      <c r="F6" s="68">
        <v>29.4</v>
      </c>
      <c r="G6" s="65"/>
      <c r="H6" s="69"/>
      <c r="I6" s="70"/>
      <c r="J6" s="70"/>
      <c r="K6" s="34" t="s">
        <v>65</v>
      </c>
      <c r="L6" s="77">
        <v>6</v>
      </c>
      <c r="M6" s="77"/>
      <c r="N6" s="72"/>
      <c r="O6" s="79" t="s">
        <v>176</v>
      </c>
      <c r="P6" s="81">
        <v>43604.590092592596</v>
      </c>
      <c r="Q6" s="79" t="s">
        <v>304</v>
      </c>
      <c r="R6" s="79"/>
      <c r="S6" s="79"/>
      <c r="T6" s="79" t="s">
        <v>419</v>
      </c>
      <c r="U6" s="82" t="s">
        <v>458</v>
      </c>
      <c r="V6" s="82" t="s">
        <v>458</v>
      </c>
      <c r="W6" s="81">
        <v>43604.590092592596</v>
      </c>
      <c r="X6" s="82" t="s">
        <v>514</v>
      </c>
      <c r="Y6" s="79"/>
      <c r="Z6" s="79"/>
      <c r="AA6" s="85" t="s">
        <v>600</v>
      </c>
      <c r="AB6" s="85" t="s">
        <v>599</v>
      </c>
      <c r="AC6" s="79" t="b">
        <v>0</v>
      </c>
      <c r="AD6" s="79">
        <v>0</v>
      </c>
      <c r="AE6" s="85" t="s">
        <v>684</v>
      </c>
      <c r="AF6" s="79" t="b">
        <v>0</v>
      </c>
      <c r="AG6" s="79" t="s">
        <v>687</v>
      </c>
      <c r="AH6" s="79"/>
      <c r="AI6" s="85" t="s">
        <v>683</v>
      </c>
      <c r="AJ6" s="79" t="b">
        <v>0</v>
      </c>
      <c r="AK6" s="79">
        <v>0</v>
      </c>
      <c r="AL6" s="85" t="s">
        <v>683</v>
      </c>
      <c r="AM6" s="79" t="s">
        <v>688</v>
      </c>
      <c r="AN6" s="79" t="b">
        <v>0</v>
      </c>
      <c r="AO6" s="85" t="s">
        <v>599</v>
      </c>
      <c r="AP6" s="79" t="s">
        <v>176</v>
      </c>
      <c r="AQ6" s="79">
        <v>0</v>
      </c>
      <c r="AR6" s="79">
        <v>0</v>
      </c>
      <c r="AS6" s="79"/>
      <c r="AT6" s="79"/>
      <c r="AU6" s="79"/>
      <c r="AV6" s="79"/>
      <c r="AW6" s="79"/>
      <c r="AX6" s="79"/>
      <c r="AY6" s="79"/>
      <c r="AZ6" s="79"/>
      <c r="BA6">
        <v>2</v>
      </c>
      <c r="BB6" s="78" t="str">
        <f>REPLACE(INDEX(GroupVertices[Group],MATCH(Edges[[#This Row],[Vertex 1]],GroupVertices[Vertex],0)),1,1,"")</f>
        <v>7</v>
      </c>
      <c r="BC6" s="78" t="str">
        <f>REPLACE(INDEX(GroupVertices[Group],MATCH(Edges[[#This Row],[Vertex 2]],GroupVertices[Vertex],0)),1,1,"")</f>
        <v>7</v>
      </c>
      <c r="BD6" s="48">
        <v>0</v>
      </c>
      <c r="BE6" s="49">
        <v>0</v>
      </c>
      <c r="BF6" s="48">
        <v>0</v>
      </c>
      <c r="BG6" s="49">
        <v>0</v>
      </c>
      <c r="BH6" s="48">
        <v>0</v>
      </c>
      <c r="BI6" s="49">
        <v>0</v>
      </c>
      <c r="BJ6" s="48">
        <v>27</v>
      </c>
      <c r="BK6" s="49">
        <v>100</v>
      </c>
      <c r="BL6" s="48">
        <v>27</v>
      </c>
    </row>
    <row r="7" spans="1:64" ht="15">
      <c r="A7" s="64" t="s">
        <v>215</v>
      </c>
      <c r="B7" s="64" t="s">
        <v>248</v>
      </c>
      <c r="C7" s="65" t="s">
        <v>1988</v>
      </c>
      <c r="D7" s="66">
        <v>3</v>
      </c>
      <c r="E7" s="67" t="s">
        <v>132</v>
      </c>
      <c r="F7" s="68">
        <v>32</v>
      </c>
      <c r="G7" s="65"/>
      <c r="H7" s="69"/>
      <c r="I7" s="70"/>
      <c r="J7" s="70"/>
      <c r="K7" s="34" t="s">
        <v>65</v>
      </c>
      <c r="L7" s="77">
        <v>7</v>
      </c>
      <c r="M7" s="77"/>
      <c r="N7" s="72"/>
      <c r="O7" s="79" t="s">
        <v>299</v>
      </c>
      <c r="P7" s="81">
        <v>43605.294652777775</v>
      </c>
      <c r="Q7" s="79" t="s">
        <v>305</v>
      </c>
      <c r="R7" s="79"/>
      <c r="S7" s="79"/>
      <c r="T7" s="79"/>
      <c r="U7" s="79"/>
      <c r="V7" s="82" t="s">
        <v>486</v>
      </c>
      <c r="W7" s="81">
        <v>43605.294652777775</v>
      </c>
      <c r="X7" s="82" t="s">
        <v>515</v>
      </c>
      <c r="Y7" s="79"/>
      <c r="Z7" s="79"/>
      <c r="AA7" s="85" t="s">
        <v>601</v>
      </c>
      <c r="AB7" s="79"/>
      <c r="AC7" s="79" t="b">
        <v>0</v>
      </c>
      <c r="AD7" s="79">
        <v>0</v>
      </c>
      <c r="AE7" s="85" t="s">
        <v>683</v>
      </c>
      <c r="AF7" s="79" t="b">
        <v>0</v>
      </c>
      <c r="AG7" s="79" t="s">
        <v>686</v>
      </c>
      <c r="AH7" s="79"/>
      <c r="AI7" s="85" t="s">
        <v>683</v>
      </c>
      <c r="AJ7" s="79" t="b">
        <v>0</v>
      </c>
      <c r="AK7" s="79">
        <v>4</v>
      </c>
      <c r="AL7" s="85" t="s">
        <v>679</v>
      </c>
      <c r="AM7" s="79" t="s">
        <v>690</v>
      </c>
      <c r="AN7" s="79" t="b">
        <v>0</v>
      </c>
      <c r="AO7" s="85" t="s">
        <v>679</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1</v>
      </c>
      <c r="BE7" s="49">
        <v>4.761904761904762</v>
      </c>
      <c r="BF7" s="48">
        <v>0</v>
      </c>
      <c r="BG7" s="49">
        <v>0</v>
      </c>
      <c r="BH7" s="48">
        <v>0</v>
      </c>
      <c r="BI7" s="49">
        <v>0</v>
      </c>
      <c r="BJ7" s="48">
        <v>20</v>
      </c>
      <c r="BK7" s="49">
        <v>95.23809523809524</v>
      </c>
      <c r="BL7" s="48">
        <v>21</v>
      </c>
    </row>
    <row r="8" spans="1:64" ht="15">
      <c r="A8" s="64" t="s">
        <v>216</v>
      </c>
      <c r="B8" s="64" t="s">
        <v>248</v>
      </c>
      <c r="C8" s="65" t="s">
        <v>1988</v>
      </c>
      <c r="D8" s="66">
        <v>3</v>
      </c>
      <c r="E8" s="67" t="s">
        <v>132</v>
      </c>
      <c r="F8" s="68">
        <v>32</v>
      </c>
      <c r="G8" s="65"/>
      <c r="H8" s="69"/>
      <c r="I8" s="70"/>
      <c r="J8" s="70"/>
      <c r="K8" s="34" t="s">
        <v>65</v>
      </c>
      <c r="L8" s="77">
        <v>8</v>
      </c>
      <c r="M8" s="77"/>
      <c r="N8" s="72"/>
      <c r="O8" s="79" t="s">
        <v>299</v>
      </c>
      <c r="P8" s="81">
        <v>43605.298414351855</v>
      </c>
      <c r="Q8" s="79" t="s">
        <v>305</v>
      </c>
      <c r="R8" s="79"/>
      <c r="S8" s="79"/>
      <c r="T8" s="79"/>
      <c r="U8" s="79"/>
      <c r="V8" s="82" t="s">
        <v>487</v>
      </c>
      <c r="W8" s="81">
        <v>43605.298414351855</v>
      </c>
      <c r="X8" s="82" t="s">
        <v>516</v>
      </c>
      <c r="Y8" s="79"/>
      <c r="Z8" s="79"/>
      <c r="AA8" s="85" t="s">
        <v>602</v>
      </c>
      <c r="AB8" s="79"/>
      <c r="AC8" s="79" t="b">
        <v>0</v>
      </c>
      <c r="AD8" s="79">
        <v>0</v>
      </c>
      <c r="AE8" s="85" t="s">
        <v>683</v>
      </c>
      <c r="AF8" s="79" t="b">
        <v>0</v>
      </c>
      <c r="AG8" s="79" t="s">
        <v>686</v>
      </c>
      <c r="AH8" s="79"/>
      <c r="AI8" s="85" t="s">
        <v>683</v>
      </c>
      <c r="AJ8" s="79" t="b">
        <v>0</v>
      </c>
      <c r="AK8" s="79">
        <v>4</v>
      </c>
      <c r="AL8" s="85" t="s">
        <v>679</v>
      </c>
      <c r="AM8" s="79" t="s">
        <v>691</v>
      </c>
      <c r="AN8" s="79" t="b">
        <v>0</v>
      </c>
      <c r="AO8" s="85" t="s">
        <v>679</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v>1</v>
      </c>
      <c r="BE8" s="49">
        <v>4.761904761904762</v>
      </c>
      <c r="BF8" s="48">
        <v>0</v>
      </c>
      <c r="BG8" s="49">
        <v>0</v>
      </c>
      <c r="BH8" s="48">
        <v>0</v>
      </c>
      <c r="BI8" s="49">
        <v>0</v>
      </c>
      <c r="BJ8" s="48">
        <v>20</v>
      </c>
      <c r="BK8" s="49">
        <v>95.23809523809524</v>
      </c>
      <c r="BL8" s="48">
        <v>21</v>
      </c>
    </row>
    <row r="9" spans="1:64" ht="15">
      <c r="A9" s="64" t="s">
        <v>217</v>
      </c>
      <c r="B9" s="64" t="s">
        <v>249</v>
      </c>
      <c r="C9" s="65" t="s">
        <v>1988</v>
      </c>
      <c r="D9" s="66">
        <v>3</v>
      </c>
      <c r="E9" s="67" t="s">
        <v>132</v>
      </c>
      <c r="F9" s="68">
        <v>32</v>
      </c>
      <c r="G9" s="65"/>
      <c r="H9" s="69"/>
      <c r="I9" s="70"/>
      <c r="J9" s="70"/>
      <c r="K9" s="34" t="s">
        <v>65</v>
      </c>
      <c r="L9" s="77">
        <v>9</v>
      </c>
      <c r="M9" s="77"/>
      <c r="N9" s="72"/>
      <c r="O9" s="79" t="s">
        <v>299</v>
      </c>
      <c r="P9" s="81">
        <v>43605.69701388889</v>
      </c>
      <c r="Q9" s="79" t="s">
        <v>306</v>
      </c>
      <c r="R9" s="79"/>
      <c r="S9" s="79"/>
      <c r="T9" s="79" t="s">
        <v>243</v>
      </c>
      <c r="U9" s="79"/>
      <c r="V9" s="82" t="s">
        <v>488</v>
      </c>
      <c r="W9" s="81">
        <v>43605.69701388889</v>
      </c>
      <c r="X9" s="82" t="s">
        <v>517</v>
      </c>
      <c r="Y9" s="79"/>
      <c r="Z9" s="79"/>
      <c r="AA9" s="85" t="s">
        <v>603</v>
      </c>
      <c r="AB9" s="79"/>
      <c r="AC9" s="79" t="b">
        <v>0</v>
      </c>
      <c r="AD9" s="79">
        <v>0</v>
      </c>
      <c r="AE9" s="85" t="s">
        <v>683</v>
      </c>
      <c r="AF9" s="79" t="b">
        <v>0</v>
      </c>
      <c r="AG9" s="79" t="s">
        <v>686</v>
      </c>
      <c r="AH9" s="79"/>
      <c r="AI9" s="85" t="s">
        <v>683</v>
      </c>
      <c r="AJ9" s="79" t="b">
        <v>0</v>
      </c>
      <c r="AK9" s="79">
        <v>2</v>
      </c>
      <c r="AL9" s="85" t="s">
        <v>664</v>
      </c>
      <c r="AM9" s="79" t="s">
        <v>689</v>
      </c>
      <c r="AN9" s="79" t="b">
        <v>0</v>
      </c>
      <c r="AO9" s="85" t="s">
        <v>664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217</v>
      </c>
      <c r="B10" s="64" t="s">
        <v>250</v>
      </c>
      <c r="C10" s="65" t="s">
        <v>1988</v>
      </c>
      <c r="D10" s="66">
        <v>3</v>
      </c>
      <c r="E10" s="67" t="s">
        <v>132</v>
      </c>
      <c r="F10" s="68">
        <v>32</v>
      </c>
      <c r="G10" s="65"/>
      <c r="H10" s="69"/>
      <c r="I10" s="70"/>
      <c r="J10" s="70"/>
      <c r="K10" s="34" t="s">
        <v>65</v>
      </c>
      <c r="L10" s="77">
        <v>10</v>
      </c>
      <c r="M10" s="77"/>
      <c r="N10" s="72"/>
      <c r="O10" s="79" t="s">
        <v>299</v>
      </c>
      <c r="P10" s="81">
        <v>43605.69701388889</v>
      </c>
      <c r="Q10" s="79" t="s">
        <v>306</v>
      </c>
      <c r="R10" s="79"/>
      <c r="S10" s="79"/>
      <c r="T10" s="79" t="s">
        <v>243</v>
      </c>
      <c r="U10" s="79"/>
      <c r="V10" s="82" t="s">
        <v>488</v>
      </c>
      <c r="W10" s="81">
        <v>43605.69701388889</v>
      </c>
      <c r="X10" s="82" t="s">
        <v>517</v>
      </c>
      <c r="Y10" s="79"/>
      <c r="Z10" s="79"/>
      <c r="AA10" s="85" t="s">
        <v>603</v>
      </c>
      <c r="AB10" s="79"/>
      <c r="AC10" s="79" t="b">
        <v>0</v>
      </c>
      <c r="AD10" s="79">
        <v>0</v>
      </c>
      <c r="AE10" s="85" t="s">
        <v>683</v>
      </c>
      <c r="AF10" s="79" t="b">
        <v>0</v>
      </c>
      <c r="AG10" s="79" t="s">
        <v>686</v>
      </c>
      <c r="AH10" s="79"/>
      <c r="AI10" s="85" t="s">
        <v>683</v>
      </c>
      <c r="AJ10" s="79" t="b">
        <v>0</v>
      </c>
      <c r="AK10" s="79">
        <v>2</v>
      </c>
      <c r="AL10" s="85" t="s">
        <v>664</v>
      </c>
      <c r="AM10" s="79" t="s">
        <v>689</v>
      </c>
      <c r="AN10" s="79" t="b">
        <v>0</v>
      </c>
      <c r="AO10" s="85" t="s">
        <v>664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217</v>
      </c>
      <c r="B11" s="64" t="s">
        <v>251</v>
      </c>
      <c r="C11" s="65" t="s">
        <v>1988</v>
      </c>
      <c r="D11" s="66">
        <v>3</v>
      </c>
      <c r="E11" s="67" t="s">
        <v>132</v>
      </c>
      <c r="F11" s="68">
        <v>32</v>
      </c>
      <c r="G11" s="65"/>
      <c r="H11" s="69"/>
      <c r="I11" s="70"/>
      <c r="J11" s="70"/>
      <c r="K11" s="34" t="s">
        <v>65</v>
      </c>
      <c r="L11" s="77">
        <v>11</v>
      </c>
      <c r="M11" s="77"/>
      <c r="N11" s="72"/>
      <c r="O11" s="79" t="s">
        <v>299</v>
      </c>
      <c r="P11" s="81">
        <v>43605.69701388889</v>
      </c>
      <c r="Q11" s="79" t="s">
        <v>306</v>
      </c>
      <c r="R11" s="79"/>
      <c r="S11" s="79"/>
      <c r="T11" s="79" t="s">
        <v>243</v>
      </c>
      <c r="U11" s="79"/>
      <c r="V11" s="82" t="s">
        <v>488</v>
      </c>
      <c r="W11" s="81">
        <v>43605.69701388889</v>
      </c>
      <c r="X11" s="82" t="s">
        <v>517</v>
      </c>
      <c r="Y11" s="79"/>
      <c r="Z11" s="79"/>
      <c r="AA11" s="85" t="s">
        <v>603</v>
      </c>
      <c r="AB11" s="79"/>
      <c r="AC11" s="79" t="b">
        <v>0</v>
      </c>
      <c r="AD11" s="79">
        <v>0</v>
      </c>
      <c r="AE11" s="85" t="s">
        <v>683</v>
      </c>
      <c r="AF11" s="79" t="b">
        <v>0</v>
      </c>
      <c r="AG11" s="79" t="s">
        <v>686</v>
      </c>
      <c r="AH11" s="79"/>
      <c r="AI11" s="85" t="s">
        <v>683</v>
      </c>
      <c r="AJ11" s="79" t="b">
        <v>0</v>
      </c>
      <c r="AK11" s="79">
        <v>2</v>
      </c>
      <c r="AL11" s="85" t="s">
        <v>664</v>
      </c>
      <c r="AM11" s="79" t="s">
        <v>689</v>
      </c>
      <c r="AN11" s="79" t="b">
        <v>0</v>
      </c>
      <c r="AO11" s="85" t="s">
        <v>664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217</v>
      </c>
      <c r="B12" s="64" t="s">
        <v>244</v>
      </c>
      <c r="C12" s="65" t="s">
        <v>1988</v>
      </c>
      <c r="D12" s="66">
        <v>3</v>
      </c>
      <c r="E12" s="67" t="s">
        <v>132</v>
      </c>
      <c r="F12" s="68">
        <v>32</v>
      </c>
      <c r="G12" s="65"/>
      <c r="H12" s="69"/>
      <c r="I12" s="70"/>
      <c r="J12" s="70"/>
      <c r="K12" s="34" t="s">
        <v>65</v>
      </c>
      <c r="L12" s="77">
        <v>12</v>
      </c>
      <c r="M12" s="77"/>
      <c r="N12" s="72"/>
      <c r="O12" s="79" t="s">
        <v>299</v>
      </c>
      <c r="P12" s="81">
        <v>43605.69701388889</v>
      </c>
      <c r="Q12" s="79" t="s">
        <v>306</v>
      </c>
      <c r="R12" s="79"/>
      <c r="S12" s="79"/>
      <c r="T12" s="79" t="s">
        <v>243</v>
      </c>
      <c r="U12" s="79"/>
      <c r="V12" s="82" t="s">
        <v>488</v>
      </c>
      <c r="W12" s="81">
        <v>43605.69701388889</v>
      </c>
      <c r="X12" s="82" t="s">
        <v>517</v>
      </c>
      <c r="Y12" s="79"/>
      <c r="Z12" s="79"/>
      <c r="AA12" s="85" t="s">
        <v>603</v>
      </c>
      <c r="AB12" s="79"/>
      <c r="AC12" s="79" t="b">
        <v>0</v>
      </c>
      <c r="AD12" s="79">
        <v>0</v>
      </c>
      <c r="AE12" s="85" t="s">
        <v>683</v>
      </c>
      <c r="AF12" s="79" t="b">
        <v>0</v>
      </c>
      <c r="AG12" s="79" t="s">
        <v>686</v>
      </c>
      <c r="AH12" s="79"/>
      <c r="AI12" s="85" t="s">
        <v>683</v>
      </c>
      <c r="AJ12" s="79" t="b">
        <v>0</v>
      </c>
      <c r="AK12" s="79">
        <v>2</v>
      </c>
      <c r="AL12" s="85" t="s">
        <v>664</v>
      </c>
      <c r="AM12" s="79" t="s">
        <v>689</v>
      </c>
      <c r="AN12" s="79" t="b">
        <v>0</v>
      </c>
      <c r="AO12" s="85" t="s">
        <v>664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17</v>
      </c>
      <c r="BK12" s="49">
        <v>100</v>
      </c>
      <c r="BL12" s="48">
        <v>17</v>
      </c>
    </row>
    <row r="13" spans="1:64" ht="15">
      <c r="A13" s="64" t="s">
        <v>218</v>
      </c>
      <c r="B13" s="64" t="s">
        <v>237</v>
      </c>
      <c r="C13" s="65" t="s">
        <v>1988</v>
      </c>
      <c r="D13" s="66">
        <v>3</v>
      </c>
      <c r="E13" s="67" t="s">
        <v>132</v>
      </c>
      <c r="F13" s="68">
        <v>32</v>
      </c>
      <c r="G13" s="65"/>
      <c r="H13" s="69"/>
      <c r="I13" s="70"/>
      <c r="J13" s="70"/>
      <c r="K13" s="34" t="s">
        <v>65</v>
      </c>
      <c r="L13" s="77">
        <v>13</v>
      </c>
      <c r="M13" s="77"/>
      <c r="N13" s="72"/>
      <c r="O13" s="79" t="s">
        <v>299</v>
      </c>
      <c r="P13" s="81">
        <v>43606.59516203704</v>
      </c>
      <c r="Q13" s="79" t="s">
        <v>307</v>
      </c>
      <c r="R13" s="79"/>
      <c r="S13" s="79"/>
      <c r="T13" s="79"/>
      <c r="U13" s="79"/>
      <c r="V13" s="82" t="s">
        <v>489</v>
      </c>
      <c r="W13" s="81">
        <v>43606.59516203704</v>
      </c>
      <c r="X13" s="82" t="s">
        <v>518</v>
      </c>
      <c r="Y13" s="79"/>
      <c r="Z13" s="79"/>
      <c r="AA13" s="85" t="s">
        <v>604</v>
      </c>
      <c r="AB13" s="79"/>
      <c r="AC13" s="79" t="b">
        <v>0</v>
      </c>
      <c r="AD13" s="79">
        <v>0</v>
      </c>
      <c r="AE13" s="85" t="s">
        <v>683</v>
      </c>
      <c r="AF13" s="79" t="b">
        <v>0</v>
      </c>
      <c r="AG13" s="79" t="s">
        <v>687</v>
      </c>
      <c r="AH13" s="79"/>
      <c r="AI13" s="85" t="s">
        <v>683</v>
      </c>
      <c r="AJ13" s="79" t="b">
        <v>0</v>
      </c>
      <c r="AK13" s="79">
        <v>5</v>
      </c>
      <c r="AL13" s="85" t="s">
        <v>643</v>
      </c>
      <c r="AM13" s="79" t="s">
        <v>689</v>
      </c>
      <c r="AN13" s="79" t="b">
        <v>0</v>
      </c>
      <c r="AO13" s="85" t="s">
        <v>643</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0</v>
      </c>
      <c r="BE13" s="49">
        <v>0</v>
      </c>
      <c r="BF13" s="48">
        <v>0</v>
      </c>
      <c r="BG13" s="49">
        <v>0</v>
      </c>
      <c r="BH13" s="48">
        <v>0</v>
      </c>
      <c r="BI13" s="49">
        <v>0</v>
      </c>
      <c r="BJ13" s="48">
        <v>24</v>
      </c>
      <c r="BK13" s="49">
        <v>100</v>
      </c>
      <c r="BL13" s="48">
        <v>24</v>
      </c>
    </row>
    <row r="14" spans="1:64" ht="15">
      <c r="A14" s="64" t="s">
        <v>219</v>
      </c>
      <c r="B14" s="64" t="s">
        <v>237</v>
      </c>
      <c r="C14" s="65" t="s">
        <v>1988</v>
      </c>
      <c r="D14" s="66">
        <v>3</v>
      </c>
      <c r="E14" s="67" t="s">
        <v>132</v>
      </c>
      <c r="F14" s="68">
        <v>32</v>
      </c>
      <c r="G14" s="65"/>
      <c r="H14" s="69"/>
      <c r="I14" s="70"/>
      <c r="J14" s="70"/>
      <c r="K14" s="34" t="s">
        <v>65</v>
      </c>
      <c r="L14" s="77">
        <v>14</v>
      </c>
      <c r="M14" s="77"/>
      <c r="N14" s="72"/>
      <c r="O14" s="79" t="s">
        <v>299</v>
      </c>
      <c r="P14" s="81">
        <v>43606.603796296295</v>
      </c>
      <c r="Q14" s="79" t="s">
        <v>307</v>
      </c>
      <c r="R14" s="79"/>
      <c r="S14" s="79"/>
      <c r="T14" s="79"/>
      <c r="U14" s="79"/>
      <c r="V14" s="82" t="s">
        <v>490</v>
      </c>
      <c r="W14" s="81">
        <v>43606.603796296295</v>
      </c>
      <c r="X14" s="82" t="s">
        <v>519</v>
      </c>
      <c r="Y14" s="79"/>
      <c r="Z14" s="79"/>
      <c r="AA14" s="85" t="s">
        <v>605</v>
      </c>
      <c r="AB14" s="79"/>
      <c r="AC14" s="79" t="b">
        <v>0</v>
      </c>
      <c r="AD14" s="79">
        <v>0</v>
      </c>
      <c r="AE14" s="85" t="s">
        <v>683</v>
      </c>
      <c r="AF14" s="79" t="b">
        <v>0</v>
      </c>
      <c r="AG14" s="79" t="s">
        <v>687</v>
      </c>
      <c r="AH14" s="79"/>
      <c r="AI14" s="85" t="s">
        <v>683</v>
      </c>
      <c r="AJ14" s="79" t="b">
        <v>0</v>
      </c>
      <c r="AK14" s="79">
        <v>5</v>
      </c>
      <c r="AL14" s="85" t="s">
        <v>643</v>
      </c>
      <c r="AM14" s="79" t="s">
        <v>688</v>
      </c>
      <c r="AN14" s="79" t="b">
        <v>0</v>
      </c>
      <c r="AO14" s="85" t="s">
        <v>643</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0</v>
      </c>
      <c r="BE14" s="49">
        <v>0</v>
      </c>
      <c r="BF14" s="48">
        <v>0</v>
      </c>
      <c r="BG14" s="49">
        <v>0</v>
      </c>
      <c r="BH14" s="48">
        <v>0</v>
      </c>
      <c r="BI14" s="49">
        <v>0</v>
      </c>
      <c r="BJ14" s="48">
        <v>24</v>
      </c>
      <c r="BK14" s="49">
        <v>100</v>
      </c>
      <c r="BL14" s="48">
        <v>24</v>
      </c>
    </row>
    <row r="15" spans="1:64" ht="15">
      <c r="A15" s="64" t="s">
        <v>220</v>
      </c>
      <c r="B15" s="64" t="s">
        <v>237</v>
      </c>
      <c r="C15" s="65" t="s">
        <v>1988</v>
      </c>
      <c r="D15" s="66">
        <v>3</v>
      </c>
      <c r="E15" s="67" t="s">
        <v>132</v>
      </c>
      <c r="F15" s="68">
        <v>32</v>
      </c>
      <c r="G15" s="65"/>
      <c r="H15" s="69"/>
      <c r="I15" s="70"/>
      <c r="J15" s="70"/>
      <c r="K15" s="34" t="s">
        <v>65</v>
      </c>
      <c r="L15" s="77">
        <v>15</v>
      </c>
      <c r="M15" s="77"/>
      <c r="N15" s="72"/>
      <c r="O15" s="79" t="s">
        <v>299</v>
      </c>
      <c r="P15" s="81">
        <v>43606.76351851852</v>
      </c>
      <c r="Q15" s="79" t="s">
        <v>307</v>
      </c>
      <c r="R15" s="79"/>
      <c r="S15" s="79"/>
      <c r="T15" s="79"/>
      <c r="U15" s="79"/>
      <c r="V15" s="82" t="s">
        <v>491</v>
      </c>
      <c r="W15" s="81">
        <v>43606.76351851852</v>
      </c>
      <c r="X15" s="82" t="s">
        <v>520</v>
      </c>
      <c r="Y15" s="79"/>
      <c r="Z15" s="79"/>
      <c r="AA15" s="85" t="s">
        <v>606</v>
      </c>
      <c r="AB15" s="79"/>
      <c r="AC15" s="79" t="b">
        <v>0</v>
      </c>
      <c r="AD15" s="79">
        <v>0</v>
      </c>
      <c r="AE15" s="85" t="s">
        <v>683</v>
      </c>
      <c r="AF15" s="79" t="b">
        <v>0</v>
      </c>
      <c r="AG15" s="79" t="s">
        <v>687</v>
      </c>
      <c r="AH15" s="79"/>
      <c r="AI15" s="85" t="s">
        <v>683</v>
      </c>
      <c r="AJ15" s="79" t="b">
        <v>0</v>
      </c>
      <c r="AK15" s="79">
        <v>5</v>
      </c>
      <c r="AL15" s="85" t="s">
        <v>643</v>
      </c>
      <c r="AM15" s="79" t="s">
        <v>688</v>
      </c>
      <c r="AN15" s="79" t="b">
        <v>0</v>
      </c>
      <c r="AO15" s="85" t="s">
        <v>643</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0</v>
      </c>
      <c r="BE15" s="49">
        <v>0</v>
      </c>
      <c r="BF15" s="48">
        <v>0</v>
      </c>
      <c r="BG15" s="49">
        <v>0</v>
      </c>
      <c r="BH15" s="48">
        <v>0</v>
      </c>
      <c r="BI15" s="49">
        <v>0</v>
      </c>
      <c r="BJ15" s="48">
        <v>24</v>
      </c>
      <c r="BK15" s="49">
        <v>100</v>
      </c>
      <c r="BL15" s="48">
        <v>24</v>
      </c>
    </row>
    <row r="16" spans="1:64" ht="15">
      <c r="A16" s="64" t="s">
        <v>221</v>
      </c>
      <c r="B16" s="64" t="s">
        <v>252</v>
      </c>
      <c r="C16" s="65" t="s">
        <v>1988</v>
      </c>
      <c r="D16" s="66">
        <v>3</v>
      </c>
      <c r="E16" s="67" t="s">
        <v>132</v>
      </c>
      <c r="F16" s="68">
        <v>32</v>
      </c>
      <c r="G16" s="65"/>
      <c r="H16" s="69"/>
      <c r="I16" s="70"/>
      <c r="J16" s="70"/>
      <c r="K16" s="34" t="s">
        <v>65</v>
      </c>
      <c r="L16" s="77">
        <v>16</v>
      </c>
      <c r="M16" s="77"/>
      <c r="N16" s="72"/>
      <c r="O16" s="79" t="s">
        <v>299</v>
      </c>
      <c r="P16" s="81">
        <v>43606.90621527778</v>
      </c>
      <c r="Q16" s="79" t="s">
        <v>308</v>
      </c>
      <c r="R16" s="82" t="s">
        <v>373</v>
      </c>
      <c r="S16" s="79" t="s">
        <v>400</v>
      </c>
      <c r="T16" s="79" t="s">
        <v>420</v>
      </c>
      <c r="U16" s="79"/>
      <c r="V16" s="82" t="s">
        <v>492</v>
      </c>
      <c r="W16" s="81">
        <v>43606.90621527778</v>
      </c>
      <c r="X16" s="82" t="s">
        <v>521</v>
      </c>
      <c r="Y16" s="79"/>
      <c r="Z16" s="79"/>
      <c r="AA16" s="85" t="s">
        <v>607</v>
      </c>
      <c r="AB16" s="79"/>
      <c r="AC16" s="79" t="b">
        <v>0</v>
      </c>
      <c r="AD16" s="79">
        <v>1</v>
      </c>
      <c r="AE16" s="85" t="s">
        <v>683</v>
      </c>
      <c r="AF16" s="79" t="b">
        <v>0</v>
      </c>
      <c r="AG16" s="79" t="s">
        <v>686</v>
      </c>
      <c r="AH16" s="79"/>
      <c r="AI16" s="85" t="s">
        <v>683</v>
      </c>
      <c r="AJ16" s="79" t="b">
        <v>0</v>
      </c>
      <c r="AK16" s="79">
        <v>0</v>
      </c>
      <c r="AL16" s="85" t="s">
        <v>683</v>
      </c>
      <c r="AM16" s="79" t="s">
        <v>688</v>
      </c>
      <c r="AN16" s="79" t="b">
        <v>0</v>
      </c>
      <c r="AO16" s="85" t="s">
        <v>607</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3</v>
      </c>
      <c r="BE16" s="49">
        <v>13.043478260869565</v>
      </c>
      <c r="BF16" s="48">
        <v>0</v>
      </c>
      <c r="BG16" s="49">
        <v>0</v>
      </c>
      <c r="BH16" s="48">
        <v>0</v>
      </c>
      <c r="BI16" s="49">
        <v>0</v>
      </c>
      <c r="BJ16" s="48">
        <v>20</v>
      </c>
      <c r="BK16" s="49">
        <v>86.95652173913044</v>
      </c>
      <c r="BL16" s="48">
        <v>23</v>
      </c>
    </row>
    <row r="17" spans="1:64" ht="15">
      <c r="A17" s="64" t="s">
        <v>221</v>
      </c>
      <c r="B17" s="64" t="s">
        <v>243</v>
      </c>
      <c r="C17" s="65" t="s">
        <v>1988</v>
      </c>
      <c r="D17" s="66">
        <v>3</v>
      </c>
      <c r="E17" s="67" t="s">
        <v>132</v>
      </c>
      <c r="F17" s="68">
        <v>32</v>
      </c>
      <c r="G17" s="65"/>
      <c r="H17" s="69"/>
      <c r="I17" s="70"/>
      <c r="J17" s="70"/>
      <c r="K17" s="34" t="s">
        <v>65</v>
      </c>
      <c r="L17" s="77">
        <v>17</v>
      </c>
      <c r="M17" s="77"/>
      <c r="N17" s="72"/>
      <c r="O17" s="79" t="s">
        <v>299</v>
      </c>
      <c r="P17" s="81">
        <v>43606.90621527778</v>
      </c>
      <c r="Q17" s="79" t="s">
        <v>308</v>
      </c>
      <c r="R17" s="82" t="s">
        <v>373</v>
      </c>
      <c r="S17" s="79" t="s">
        <v>400</v>
      </c>
      <c r="T17" s="79" t="s">
        <v>420</v>
      </c>
      <c r="U17" s="79"/>
      <c r="V17" s="82" t="s">
        <v>492</v>
      </c>
      <c r="W17" s="81">
        <v>43606.90621527778</v>
      </c>
      <c r="X17" s="82" t="s">
        <v>521</v>
      </c>
      <c r="Y17" s="79"/>
      <c r="Z17" s="79"/>
      <c r="AA17" s="85" t="s">
        <v>607</v>
      </c>
      <c r="AB17" s="79"/>
      <c r="AC17" s="79" t="b">
        <v>0</v>
      </c>
      <c r="AD17" s="79">
        <v>1</v>
      </c>
      <c r="AE17" s="85" t="s">
        <v>683</v>
      </c>
      <c r="AF17" s="79" t="b">
        <v>0</v>
      </c>
      <c r="AG17" s="79" t="s">
        <v>686</v>
      </c>
      <c r="AH17" s="79"/>
      <c r="AI17" s="85" t="s">
        <v>683</v>
      </c>
      <c r="AJ17" s="79" t="b">
        <v>0</v>
      </c>
      <c r="AK17" s="79">
        <v>0</v>
      </c>
      <c r="AL17" s="85" t="s">
        <v>683</v>
      </c>
      <c r="AM17" s="79" t="s">
        <v>688</v>
      </c>
      <c r="AN17" s="79" t="b">
        <v>0</v>
      </c>
      <c r="AO17" s="85" t="s">
        <v>607</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222</v>
      </c>
      <c r="B18" s="64" t="s">
        <v>243</v>
      </c>
      <c r="C18" s="65" t="s">
        <v>1988</v>
      </c>
      <c r="D18" s="66">
        <v>3</v>
      </c>
      <c r="E18" s="67" t="s">
        <v>132</v>
      </c>
      <c r="F18" s="68">
        <v>32</v>
      </c>
      <c r="G18" s="65"/>
      <c r="H18" s="69"/>
      <c r="I18" s="70"/>
      <c r="J18" s="70"/>
      <c r="K18" s="34" t="s">
        <v>65</v>
      </c>
      <c r="L18" s="77">
        <v>18</v>
      </c>
      <c r="M18" s="77"/>
      <c r="N18" s="72"/>
      <c r="O18" s="79" t="s">
        <v>299</v>
      </c>
      <c r="P18" s="81">
        <v>43607.44417824074</v>
      </c>
      <c r="Q18" s="79" t="s">
        <v>309</v>
      </c>
      <c r="R18" s="79"/>
      <c r="S18" s="79"/>
      <c r="T18" s="79"/>
      <c r="U18" s="79"/>
      <c r="V18" s="82" t="s">
        <v>493</v>
      </c>
      <c r="W18" s="81">
        <v>43607.44417824074</v>
      </c>
      <c r="X18" s="82" t="s">
        <v>522</v>
      </c>
      <c r="Y18" s="79"/>
      <c r="Z18" s="79"/>
      <c r="AA18" s="85" t="s">
        <v>608</v>
      </c>
      <c r="AB18" s="79"/>
      <c r="AC18" s="79" t="b">
        <v>0</v>
      </c>
      <c r="AD18" s="79">
        <v>0</v>
      </c>
      <c r="AE18" s="85" t="s">
        <v>683</v>
      </c>
      <c r="AF18" s="79" t="b">
        <v>0</v>
      </c>
      <c r="AG18" s="79" t="s">
        <v>686</v>
      </c>
      <c r="AH18" s="79"/>
      <c r="AI18" s="85" t="s">
        <v>683</v>
      </c>
      <c r="AJ18" s="79" t="b">
        <v>0</v>
      </c>
      <c r="AK18" s="79">
        <v>1</v>
      </c>
      <c r="AL18" s="85" t="s">
        <v>655</v>
      </c>
      <c r="AM18" s="79" t="s">
        <v>692</v>
      </c>
      <c r="AN18" s="79" t="b">
        <v>0</v>
      </c>
      <c r="AO18" s="85" t="s">
        <v>655</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25</v>
      </c>
      <c r="BK18" s="49">
        <v>100</v>
      </c>
      <c r="BL18" s="48">
        <v>25</v>
      </c>
    </row>
    <row r="19" spans="1:64" ht="15">
      <c r="A19" s="64" t="s">
        <v>223</v>
      </c>
      <c r="B19" s="64" t="s">
        <v>237</v>
      </c>
      <c r="C19" s="65" t="s">
        <v>1989</v>
      </c>
      <c r="D19" s="66">
        <v>5.333333333333334</v>
      </c>
      <c r="E19" s="67" t="s">
        <v>136</v>
      </c>
      <c r="F19" s="68">
        <v>29.4</v>
      </c>
      <c r="G19" s="65"/>
      <c r="H19" s="69"/>
      <c r="I19" s="70"/>
      <c r="J19" s="70"/>
      <c r="K19" s="34" t="s">
        <v>65</v>
      </c>
      <c r="L19" s="77">
        <v>19</v>
      </c>
      <c r="M19" s="77"/>
      <c r="N19" s="72"/>
      <c r="O19" s="79" t="s">
        <v>299</v>
      </c>
      <c r="P19" s="81">
        <v>43606.58991898148</v>
      </c>
      <c r="Q19" s="79" t="s">
        <v>307</v>
      </c>
      <c r="R19" s="79"/>
      <c r="S19" s="79"/>
      <c r="T19" s="79"/>
      <c r="U19" s="79"/>
      <c r="V19" s="82" t="s">
        <v>494</v>
      </c>
      <c r="W19" s="81">
        <v>43606.58991898148</v>
      </c>
      <c r="X19" s="82" t="s">
        <v>523</v>
      </c>
      <c r="Y19" s="79"/>
      <c r="Z19" s="79"/>
      <c r="AA19" s="85" t="s">
        <v>609</v>
      </c>
      <c r="AB19" s="79"/>
      <c r="AC19" s="79" t="b">
        <v>0</v>
      </c>
      <c r="AD19" s="79">
        <v>0</v>
      </c>
      <c r="AE19" s="85" t="s">
        <v>683</v>
      </c>
      <c r="AF19" s="79" t="b">
        <v>0</v>
      </c>
      <c r="AG19" s="79" t="s">
        <v>687</v>
      </c>
      <c r="AH19" s="79"/>
      <c r="AI19" s="85" t="s">
        <v>683</v>
      </c>
      <c r="AJ19" s="79" t="b">
        <v>0</v>
      </c>
      <c r="AK19" s="79">
        <v>5</v>
      </c>
      <c r="AL19" s="85" t="s">
        <v>643</v>
      </c>
      <c r="AM19" s="79" t="s">
        <v>688</v>
      </c>
      <c r="AN19" s="79" t="b">
        <v>0</v>
      </c>
      <c r="AO19" s="85" t="s">
        <v>643</v>
      </c>
      <c r="AP19" s="79" t="s">
        <v>176</v>
      </c>
      <c r="AQ19" s="79">
        <v>0</v>
      </c>
      <c r="AR19" s="79">
        <v>0</v>
      </c>
      <c r="AS19" s="79"/>
      <c r="AT19" s="79"/>
      <c r="AU19" s="79"/>
      <c r="AV19" s="79"/>
      <c r="AW19" s="79"/>
      <c r="AX19" s="79"/>
      <c r="AY19" s="79"/>
      <c r="AZ19" s="79"/>
      <c r="BA19">
        <v>2</v>
      </c>
      <c r="BB19" s="78" t="str">
        <f>REPLACE(INDEX(GroupVertices[Group],MATCH(Edges[[#This Row],[Vertex 1]],GroupVertices[Vertex],0)),1,1,"")</f>
        <v>5</v>
      </c>
      <c r="BC19" s="78" t="str">
        <f>REPLACE(INDEX(GroupVertices[Group],MATCH(Edges[[#This Row],[Vertex 2]],GroupVertices[Vertex],0)),1,1,"")</f>
        <v>5</v>
      </c>
      <c r="BD19" s="48">
        <v>0</v>
      </c>
      <c r="BE19" s="49">
        <v>0</v>
      </c>
      <c r="BF19" s="48">
        <v>0</v>
      </c>
      <c r="BG19" s="49">
        <v>0</v>
      </c>
      <c r="BH19" s="48">
        <v>0</v>
      </c>
      <c r="BI19" s="49">
        <v>0</v>
      </c>
      <c r="BJ19" s="48">
        <v>24</v>
      </c>
      <c r="BK19" s="49">
        <v>100</v>
      </c>
      <c r="BL19" s="48">
        <v>24</v>
      </c>
    </row>
    <row r="20" spans="1:64" ht="15">
      <c r="A20" s="64" t="s">
        <v>223</v>
      </c>
      <c r="B20" s="64" t="s">
        <v>237</v>
      </c>
      <c r="C20" s="65" t="s">
        <v>1989</v>
      </c>
      <c r="D20" s="66">
        <v>5.333333333333334</v>
      </c>
      <c r="E20" s="67" t="s">
        <v>136</v>
      </c>
      <c r="F20" s="68">
        <v>29.4</v>
      </c>
      <c r="G20" s="65"/>
      <c r="H20" s="69"/>
      <c r="I20" s="70"/>
      <c r="J20" s="70"/>
      <c r="K20" s="34" t="s">
        <v>65</v>
      </c>
      <c r="L20" s="77">
        <v>20</v>
      </c>
      <c r="M20" s="77"/>
      <c r="N20" s="72"/>
      <c r="O20" s="79" t="s">
        <v>299</v>
      </c>
      <c r="P20" s="81">
        <v>43608.35545138889</v>
      </c>
      <c r="Q20" s="79" t="s">
        <v>310</v>
      </c>
      <c r="R20" s="79"/>
      <c r="S20" s="79"/>
      <c r="T20" s="79" t="s">
        <v>421</v>
      </c>
      <c r="U20" s="79"/>
      <c r="V20" s="82" t="s">
        <v>494</v>
      </c>
      <c r="W20" s="81">
        <v>43608.35545138889</v>
      </c>
      <c r="X20" s="82" t="s">
        <v>524</v>
      </c>
      <c r="Y20" s="79"/>
      <c r="Z20" s="79"/>
      <c r="AA20" s="85" t="s">
        <v>610</v>
      </c>
      <c r="AB20" s="79"/>
      <c r="AC20" s="79" t="b">
        <v>0</v>
      </c>
      <c r="AD20" s="79">
        <v>0</v>
      </c>
      <c r="AE20" s="85" t="s">
        <v>683</v>
      </c>
      <c r="AF20" s="79" t="b">
        <v>0</v>
      </c>
      <c r="AG20" s="79" t="s">
        <v>687</v>
      </c>
      <c r="AH20" s="79"/>
      <c r="AI20" s="85" t="s">
        <v>683</v>
      </c>
      <c r="AJ20" s="79" t="b">
        <v>0</v>
      </c>
      <c r="AK20" s="79">
        <v>3</v>
      </c>
      <c r="AL20" s="85" t="s">
        <v>644</v>
      </c>
      <c r="AM20" s="79" t="s">
        <v>688</v>
      </c>
      <c r="AN20" s="79" t="b">
        <v>0</v>
      </c>
      <c r="AO20" s="85" t="s">
        <v>644</v>
      </c>
      <c r="AP20" s="79" t="s">
        <v>176</v>
      </c>
      <c r="AQ20" s="79">
        <v>0</v>
      </c>
      <c r="AR20" s="79">
        <v>0</v>
      </c>
      <c r="AS20" s="79"/>
      <c r="AT20" s="79"/>
      <c r="AU20" s="79"/>
      <c r="AV20" s="79"/>
      <c r="AW20" s="79"/>
      <c r="AX20" s="79"/>
      <c r="AY20" s="79"/>
      <c r="AZ20" s="79"/>
      <c r="BA20">
        <v>2</v>
      </c>
      <c r="BB20" s="78" t="str">
        <f>REPLACE(INDEX(GroupVertices[Group],MATCH(Edges[[#This Row],[Vertex 1]],GroupVertices[Vertex],0)),1,1,"")</f>
        <v>5</v>
      </c>
      <c r="BC20" s="78" t="str">
        <f>REPLACE(INDEX(GroupVertices[Group],MATCH(Edges[[#This Row],[Vertex 2]],GroupVertices[Vertex],0)),1,1,"")</f>
        <v>5</v>
      </c>
      <c r="BD20" s="48">
        <v>1</v>
      </c>
      <c r="BE20" s="49">
        <v>5.882352941176471</v>
      </c>
      <c r="BF20" s="48">
        <v>0</v>
      </c>
      <c r="BG20" s="49">
        <v>0</v>
      </c>
      <c r="BH20" s="48">
        <v>0</v>
      </c>
      <c r="BI20" s="49">
        <v>0</v>
      </c>
      <c r="BJ20" s="48">
        <v>16</v>
      </c>
      <c r="BK20" s="49">
        <v>94.11764705882354</v>
      </c>
      <c r="BL20" s="48">
        <v>17</v>
      </c>
    </row>
    <row r="21" spans="1:64" ht="15">
      <c r="A21" s="64" t="s">
        <v>224</v>
      </c>
      <c r="B21" s="64" t="s">
        <v>253</v>
      </c>
      <c r="C21" s="65" t="s">
        <v>1988</v>
      </c>
      <c r="D21" s="66">
        <v>3</v>
      </c>
      <c r="E21" s="67" t="s">
        <v>132</v>
      </c>
      <c r="F21" s="68">
        <v>32</v>
      </c>
      <c r="G21" s="65"/>
      <c r="H21" s="69"/>
      <c r="I21" s="70"/>
      <c r="J21" s="70"/>
      <c r="K21" s="34" t="s">
        <v>65</v>
      </c>
      <c r="L21" s="77">
        <v>21</v>
      </c>
      <c r="M21" s="77"/>
      <c r="N21" s="72"/>
      <c r="O21" s="79" t="s">
        <v>299</v>
      </c>
      <c r="P21" s="81">
        <v>43608.5109375</v>
      </c>
      <c r="Q21" s="79" t="s">
        <v>311</v>
      </c>
      <c r="R21" s="79"/>
      <c r="S21" s="79"/>
      <c r="T21" s="79"/>
      <c r="U21" s="79"/>
      <c r="V21" s="82" t="s">
        <v>495</v>
      </c>
      <c r="W21" s="81">
        <v>43608.5109375</v>
      </c>
      <c r="X21" s="82" t="s">
        <v>525</v>
      </c>
      <c r="Y21" s="79"/>
      <c r="Z21" s="79"/>
      <c r="AA21" s="85" t="s">
        <v>611</v>
      </c>
      <c r="AB21" s="79"/>
      <c r="AC21" s="79" t="b">
        <v>0</v>
      </c>
      <c r="AD21" s="79">
        <v>0</v>
      </c>
      <c r="AE21" s="85" t="s">
        <v>683</v>
      </c>
      <c r="AF21" s="79" t="b">
        <v>0</v>
      </c>
      <c r="AG21" s="79" t="s">
        <v>686</v>
      </c>
      <c r="AH21" s="79"/>
      <c r="AI21" s="85" t="s">
        <v>683</v>
      </c>
      <c r="AJ21" s="79" t="b">
        <v>0</v>
      </c>
      <c r="AK21" s="79">
        <v>2</v>
      </c>
      <c r="AL21" s="85" t="s">
        <v>625</v>
      </c>
      <c r="AM21" s="79" t="s">
        <v>690</v>
      </c>
      <c r="AN21" s="79" t="b">
        <v>0</v>
      </c>
      <c r="AO21" s="85" t="s">
        <v>625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224</v>
      </c>
      <c r="B22" s="64" t="s">
        <v>230</v>
      </c>
      <c r="C22" s="65" t="s">
        <v>1988</v>
      </c>
      <c r="D22" s="66">
        <v>3</v>
      </c>
      <c r="E22" s="67" t="s">
        <v>132</v>
      </c>
      <c r="F22" s="68">
        <v>32</v>
      </c>
      <c r="G22" s="65"/>
      <c r="H22" s="69"/>
      <c r="I22" s="70"/>
      <c r="J22" s="70"/>
      <c r="K22" s="34" t="s">
        <v>65</v>
      </c>
      <c r="L22" s="77">
        <v>22</v>
      </c>
      <c r="M22" s="77"/>
      <c r="N22" s="72"/>
      <c r="O22" s="79" t="s">
        <v>299</v>
      </c>
      <c r="P22" s="81">
        <v>43608.5109375</v>
      </c>
      <c r="Q22" s="79" t="s">
        <v>311</v>
      </c>
      <c r="R22" s="79"/>
      <c r="S22" s="79"/>
      <c r="T22" s="79"/>
      <c r="U22" s="79"/>
      <c r="V22" s="82" t="s">
        <v>495</v>
      </c>
      <c r="W22" s="81">
        <v>43608.5109375</v>
      </c>
      <c r="X22" s="82" t="s">
        <v>525</v>
      </c>
      <c r="Y22" s="79"/>
      <c r="Z22" s="79"/>
      <c r="AA22" s="85" t="s">
        <v>611</v>
      </c>
      <c r="AB22" s="79"/>
      <c r="AC22" s="79" t="b">
        <v>0</v>
      </c>
      <c r="AD22" s="79">
        <v>0</v>
      </c>
      <c r="AE22" s="85" t="s">
        <v>683</v>
      </c>
      <c r="AF22" s="79" t="b">
        <v>0</v>
      </c>
      <c r="AG22" s="79" t="s">
        <v>686</v>
      </c>
      <c r="AH22" s="79"/>
      <c r="AI22" s="85" t="s">
        <v>683</v>
      </c>
      <c r="AJ22" s="79" t="b">
        <v>0</v>
      </c>
      <c r="AK22" s="79">
        <v>2</v>
      </c>
      <c r="AL22" s="85" t="s">
        <v>625</v>
      </c>
      <c r="AM22" s="79" t="s">
        <v>690</v>
      </c>
      <c r="AN22" s="79" t="b">
        <v>0</v>
      </c>
      <c r="AO22" s="85" t="s">
        <v>625</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21</v>
      </c>
      <c r="BK22" s="49">
        <v>100</v>
      </c>
      <c r="BL22" s="48">
        <v>21</v>
      </c>
    </row>
    <row r="23" spans="1:64" ht="15">
      <c r="A23" s="64" t="s">
        <v>224</v>
      </c>
      <c r="B23" s="64" t="s">
        <v>243</v>
      </c>
      <c r="C23" s="65" t="s">
        <v>1988</v>
      </c>
      <c r="D23" s="66">
        <v>3</v>
      </c>
      <c r="E23" s="67" t="s">
        <v>132</v>
      </c>
      <c r="F23" s="68">
        <v>32</v>
      </c>
      <c r="G23" s="65"/>
      <c r="H23" s="69"/>
      <c r="I23" s="70"/>
      <c r="J23" s="70"/>
      <c r="K23" s="34" t="s">
        <v>65</v>
      </c>
      <c r="L23" s="77">
        <v>23</v>
      </c>
      <c r="M23" s="77"/>
      <c r="N23" s="72"/>
      <c r="O23" s="79" t="s">
        <v>299</v>
      </c>
      <c r="P23" s="81">
        <v>43608.511712962965</v>
      </c>
      <c r="Q23" s="79" t="s">
        <v>312</v>
      </c>
      <c r="R23" s="79"/>
      <c r="S23" s="79"/>
      <c r="T23" s="79"/>
      <c r="U23" s="79"/>
      <c r="V23" s="82" t="s">
        <v>495</v>
      </c>
      <c r="W23" s="81">
        <v>43608.511712962965</v>
      </c>
      <c r="X23" s="82" t="s">
        <v>526</v>
      </c>
      <c r="Y23" s="79"/>
      <c r="Z23" s="79"/>
      <c r="AA23" s="85" t="s">
        <v>612</v>
      </c>
      <c r="AB23" s="79"/>
      <c r="AC23" s="79" t="b">
        <v>0</v>
      </c>
      <c r="AD23" s="79">
        <v>0</v>
      </c>
      <c r="AE23" s="85" t="s">
        <v>683</v>
      </c>
      <c r="AF23" s="79" t="b">
        <v>0</v>
      </c>
      <c r="AG23" s="79" t="s">
        <v>686</v>
      </c>
      <c r="AH23" s="79"/>
      <c r="AI23" s="85" t="s">
        <v>683</v>
      </c>
      <c r="AJ23" s="79" t="b">
        <v>0</v>
      </c>
      <c r="AK23" s="79">
        <v>1</v>
      </c>
      <c r="AL23" s="85" t="s">
        <v>658</v>
      </c>
      <c r="AM23" s="79" t="s">
        <v>690</v>
      </c>
      <c r="AN23" s="79" t="b">
        <v>0</v>
      </c>
      <c r="AO23" s="85" t="s">
        <v>658</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25</v>
      </c>
      <c r="BK23" s="49">
        <v>100</v>
      </c>
      <c r="BL23" s="48">
        <v>25</v>
      </c>
    </row>
    <row r="24" spans="1:64" ht="15">
      <c r="A24" s="64" t="s">
        <v>225</v>
      </c>
      <c r="B24" s="64" t="s">
        <v>225</v>
      </c>
      <c r="C24" s="65" t="s">
        <v>1988</v>
      </c>
      <c r="D24" s="66">
        <v>3</v>
      </c>
      <c r="E24" s="67" t="s">
        <v>132</v>
      </c>
      <c r="F24" s="68">
        <v>32</v>
      </c>
      <c r="G24" s="65"/>
      <c r="H24" s="69"/>
      <c r="I24" s="70"/>
      <c r="J24" s="70"/>
      <c r="K24" s="34" t="s">
        <v>65</v>
      </c>
      <c r="L24" s="77">
        <v>24</v>
      </c>
      <c r="M24" s="77"/>
      <c r="N24" s="72"/>
      <c r="O24" s="79" t="s">
        <v>176</v>
      </c>
      <c r="P24" s="81">
        <v>43608.64677083334</v>
      </c>
      <c r="Q24" s="79" t="s">
        <v>313</v>
      </c>
      <c r="R24" s="82" t="s">
        <v>374</v>
      </c>
      <c r="S24" s="79" t="s">
        <v>401</v>
      </c>
      <c r="T24" s="79" t="s">
        <v>422</v>
      </c>
      <c r="U24" s="79"/>
      <c r="V24" s="82" t="s">
        <v>496</v>
      </c>
      <c r="W24" s="81">
        <v>43608.64677083334</v>
      </c>
      <c r="X24" s="82" t="s">
        <v>527</v>
      </c>
      <c r="Y24" s="79"/>
      <c r="Z24" s="79"/>
      <c r="AA24" s="85" t="s">
        <v>613</v>
      </c>
      <c r="AB24" s="79"/>
      <c r="AC24" s="79" t="b">
        <v>0</v>
      </c>
      <c r="AD24" s="79">
        <v>4</v>
      </c>
      <c r="AE24" s="85" t="s">
        <v>683</v>
      </c>
      <c r="AF24" s="79" t="b">
        <v>0</v>
      </c>
      <c r="AG24" s="79" t="s">
        <v>687</v>
      </c>
      <c r="AH24" s="79"/>
      <c r="AI24" s="85" t="s">
        <v>683</v>
      </c>
      <c r="AJ24" s="79" t="b">
        <v>0</v>
      </c>
      <c r="AK24" s="79">
        <v>0</v>
      </c>
      <c r="AL24" s="85" t="s">
        <v>683</v>
      </c>
      <c r="AM24" s="79" t="s">
        <v>689</v>
      </c>
      <c r="AN24" s="79" t="b">
        <v>0</v>
      </c>
      <c r="AO24" s="85" t="s">
        <v>613</v>
      </c>
      <c r="AP24" s="79" t="s">
        <v>176</v>
      </c>
      <c r="AQ24" s="79">
        <v>0</v>
      </c>
      <c r="AR24" s="79">
        <v>0</v>
      </c>
      <c r="AS24" s="79" t="s">
        <v>700</v>
      </c>
      <c r="AT24" s="79" t="s">
        <v>703</v>
      </c>
      <c r="AU24" s="79" t="s">
        <v>705</v>
      </c>
      <c r="AV24" s="79" t="s">
        <v>707</v>
      </c>
      <c r="AW24" s="79" t="s">
        <v>710</v>
      </c>
      <c r="AX24" s="79" t="s">
        <v>713</v>
      </c>
      <c r="AY24" s="79" t="s">
        <v>716</v>
      </c>
      <c r="AZ24" s="82" t="s">
        <v>717</v>
      </c>
      <c r="BA24">
        <v>1</v>
      </c>
      <c r="BB24" s="78" t="str">
        <f>REPLACE(INDEX(GroupVertices[Group],MATCH(Edges[[#This Row],[Vertex 1]],GroupVertices[Vertex],0)),1,1,"")</f>
        <v>7</v>
      </c>
      <c r="BC24" s="78" t="str">
        <f>REPLACE(INDEX(GroupVertices[Group],MATCH(Edges[[#This Row],[Vertex 2]],GroupVertices[Vertex],0)),1,1,"")</f>
        <v>7</v>
      </c>
      <c r="BD24" s="48">
        <v>0</v>
      </c>
      <c r="BE24" s="49">
        <v>0</v>
      </c>
      <c r="BF24" s="48">
        <v>0</v>
      </c>
      <c r="BG24" s="49">
        <v>0</v>
      </c>
      <c r="BH24" s="48">
        <v>0</v>
      </c>
      <c r="BI24" s="49">
        <v>0</v>
      </c>
      <c r="BJ24" s="48">
        <v>20</v>
      </c>
      <c r="BK24" s="49">
        <v>100</v>
      </c>
      <c r="BL24" s="48">
        <v>20</v>
      </c>
    </row>
    <row r="25" spans="1:64" ht="15">
      <c r="A25" s="64" t="s">
        <v>226</v>
      </c>
      <c r="B25" s="64" t="s">
        <v>226</v>
      </c>
      <c r="C25" s="65" t="s">
        <v>1988</v>
      </c>
      <c r="D25" s="66">
        <v>3</v>
      </c>
      <c r="E25" s="67" t="s">
        <v>132</v>
      </c>
      <c r="F25" s="68">
        <v>32</v>
      </c>
      <c r="G25" s="65"/>
      <c r="H25" s="69"/>
      <c r="I25" s="70"/>
      <c r="J25" s="70"/>
      <c r="K25" s="34" t="s">
        <v>65</v>
      </c>
      <c r="L25" s="77">
        <v>25</v>
      </c>
      <c r="M25" s="77"/>
      <c r="N25" s="72"/>
      <c r="O25" s="79" t="s">
        <v>176</v>
      </c>
      <c r="P25" s="81">
        <v>43608.67538194444</v>
      </c>
      <c r="Q25" s="79" t="s">
        <v>314</v>
      </c>
      <c r="R25" s="79"/>
      <c r="S25" s="79"/>
      <c r="T25" s="79" t="s">
        <v>423</v>
      </c>
      <c r="U25" s="82" t="s">
        <v>459</v>
      </c>
      <c r="V25" s="82" t="s">
        <v>459</v>
      </c>
      <c r="W25" s="81">
        <v>43608.67538194444</v>
      </c>
      <c r="X25" s="82" t="s">
        <v>528</v>
      </c>
      <c r="Y25" s="79"/>
      <c r="Z25" s="79"/>
      <c r="AA25" s="85" t="s">
        <v>614</v>
      </c>
      <c r="AB25" s="79"/>
      <c r="AC25" s="79" t="b">
        <v>0</v>
      </c>
      <c r="AD25" s="79">
        <v>3</v>
      </c>
      <c r="AE25" s="85" t="s">
        <v>683</v>
      </c>
      <c r="AF25" s="79" t="b">
        <v>0</v>
      </c>
      <c r="AG25" s="79" t="s">
        <v>686</v>
      </c>
      <c r="AH25" s="79"/>
      <c r="AI25" s="85" t="s">
        <v>683</v>
      </c>
      <c r="AJ25" s="79" t="b">
        <v>0</v>
      </c>
      <c r="AK25" s="79">
        <v>0</v>
      </c>
      <c r="AL25" s="85" t="s">
        <v>683</v>
      </c>
      <c r="AM25" s="79" t="s">
        <v>689</v>
      </c>
      <c r="AN25" s="79" t="b">
        <v>0</v>
      </c>
      <c r="AO25" s="85" t="s">
        <v>614</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v>1</v>
      </c>
      <c r="BE25" s="49">
        <v>8.333333333333334</v>
      </c>
      <c r="BF25" s="48">
        <v>0</v>
      </c>
      <c r="BG25" s="49">
        <v>0</v>
      </c>
      <c r="BH25" s="48">
        <v>0</v>
      </c>
      <c r="BI25" s="49">
        <v>0</v>
      </c>
      <c r="BJ25" s="48">
        <v>11</v>
      </c>
      <c r="BK25" s="49">
        <v>91.66666666666667</v>
      </c>
      <c r="BL25" s="48">
        <v>12</v>
      </c>
    </row>
    <row r="26" spans="1:64" ht="15">
      <c r="A26" s="64" t="s">
        <v>227</v>
      </c>
      <c r="B26" s="64" t="s">
        <v>254</v>
      </c>
      <c r="C26" s="65" t="s">
        <v>1988</v>
      </c>
      <c r="D26" s="66">
        <v>3</v>
      </c>
      <c r="E26" s="67" t="s">
        <v>132</v>
      </c>
      <c r="F26" s="68">
        <v>32</v>
      </c>
      <c r="G26" s="65"/>
      <c r="H26" s="69"/>
      <c r="I26" s="70"/>
      <c r="J26" s="70"/>
      <c r="K26" s="34" t="s">
        <v>65</v>
      </c>
      <c r="L26" s="77">
        <v>26</v>
      </c>
      <c r="M26" s="77"/>
      <c r="N26" s="72"/>
      <c r="O26" s="79" t="s">
        <v>299</v>
      </c>
      <c r="P26" s="81">
        <v>43601.40660879629</v>
      </c>
      <c r="Q26" s="79" t="s">
        <v>315</v>
      </c>
      <c r="R26" s="79" t="s">
        <v>375</v>
      </c>
      <c r="S26" s="79" t="s">
        <v>402</v>
      </c>
      <c r="T26" s="79" t="s">
        <v>424</v>
      </c>
      <c r="U26" s="79"/>
      <c r="V26" s="82" t="s">
        <v>497</v>
      </c>
      <c r="W26" s="81">
        <v>43601.40660879629</v>
      </c>
      <c r="X26" s="82" t="s">
        <v>529</v>
      </c>
      <c r="Y26" s="79"/>
      <c r="Z26" s="79"/>
      <c r="AA26" s="85" t="s">
        <v>615</v>
      </c>
      <c r="AB26" s="79"/>
      <c r="AC26" s="79" t="b">
        <v>0</v>
      </c>
      <c r="AD26" s="79">
        <v>5</v>
      </c>
      <c r="AE26" s="85" t="s">
        <v>683</v>
      </c>
      <c r="AF26" s="79" t="b">
        <v>0</v>
      </c>
      <c r="AG26" s="79" t="s">
        <v>686</v>
      </c>
      <c r="AH26" s="79"/>
      <c r="AI26" s="85" t="s">
        <v>683</v>
      </c>
      <c r="AJ26" s="79" t="b">
        <v>0</v>
      </c>
      <c r="AK26" s="79">
        <v>0</v>
      </c>
      <c r="AL26" s="85" t="s">
        <v>683</v>
      </c>
      <c r="AM26" s="79" t="s">
        <v>690</v>
      </c>
      <c r="AN26" s="79" t="b">
        <v>0</v>
      </c>
      <c r="AO26" s="85" t="s">
        <v>615</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1</v>
      </c>
      <c r="BE26" s="49">
        <v>6.25</v>
      </c>
      <c r="BF26" s="48">
        <v>0</v>
      </c>
      <c r="BG26" s="49">
        <v>0</v>
      </c>
      <c r="BH26" s="48">
        <v>0</v>
      </c>
      <c r="BI26" s="49">
        <v>0</v>
      </c>
      <c r="BJ26" s="48">
        <v>15</v>
      </c>
      <c r="BK26" s="49">
        <v>93.75</v>
      </c>
      <c r="BL26" s="48">
        <v>16</v>
      </c>
    </row>
    <row r="27" spans="1:64" ht="15">
      <c r="A27" s="64" t="s">
        <v>228</v>
      </c>
      <c r="B27" s="64" t="s">
        <v>255</v>
      </c>
      <c r="C27" s="65" t="s">
        <v>1988</v>
      </c>
      <c r="D27" s="66">
        <v>3</v>
      </c>
      <c r="E27" s="67" t="s">
        <v>132</v>
      </c>
      <c r="F27" s="68">
        <v>32</v>
      </c>
      <c r="G27" s="65"/>
      <c r="H27" s="69"/>
      <c r="I27" s="70"/>
      <c r="J27" s="70"/>
      <c r="K27" s="34" t="s">
        <v>65</v>
      </c>
      <c r="L27" s="77">
        <v>27</v>
      </c>
      <c r="M27" s="77"/>
      <c r="N27" s="72"/>
      <c r="O27" s="79" t="s">
        <v>299</v>
      </c>
      <c r="P27" s="81">
        <v>43606.582094907404</v>
      </c>
      <c r="Q27" s="79" t="s">
        <v>316</v>
      </c>
      <c r="R27" s="79"/>
      <c r="S27" s="79"/>
      <c r="T27" s="79"/>
      <c r="U27" s="79"/>
      <c r="V27" s="82" t="s">
        <v>498</v>
      </c>
      <c r="W27" s="81">
        <v>43606.582094907404</v>
      </c>
      <c r="X27" s="82" t="s">
        <v>530</v>
      </c>
      <c r="Y27" s="79"/>
      <c r="Z27" s="79"/>
      <c r="AA27" s="85" t="s">
        <v>616</v>
      </c>
      <c r="AB27" s="79"/>
      <c r="AC27" s="79" t="b">
        <v>0</v>
      </c>
      <c r="AD27" s="79">
        <v>0</v>
      </c>
      <c r="AE27" s="85" t="s">
        <v>683</v>
      </c>
      <c r="AF27" s="79" t="b">
        <v>0</v>
      </c>
      <c r="AG27" s="79" t="s">
        <v>686</v>
      </c>
      <c r="AH27" s="79"/>
      <c r="AI27" s="85" t="s">
        <v>683</v>
      </c>
      <c r="AJ27" s="79" t="b">
        <v>0</v>
      </c>
      <c r="AK27" s="79">
        <v>1</v>
      </c>
      <c r="AL27" s="85" t="s">
        <v>617</v>
      </c>
      <c r="AM27" s="79" t="s">
        <v>690</v>
      </c>
      <c r="AN27" s="79" t="b">
        <v>0</v>
      </c>
      <c r="AO27" s="85" t="s">
        <v>617</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2</v>
      </c>
      <c r="BE27" s="49">
        <v>10</v>
      </c>
      <c r="BF27" s="48">
        <v>0</v>
      </c>
      <c r="BG27" s="49">
        <v>0</v>
      </c>
      <c r="BH27" s="48">
        <v>0</v>
      </c>
      <c r="BI27" s="49">
        <v>0</v>
      </c>
      <c r="BJ27" s="48">
        <v>18</v>
      </c>
      <c r="BK27" s="49">
        <v>90</v>
      </c>
      <c r="BL27" s="48">
        <v>20</v>
      </c>
    </row>
    <row r="28" spans="1:64" ht="15">
      <c r="A28" s="64" t="s">
        <v>228</v>
      </c>
      <c r="B28" s="64" t="s">
        <v>227</v>
      </c>
      <c r="C28" s="65" t="s">
        <v>1988</v>
      </c>
      <c r="D28" s="66">
        <v>3</v>
      </c>
      <c r="E28" s="67" t="s">
        <v>132</v>
      </c>
      <c r="F28" s="68">
        <v>32</v>
      </c>
      <c r="G28" s="65"/>
      <c r="H28" s="69"/>
      <c r="I28" s="70"/>
      <c r="J28" s="70"/>
      <c r="K28" s="34" t="s">
        <v>66</v>
      </c>
      <c r="L28" s="77">
        <v>28</v>
      </c>
      <c r="M28" s="77"/>
      <c r="N28" s="72"/>
      <c r="O28" s="79" t="s">
        <v>299</v>
      </c>
      <c r="P28" s="81">
        <v>43606.582094907404</v>
      </c>
      <c r="Q28" s="79" t="s">
        <v>316</v>
      </c>
      <c r="R28" s="79"/>
      <c r="S28" s="79"/>
      <c r="T28" s="79"/>
      <c r="U28" s="79"/>
      <c r="V28" s="82" t="s">
        <v>498</v>
      </c>
      <c r="W28" s="81">
        <v>43606.582094907404</v>
      </c>
      <c r="X28" s="82" t="s">
        <v>530</v>
      </c>
      <c r="Y28" s="79"/>
      <c r="Z28" s="79"/>
      <c r="AA28" s="85" t="s">
        <v>616</v>
      </c>
      <c r="AB28" s="79"/>
      <c r="AC28" s="79" t="b">
        <v>0</v>
      </c>
      <c r="AD28" s="79">
        <v>0</v>
      </c>
      <c r="AE28" s="85" t="s">
        <v>683</v>
      </c>
      <c r="AF28" s="79" t="b">
        <v>0</v>
      </c>
      <c r="AG28" s="79" t="s">
        <v>686</v>
      </c>
      <c r="AH28" s="79"/>
      <c r="AI28" s="85" t="s">
        <v>683</v>
      </c>
      <c r="AJ28" s="79" t="b">
        <v>0</v>
      </c>
      <c r="AK28" s="79">
        <v>1</v>
      </c>
      <c r="AL28" s="85" t="s">
        <v>617</v>
      </c>
      <c r="AM28" s="79" t="s">
        <v>690</v>
      </c>
      <c r="AN28" s="79" t="b">
        <v>0</v>
      </c>
      <c r="AO28" s="85" t="s">
        <v>617</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227</v>
      </c>
      <c r="B29" s="64" t="s">
        <v>228</v>
      </c>
      <c r="C29" s="65" t="s">
        <v>1988</v>
      </c>
      <c r="D29" s="66">
        <v>3</v>
      </c>
      <c r="E29" s="67" t="s">
        <v>132</v>
      </c>
      <c r="F29" s="68">
        <v>32</v>
      </c>
      <c r="G29" s="65"/>
      <c r="H29" s="69"/>
      <c r="I29" s="70"/>
      <c r="J29" s="70"/>
      <c r="K29" s="34" t="s">
        <v>66</v>
      </c>
      <c r="L29" s="77">
        <v>29</v>
      </c>
      <c r="M29" s="77"/>
      <c r="N29" s="72"/>
      <c r="O29" s="79" t="s">
        <v>299</v>
      </c>
      <c r="P29" s="81">
        <v>43606.51681712963</v>
      </c>
      <c r="Q29" s="79" t="s">
        <v>317</v>
      </c>
      <c r="R29" s="79"/>
      <c r="S29" s="79"/>
      <c r="T29" s="79" t="s">
        <v>425</v>
      </c>
      <c r="U29" s="82" t="s">
        <v>460</v>
      </c>
      <c r="V29" s="82" t="s">
        <v>460</v>
      </c>
      <c r="W29" s="81">
        <v>43606.51681712963</v>
      </c>
      <c r="X29" s="82" t="s">
        <v>531</v>
      </c>
      <c r="Y29" s="79"/>
      <c r="Z29" s="79"/>
      <c r="AA29" s="85" t="s">
        <v>617</v>
      </c>
      <c r="AB29" s="79"/>
      <c r="AC29" s="79" t="b">
        <v>0</v>
      </c>
      <c r="AD29" s="79">
        <v>2</v>
      </c>
      <c r="AE29" s="85" t="s">
        <v>685</v>
      </c>
      <c r="AF29" s="79" t="b">
        <v>0</v>
      </c>
      <c r="AG29" s="79" t="s">
        <v>686</v>
      </c>
      <c r="AH29" s="79"/>
      <c r="AI29" s="85" t="s">
        <v>683</v>
      </c>
      <c r="AJ29" s="79" t="b">
        <v>0</v>
      </c>
      <c r="AK29" s="79">
        <v>1</v>
      </c>
      <c r="AL29" s="85" t="s">
        <v>683</v>
      </c>
      <c r="AM29" s="79" t="s">
        <v>690</v>
      </c>
      <c r="AN29" s="79" t="b">
        <v>0</v>
      </c>
      <c r="AO29" s="85" t="s">
        <v>617</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227</v>
      </c>
      <c r="B30" s="64" t="s">
        <v>255</v>
      </c>
      <c r="C30" s="65" t="s">
        <v>1988</v>
      </c>
      <c r="D30" s="66">
        <v>3</v>
      </c>
      <c r="E30" s="67" t="s">
        <v>132</v>
      </c>
      <c r="F30" s="68">
        <v>32</v>
      </c>
      <c r="G30" s="65"/>
      <c r="H30" s="69"/>
      <c r="I30" s="70"/>
      <c r="J30" s="70"/>
      <c r="K30" s="34" t="s">
        <v>65</v>
      </c>
      <c r="L30" s="77">
        <v>30</v>
      </c>
      <c r="M30" s="77"/>
      <c r="N30" s="72"/>
      <c r="O30" s="79" t="s">
        <v>300</v>
      </c>
      <c r="P30" s="81">
        <v>43606.51681712963</v>
      </c>
      <c r="Q30" s="79" t="s">
        <v>317</v>
      </c>
      <c r="R30" s="79"/>
      <c r="S30" s="79"/>
      <c r="T30" s="79" t="s">
        <v>425</v>
      </c>
      <c r="U30" s="82" t="s">
        <v>460</v>
      </c>
      <c r="V30" s="82" t="s">
        <v>460</v>
      </c>
      <c r="W30" s="81">
        <v>43606.51681712963</v>
      </c>
      <c r="X30" s="82" t="s">
        <v>531</v>
      </c>
      <c r="Y30" s="79"/>
      <c r="Z30" s="79"/>
      <c r="AA30" s="85" t="s">
        <v>617</v>
      </c>
      <c r="AB30" s="79"/>
      <c r="AC30" s="79" t="b">
        <v>0</v>
      </c>
      <c r="AD30" s="79">
        <v>2</v>
      </c>
      <c r="AE30" s="85" t="s">
        <v>685</v>
      </c>
      <c r="AF30" s="79" t="b">
        <v>0</v>
      </c>
      <c r="AG30" s="79" t="s">
        <v>686</v>
      </c>
      <c r="AH30" s="79"/>
      <c r="AI30" s="85" t="s">
        <v>683</v>
      </c>
      <c r="AJ30" s="79" t="b">
        <v>0</v>
      </c>
      <c r="AK30" s="79">
        <v>1</v>
      </c>
      <c r="AL30" s="85" t="s">
        <v>683</v>
      </c>
      <c r="AM30" s="79" t="s">
        <v>690</v>
      </c>
      <c r="AN30" s="79" t="b">
        <v>0</v>
      </c>
      <c r="AO30" s="85" t="s">
        <v>617</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2</v>
      </c>
      <c r="BE30" s="49">
        <v>9.090909090909092</v>
      </c>
      <c r="BF30" s="48">
        <v>0</v>
      </c>
      <c r="BG30" s="49">
        <v>0</v>
      </c>
      <c r="BH30" s="48">
        <v>0</v>
      </c>
      <c r="BI30" s="49">
        <v>0</v>
      </c>
      <c r="BJ30" s="48">
        <v>20</v>
      </c>
      <c r="BK30" s="49">
        <v>90.9090909090909</v>
      </c>
      <c r="BL30" s="48">
        <v>22</v>
      </c>
    </row>
    <row r="31" spans="1:64" ht="15">
      <c r="A31" s="64" t="s">
        <v>227</v>
      </c>
      <c r="B31" s="64" t="s">
        <v>256</v>
      </c>
      <c r="C31" s="65" t="s">
        <v>1988</v>
      </c>
      <c r="D31" s="66">
        <v>3</v>
      </c>
      <c r="E31" s="67" t="s">
        <v>132</v>
      </c>
      <c r="F31" s="68">
        <v>32</v>
      </c>
      <c r="G31" s="65"/>
      <c r="H31" s="69"/>
      <c r="I31" s="70"/>
      <c r="J31" s="70"/>
      <c r="K31" s="34" t="s">
        <v>65</v>
      </c>
      <c r="L31" s="77">
        <v>31</v>
      </c>
      <c r="M31" s="77"/>
      <c r="N31" s="72"/>
      <c r="O31" s="79" t="s">
        <v>299</v>
      </c>
      <c r="P31" s="81">
        <v>43608.69148148148</v>
      </c>
      <c r="Q31" s="79" t="s">
        <v>318</v>
      </c>
      <c r="R31" s="79"/>
      <c r="S31" s="79"/>
      <c r="T31" s="79" t="s">
        <v>426</v>
      </c>
      <c r="U31" s="82" t="s">
        <v>461</v>
      </c>
      <c r="V31" s="82" t="s">
        <v>461</v>
      </c>
      <c r="W31" s="81">
        <v>43608.69148148148</v>
      </c>
      <c r="X31" s="82" t="s">
        <v>532</v>
      </c>
      <c r="Y31" s="79"/>
      <c r="Z31" s="79"/>
      <c r="AA31" s="85" t="s">
        <v>618</v>
      </c>
      <c r="AB31" s="79"/>
      <c r="AC31" s="79" t="b">
        <v>0</v>
      </c>
      <c r="AD31" s="79">
        <v>7</v>
      </c>
      <c r="AE31" s="85" t="s">
        <v>683</v>
      </c>
      <c r="AF31" s="79" t="b">
        <v>0</v>
      </c>
      <c r="AG31" s="79" t="s">
        <v>687</v>
      </c>
      <c r="AH31" s="79"/>
      <c r="AI31" s="85" t="s">
        <v>683</v>
      </c>
      <c r="AJ31" s="79" t="b">
        <v>0</v>
      </c>
      <c r="AK31" s="79">
        <v>0</v>
      </c>
      <c r="AL31" s="85" t="s">
        <v>683</v>
      </c>
      <c r="AM31" s="79" t="s">
        <v>690</v>
      </c>
      <c r="AN31" s="79" t="b">
        <v>0</v>
      </c>
      <c r="AO31" s="85" t="s">
        <v>618</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227</v>
      </c>
      <c r="B32" s="64" t="s">
        <v>257</v>
      </c>
      <c r="C32" s="65" t="s">
        <v>1988</v>
      </c>
      <c r="D32" s="66">
        <v>3</v>
      </c>
      <c r="E32" s="67" t="s">
        <v>132</v>
      </c>
      <c r="F32" s="68">
        <v>32</v>
      </c>
      <c r="G32" s="65"/>
      <c r="H32" s="69"/>
      <c r="I32" s="70"/>
      <c r="J32" s="70"/>
      <c r="K32" s="34" t="s">
        <v>65</v>
      </c>
      <c r="L32" s="77">
        <v>32</v>
      </c>
      <c r="M32" s="77"/>
      <c r="N32" s="72"/>
      <c r="O32" s="79" t="s">
        <v>299</v>
      </c>
      <c r="P32" s="81">
        <v>43608.69148148148</v>
      </c>
      <c r="Q32" s="79" t="s">
        <v>318</v>
      </c>
      <c r="R32" s="79"/>
      <c r="S32" s="79"/>
      <c r="T32" s="79" t="s">
        <v>426</v>
      </c>
      <c r="U32" s="82" t="s">
        <v>461</v>
      </c>
      <c r="V32" s="82" t="s">
        <v>461</v>
      </c>
      <c r="W32" s="81">
        <v>43608.69148148148</v>
      </c>
      <c r="X32" s="82" t="s">
        <v>532</v>
      </c>
      <c r="Y32" s="79"/>
      <c r="Z32" s="79"/>
      <c r="AA32" s="85" t="s">
        <v>618</v>
      </c>
      <c r="AB32" s="79"/>
      <c r="AC32" s="79" t="b">
        <v>0</v>
      </c>
      <c r="AD32" s="79">
        <v>7</v>
      </c>
      <c r="AE32" s="85" t="s">
        <v>683</v>
      </c>
      <c r="AF32" s="79" t="b">
        <v>0</v>
      </c>
      <c r="AG32" s="79" t="s">
        <v>687</v>
      </c>
      <c r="AH32" s="79"/>
      <c r="AI32" s="85" t="s">
        <v>683</v>
      </c>
      <c r="AJ32" s="79" t="b">
        <v>0</v>
      </c>
      <c r="AK32" s="79">
        <v>0</v>
      </c>
      <c r="AL32" s="85" t="s">
        <v>683</v>
      </c>
      <c r="AM32" s="79" t="s">
        <v>690</v>
      </c>
      <c r="AN32" s="79" t="b">
        <v>0</v>
      </c>
      <c r="AO32" s="85" t="s">
        <v>618</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227</v>
      </c>
      <c r="B33" s="64" t="s">
        <v>258</v>
      </c>
      <c r="C33" s="65" t="s">
        <v>1988</v>
      </c>
      <c r="D33" s="66">
        <v>3</v>
      </c>
      <c r="E33" s="67" t="s">
        <v>132</v>
      </c>
      <c r="F33" s="68">
        <v>32</v>
      </c>
      <c r="G33" s="65"/>
      <c r="H33" s="69"/>
      <c r="I33" s="70"/>
      <c r="J33" s="70"/>
      <c r="K33" s="34" t="s">
        <v>65</v>
      </c>
      <c r="L33" s="77">
        <v>33</v>
      </c>
      <c r="M33" s="77"/>
      <c r="N33" s="72"/>
      <c r="O33" s="79" t="s">
        <v>299</v>
      </c>
      <c r="P33" s="81">
        <v>43608.69148148148</v>
      </c>
      <c r="Q33" s="79" t="s">
        <v>318</v>
      </c>
      <c r="R33" s="79"/>
      <c r="S33" s="79"/>
      <c r="T33" s="79" t="s">
        <v>426</v>
      </c>
      <c r="U33" s="82" t="s">
        <v>461</v>
      </c>
      <c r="V33" s="82" t="s">
        <v>461</v>
      </c>
      <c r="W33" s="81">
        <v>43608.69148148148</v>
      </c>
      <c r="X33" s="82" t="s">
        <v>532</v>
      </c>
      <c r="Y33" s="79"/>
      <c r="Z33" s="79"/>
      <c r="AA33" s="85" t="s">
        <v>618</v>
      </c>
      <c r="AB33" s="79"/>
      <c r="AC33" s="79" t="b">
        <v>0</v>
      </c>
      <c r="AD33" s="79">
        <v>7</v>
      </c>
      <c r="AE33" s="85" t="s">
        <v>683</v>
      </c>
      <c r="AF33" s="79" t="b">
        <v>0</v>
      </c>
      <c r="AG33" s="79" t="s">
        <v>687</v>
      </c>
      <c r="AH33" s="79"/>
      <c r="AI33" s="85" t="s">
        <v>683</v>
      </c>
      <c r="AJ33" s="79" t="b">
        <v>0</v>
      </c>
      <c r="AK33" s="79">
        <v>0</v>
      </c>
      <c r="AL33" s="85" t="s">
        <v>683</v>
      </c>
      <c r="AM33" s="79" t="s">
        <v>690</v>
      </c>
      <c r="AN33" s="79" t="b">
        <v>0</v>
      </c>
      <c r="AO33" s="85" t="s">
        <v>618</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18</v>
      </c>
      <c r="BK33" s="49">
        <v>100</v>
      </c>
      <c r="BL33" s="48">
        <v>18</v>
      </c>
    </row>
    <row r="34" spans="1:64" ht="15">
      <c r="A34" s="64" t="s">
        <v>229</v>
      </c>
      <c r="B34" s="64" t="s">
        <v>259</v>
      </c>
      <c r="C34" s="65" t="s">
        <v>1988</v>
      </c>
      <c r="D34" s="66">
        <v>3</v>
      </c>
      <c r="E34" s="67" t="s">
        <v>132</v>
      </c>
      <c r="F34" s="68">
        <v>32</v>
      </c>
      <c r="G34" s="65"/>
      <c r="H34" s="69"/>
      <c r="I34" s="70"/>
      <c r="J34" s="70"/>
      <c r="K34" s="34" t="s">
        <v>65</v>
      </c>
      <c r="L34" s="77">
        <v>34</v>
      </c>
      <c r="M34" s="77"/>
      <c r="N34" s="72"/>
      <c r="O34" s="79" t="s">
        <v>299</v>
      </c>
      <c r="P34" s="81">
        <v>43608.7033912037</v>
      </c>
      <c r="Q34" s="79" t="s">
        <v>319</v>
      </c>
      <c r="R34" s="79"/>
      <c r="S34" s="79"/>
      <c r="T34" s="79" t="s">
        <v>427</v>
      </c>
      <c r="U34" s="82" t="s">
        <v>462</v>
      </c>
      <c r="V34" s="82" t="s">
        <v>462</v>
      </c>
      <c r="W34" s="81">
        <v>43608.7033912037</v>
      </c>
      <c r="X34" s="82" t="s">
        <v>533</v>
      </c>
      <c r="Y34" s="79"/>
      <c r="Z34" s="79"/>
      <c r="AA34" s="85" t="s">
        <v>619</v>
      </c>
      <c r="AB34" s="79"/>
      <c r="AC34" s="79" t="b">
        <v>0</v>
      </c>
      <c r="AD34" s="79">
        <v>4</v>
      </c>
      <c r="AE34" s="85" t="s">
        <v>683</v>
      </c>
      <c r="AF34" s="79" t="b">
        <v>0</v>
      </c>
      <c r="AG34" s="79" t="s">
        <v>686</v>
      </c>
      <c r="AH34" s="79"/>
      <c r="AI34" s="85" t="s">
        <v>683</v>
      </c>
      <c r="AJ34" s="79" t="b">
        <v>0</v>
      </c>
      <c r="AK34" s="79">
        <v>0</v>
      </c>
      <c r="AL34" s="85" t="s">
        <v>683</v>
      </c>
      <c r="AM34" s="79" t="s">
        <v>689</v>
      </c>
      <c r="AN34" s="79" t="b">
        <v>0</v>
      </c>
      <c r="AO34" s="85" t="s">
        <v>619</v>
      </c>
      <c r="AP34" s="79" t="s">
        <v>176</v>
      </c>
      <c r="AQ34" s="79">
        <v>0</v>
      </c>
      <c r="AR34" s="79">
        <v>0</v>
      </c>
      <c r="AS34" s="79" t="s">
        <v>700</v>
      </c>
      <c r="AT34" s="79" t="s">
        <v>703</v>
      </c>
      <c r="AU34" s="79" t="s">
        <v>705</v>
      </c>
      <c r="AV34" s="79" t="s">
        <v>707</v>
      </c>
      <c r="AW34" s="79" t="s">
        <v>710</v>
      </c>
      <c r="AX34" s="79" t="s">
        <v>713</v>
      </c>
      <c r="AY34" s="79" t="s">
        <v>716</v>
      </c>
      <c r="AZ34" s="82" t="s">
        <v>717</v>
      </c>
      <c r="BA34">
        <v>1</v>
      </c>
      <c r="BB34" s="78" t="str">
        <f>REPLACE(INDEX(GroupVertices[Group],MATCH(Edges[[#This Row],[Vertex 1]],GroupVertices[Vertex],0)),1,1,"")</f>
        <v>2</v>
      </c>
      <c r="BC34" s="78" t="str">
        <f>REPLACE(INDEX(GroupVertices[Group],MATCH(Edges[[#This Row],[Vertex 2]],GroupVertices[Vertex],0)),1,1,"")</f>
        <v>2</v>
      </c>
      <c r="BD34" s="48">
        <v>1</v>
      </c>
      <c r="BE34" s="49">
        <v>3.4482758620689653</v>
      </c>
      <c r="BF34" s="48">
        <v>0</v>
      </c>
      <c r="BG34" s="49">
        <v>0</v>
      </c>
      <c r="BH34" s="48">
        <v>0</v>
      </c>
      <c r="BI34" s="49">
        <v>0</v>
      </c>
      <c r="BJ34" s="48">
        <v>28</v>
      </c>
      <c r="BK34" s="49">
        <v>96.55172413793103</v>
      </c>
      <c r="BL34" s="48">
        <v>29</v>
      </c>
    </row>
    <row r="35" spans="1:64" ht="15">
      <c r="A35" s="64" t="s">
        <v>229</v>
      </c>
      <c r="B35" s="64" t="s">
        <v>256</v>
      </c>
      <c r="C35" s="65" t="s">
        <v>1988</v>
      </c>
      <c r="D35" s="66">
        <v>3</v>
      </c>
      <c r="E35" s="67" t="s">
        <v>132</v>
      </c>
      <c r="F35" s="68">
        <v>32</v>
      </c>
      <c r="G35" s="65"/>
      <c r="H35" s="69"/>
      <c r="I35" s="70"/>
      <c r="J35" s="70"/>
      <c r="K35" s="34" t="s">
        <v>65</v>
      </c>
      <c r="L35" s="77">
        <v>35</v>
      </c>
      <c r="M35" s="77"/>
      <c r="N35" s="72"/>
      <c r="O35" s="79" t="s">
        <v>299</v>
      </c>
      <c r="P35" s="81">
        <v>43608.7033912037</v>
      </c>
      <c r="Q35" s="79" t="s">
        <v>319</v>
      </c>
      <c r="R35" s="79"/>
      <c r="S35" s="79"/>
      <c r="T35" s="79" t="s">
        <v>427</v>
      </c>
      <c r="U35" s="82" t="s">
        <v>462</v>
      </c>
      <c r="V35" s="82" t="s">
        <v>462</v>
      </c>
      <c r="W35" s="81">
        <v>43608.7033912037</v>
      </c>
      <c r="X35" s="82" t="s">
        <v>533</v>
      </c>
      <c r="Y35" s="79"/>
      <c r="Z35" s="79"/>
      <c r="AA35" s="85" t="s">
        <v>619</v>
      </c>
      <c r="AB35" s="79"/>
      <c r="AC35" s="79" t="b">
        <v>0</v>
      </c>
      <c r="AD35" s="79">
        <v>4</v>
      </c>
      <c r="AE35" s="85" t="s">
        <v>683</v>
      </c>
      <c r="AF35" s="79" t="b">
        <v>0</v>
      </c>
      <c r="AG35" s="79" t="s">
        <v>686</v>
      </c>
      <c r="AH35" s="79"/>
      <c r="AI35" s="85" t="s">
        <v>683</v>
      </c>
      <c r="AJ35" s="79" t="b">
        <v>0</v>
      </c>
      <c r="AK35" s="79">
        <v>0</v>
      </c>
      <c r="AL35" s="85" t="s">
        <v>683</v>
      </c>
      <c r="AM35" s="79" t="s">
        <v>689</v>
      </c>
      <c r="AN35" s="79" t="b">
        <v>0</v>
      </c>
      <c r="AO35" s="85" t="s">
        <v>619</v>
      </c>
      <c r="AP35" s="79" t="s">
        <v>176</v>
      </c>
      <c r="AQ35" s="79">
        <v>0</v>
      </c>
      <c r="AR35" s="79">
        <v>0</v>
      </c>
      <c r="AS35" s="79" t="s">
        <v>700</v>
      </c>
      <c r="AT35" s="79" t="s">
        <v>703</v>
      </c>
      <c r="AU35" s="79" t="s">
        <v>705</v>
      </c>
      <c r="AV35" s="79" t="s">
        <v>707</v>
      </c>
      <c r="AW35" s="79" t="s">
        <v>710</v>
      </c>
      <c r="AX35" s="79" t="s">
        <v>713</v>
      </c>
      <c r="AY35" s="79" t="s">
        <v>716</v>
      </c>
      <c r="AZ35" s="82" t="s">
        <v>717</v>
      </c>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229</v>
      </c>
      <c r="B36" s="64" t="s">
        <v>243</v>
      </c>
      <c r="C36" s="65" t="s">
        <v>1988</v>
      </c>
      <c r="D36" s="66">
        <v>3</v>
      </c>
      <c r="E36" s="67" t="s">
        <v>132</v>
      </c>
      <c r="F36" s="68">
        <v>32</v>
      </c>
      <c r="G36" s="65"/>
      <c r="H36" s="69"/>
      <c r="I36" s="70"/>
      <c r="J36" s="70"/>
      <c r="K36" s="34" t="s">
        <v>65</v>
      </c>
      <c r="L36" s="77">
        <v>36</v>
      </c>
      <c r="M36" s="77"/>
      <c r="N36" s="72"/>
      <c r="O36" s="79" t="s">
        <v>299</v>
      </c>
      <c r="P36" s="81">
        <v>43608.7033912037</v>
      </c>
      <c r="Q36" s="79" t="s">
        <v>319</v>
      </c>
      <c r="R36" s="79"/>
      <c r="S36" s="79"/>
      <c r="T36" s="79" t="s">
        <v>427</v>
      </c>
      <c r="U36" s="82" t="s">
        <v>462</v>
      </c>
      <c r="V36" s="82" t="s">
        <v>462</v>
      </c>
      <c r="W36" s="81">
        <v>43608.7033912037</v>
      </c>
      <c r="X36" s="82" t="s">
        <v>533</v>
      </c>
      <c r="Y36" s="79"/>
      <c r="Z36" s="79"/>
      <c r="AA36" s="85" t="s">
        <v>619</v>
      </c>
      <c r="AB36" s="79"/>
      <c r="AC36" s="79" t="b">
        <v>0</v>
      </c>
      <c r="AD36" s="79">
        <v>4</v>
      </c>
      <c r="AE36" s="85" t="s">
        <v>683</v>
      </c>
      <c r="AF36" s="79" t="b">
        <v>0</v>
      </c>
      <c r="AG36" s="79" t="s">
        <v>686</v>
      </c>
      <c r="AH36" s="79"/>
      <c r="AI36" s="85" t="s">
        <v>683</v>
      </c>
      <c r="AJ36" s="79" t="b">
        <v>0</v>
      </c>
      <c r="AK36" s="79">
        <v>0</v>
      </c>
      <c r="AL36" s="85" t="s">
        <v>683</v>
      </c>
      <c r="AM36" s="79" t="s">
        <v>689</v>
      </c>
      <c r="AN36" s="79" t="b">
        <v>0</v>
      </c>
      <c r="AO36" s="85" t="s">
        <v>619</v>
      </c>
      <c r="AP36" s="79" t="s">
        <v>176</v>
      </c>
      <c r="AQ36" s="79">
        <v>0</v>
      </c>
      <c r="AR36" s="79">
        <v>0</v>
      </c>
      <c r="AS36" s="79" t="s">
        <v>700</v>
      </c>
      <c r="AT36" s="79" t="s">
        <v>703</v>
      </c>
      <c r="AU36" s="79" t="s">
        <v>705</v>
      </c>
      <c r="AV36" s="79" t="s">
        <v>707</v>
      </c>
      <c r="AW36" s="79" t="s">
        <v>710</v>
      </c>
      <c r="AX36" s="79" t="s">
        <v>713</v>
      </c>
      <c r="AY36" s="79" t="s">
        <v>716</v>
      </c>
      <c r="AZ36" s="82" t="s">
        <v>717</v>
      </c>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229</v>
      </c>
      <c r="B37" s="64" t="s">
        <v>258</v>
      </c>
      <c r="C37" s="65" t="s">
        <v>1988</v>
      </c>
      <c r="D37" s="66">
        <v>3</v>
      </c>
      <c r="E37" s="67" t="s">
        <v>132</v>
      </c>
      <c r="F37" s="68">
        <v>32</v>
      </c>
      <c r="G37" s="65"/>
      <c r="H37" s="69"/>
      <c r="I37" s="70"/>
      <c r="J37" s="70"/>
      <c r="K37" s="34" t="s">
        <v>65</v>
      </c>
      <c r="L37" s="77">
        <v>37</v>
      </c>
      <c r="M37" s="77"/>
      <c r="N37" s="72"/>
      <c r="O37" s="79" t="s">
        <v>299</v>
      </c>
      <c r="P37" s="81">
        <v>43608.7033912037</v>
      </c>
      <c r="Q37" s="79" t="s">
        <v>319</v>
      </c>
      <c r="R37" s="79"/>
      <c r="S37" s="79"/>
      <c r="T37" s="79" t="s">
        <v>427</v>
      </c>
      <c r="U37" s="82" t="s">
        <v>462</v>
      </c>
      <c r="V37" s="82" t="s">
        <v>462</v>
      </c>
      <c r="W37" s="81">
        <v>43608.7033912037</v>
      </c>
      <c r="X37" s="82" t="s">
        <v>533</v>
      </c>
      <c r="Y37" s="79"/>
      <c r="Z37" s="79"/>
      <c r="AA37" s="85" t="s">
        <v>619</v>
      </c>
      <c r="AB37" s="79"/>
      <c r="AC37" s="79" t="b">
        <v>0</v>
      </c>
      <c r="AD37" s="79">
        <v>4</v>
      </c>
      <c r="AE37" s="85" t="s">
        <v>683</v>
      </c>
      <c r="AF37" s="79" t="b">
        <v>0</v>
      </c>
      <c r="AG37" s="79" t="s">
        <v>686</v>
      </c>
      <c r="AH37" s="79"/>
      <c r="AI37" s="85" t="s">
        <v>683</v>
      </c>
      <c r="AJ37" s="79" t="b">
        <v>0</v>
      </c>
      <c r="AK37" s="79">
        <v>0</v>
      </c>
      <c r="AL37" s="85" t="s">
        <v>683</v>
      </c>
      <c r="AM37" s="79" t="s">
        <v>689</v>
      </c>
      <c r="AN37" s="79" t="b">
        <v>0</v>
      </c>
      <c r="AO37" s="85" t="s">
        <v>619</v>
      </c>
      <c r="AP37" s="79" t="s">
        <v>176</v>
      </c>
      <c r="AQ37" s="79">
        <v>0</v>
      </c>
      <c r="AR37" s="79">
        <v>0</v>
      </c>
      <c r="AS37" s="79" t="s">
        <v>700</v>
      </c>
      <c r="AT37" s="79" t="s">
        <v>703</v>
      </c>
      <c r="AU37" s="79" t="s">
        <v>705</v>
      </c>
      <c r="AV37" s="79" t="s">
        <v>707</v>
      </c>
      <c r="AW37" s="79" t="s">
        <v>710</v>
      </c>
      <c r="AX37" s="79" t="s">
        <v>713</v>
      </c>
      <c r="AY37" s="79" t="s">
        <v>716</v>
      </c>
      <c r="AZ37" s="82" t="s">
        <v>717</v>
      </c>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229</v>
      </c>
      <c r="B38" s="64" t="s">
        <v>253</v>
      </c>
      <c r="C38" s="65" t="s">
        <v>1988</v>
      </c>
      <c r="D38" s="66">
        <v>3</v>
      </c>
      <c r="E38" s="67" t="s">
        <v>132</v>
      </c>
      <c r="F38" s="68">
        <v>32</v>
      </c>
      <c r="G38" s="65"/>
      <c r="H38" s="69"/>
      <c r="I38" s="70"/>
      <c r="J38" s="70"/>
      <c r="K38" s="34" t="s">
        <v>65</v>
      </c>
      <c r="L38" s="77">
        <v>38</v>
      </c>
      <c r="M38" s="77"/>
      <c r="N38" s="72"/>
      <c r="O38" s="79" t="s">
        <v>299</v>
      </c>
      <c r="P38" s="81">
        <v>43608.7033912037</v>
      </c>
      <c r="Q38" s="79" t="s">
        <v>319</v>
      </c>
      <c r="R38" s="79"/>
      <c r="S38" s="79"/>
      <c r="T38" s="79" t="s">
        <v>427</v>
      </c>
      <c r="U38" s="82" t="s">
        <v>462</v>
      </c>
      <c r="V38" s="82" t="s">
        <v>462</v>
      </c>
      <c r="W38" s="81">
        <v>43608.7033912037</v>
      </c>
      <c r="X38" s="82" t="s">
        <v>533</v>
      </c>
      <c r="Y38" s="79"/>
      <c r="Z38" s="79"/>
      <c r="AA38" s="85" t="s">
        <v>619</v>
      </c>
      <c r="AB38" s="79"/>
      <c r="AC38" s="79" t="b">
        <v>0</v>
      </c>
      <c r="AD38" s="79">
        <v>4</v>
      </c>
      <c r="AE38" s="85" t="s">
        <v>683</v>
      </c>
      <c r="AF38" s="79" t="b">
        <v>0</v>
      </c>
      <c r="AG38" s="79" t="s">
        <v>686</v>
      </c>
      <c r="AH38" s="79"/>
      <c r="AI38" s="85" t="s">
        <v>683</v>
      </c>
      <c r="AJ38" s="79" t="b">
        <v>0</v>
      </c>
      <c r="AK38" s="79">
        <v>0</v>
      </c>
      <c r="AL38" s="85" t="s">
        <v>683</v>
      </c>
      <c r="AM38" s="79" t="s">
        <v>689</v>
      </c>
      <c r="AN38" s="79" t="b">
        <v>0</v>
      </c>
      <c r="AO38" s="85" t="s">
        <v>619</v>
      </c>
      <c r="AP38" s="79" t="s">
        <v>176</v>
      </c>
      <c r="AQ38" s="79">
        <v>0</v>
      </c>
      <c r="AR38" s="79">
        <v>0</v>
      </c>
      <c r="AS38" s="79" t="s">
        <v>700</v>
      </c>
      <c r="AT38" s="79" t="s">
        <v>703</v>
      </c>
      <c r="AU38" s="79" t="s">
        <v>705</v>
      </c>
      <c r="AV38" s="79" t="s">
        <v>707</v>
      </c>
      <c r="AW38" s="79" t="s">
        <v>710</v>
      </c>
      <c r="AX38" s="79" t="s">
        <v>713</v>
      </c>
      <c r="AY38" s="79" t="s">
        <v>716</v>
      </c>
      <c r="AZ38" s="82" t="s">
        <v>717</v>
      </c>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229</v>
      </c>
      <c r="B39" s="64" t="s">
        <v>257</v>
      </c>
      <c r="C39" s="65" t="s">
        <v>1988</v>
      </c>
      <c r="D39" s="66">
        <v>3</v>
      </c>
      <c r="E39" s="67" t="s">
        <v>132</v>
      </c>
      <c r="F39" s="68">
        <v>32</v>
      </c>
      <c r="G39" s="65"/>
      <c r="H39" s="69"/>
      <c r="I39" s="70"/>
      <c r="J39" s="70"/>
      <c r="K39" s="34" t="s">
        <v>65</v>
      </c>
      <c r="L39" s="77">
        <v>39</v>
      </c>
      <c r="M39" s="77"/>
      <c r="N39" s="72"/>
      <c r="O39" s="79" t="s">
        <v>299</v>
      </c>
      <c r="P39" s="81">
        <v>43608.7033912037</v>
      </c>
      <c r="Q39" s="79" t="s">
        <v>319</v>
      </c>
      <c r="R39" s="79"/>
      <c r="S39" s="79"/>
      <c r="T39" s="79" t="s">
        <v>427</v>
      </c>
      <c r="U39" s="82" t="s">
        <v>462</v>
      </c>
      <c r="V39" s="82" t="s">
        <v>462</v>
      </c>
      <c r="W39" s="81">
        <v>43608.7033912037</v>
      </c>
      <c r="X39" s="82" t="s">
        <v>533</v>
      </c>
      <c r="Y39" s="79"/>
      <c r="Z39" s="79"/>
      <c r="AA39" s="85" t="s">
        <v>619</v>
      </c>
      <c r="AB39" s="79"/>
      <c r="AC39" s="79" t="b">
        <v>0</v>
      </c>
      <c r="AD39" s="79">
        <v>4</v>
      </c>
      <c r="AE39" s="85" t="s">
        <v>683</v>
      </c>
      <c r="AF39" s="79" t="b">
        <v>0</v>
      </c>
      <c r="AG39" s="79" t="s">
        <v>686</v>
      </c>
      <c r="AH39" s="79"/>
      <c r="AI39" s="85" t="s">
        <v>683</v>
      </c>
      <c r="AJ39" s="79" t="b">
        <v>0</v>
      </c>
      <c r="AK39" s="79">
        <v>0</v>
      </c>
      <c r="AL39" s="85" t="s">
        <v>683</v>
      </c>
      <c r="AM39" s="79" t="s">
        <v>689</v>
      </c>
      <c r="AN39" s="79" t="b">
        <v>0</v>
      </c>
      <c r="AO39" s="85" t="s">
        <v>619</v>
      </c>
      <c r="AP39" s="79" t="s">
        <v>176</v>
      </c>
      <c r="AQ39" s="79">
        <v>0</v>
      </c>
      <c r="AR39" s="79">
        <v>0</v>
      </c>
      <c r="AS39" s="79" t="s">
        <v>700</v>
      </c>
      <c r="AT39" s="79" t="s">
        <v>703</v>
      </c>
      <c r="AU39" s="79" t="s">
        <v>705</v>
      </c>
      <c r="AV39" s="79" t="s">
        <v>707</v>
      </c>
      <c r="AW39" s="79" t="s">
        <v>710</v>
      </c>
      <c r="AX39" s="79" t="s">
        <v>713</v>
      </c>
      <c r="AY39" s="79" t="s">
        <v>716</v>
      </c>
      <c r="AZ39" s="82" t="s">
        <v>717</v>
      </c>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230</v>
      </c>
      <c r="B40" s="64" t="s">
        <v>257</v>
      </c>
      <c r="C40" s="65" t="s">
        <v>1988</v>
      </c>
      <c r="D40" s="66">
        <v>3</v>
      </c>
      <c r="E40" s="67" t="s">
        <v>132</v>
      </c>
      <c r="F40" s="68">
        <v>32</v>
      </c>
      <c r="G40" s="65"/>
      <c r="H40" s="69"/>
      <c r="I40" s="70"/>
      <c r="J40" s="70"/>
      <c r="K40" s="34" t="s">
        <v>65</v>
      </c>
      <c r="L40" s="77">
        <v>40</v>
      </c>
      <c r="M40" s="77"/>
      <c r="N40" s="72"/>
      <c r="O40" s="79" t="s">
        <v>299</v>
      </c>
      <c r="P40" s="81">
        <v>43608.69405092593</v>
      </c>
      <c r="Q40" s="79" t="s">
        <v>320</v>
      </c>
      <c r="R40" s="79"/>
      <c r="S40" s="79"/>
      <c r="T40" s="79" t="s">
        <v>243</v>
      </c>
      <c r="U40" s="82" t="s">
        <v>463</v>
      </c>
      <c r="V40" s="82" t="s">
        <v>463</v>
      </c>
      <c r="W40" s="81">
        <v>43608.69405092593</v>
      </c>
      <c r="X40" s="82" t="s">
        <v>534</v>
      </c>
      <c r="Y40" s="79"/>
      <c r="Z40" s="79"/>
      <c r="AA40" s="85" t="s">
        <v>620</v>
      </c>
      <c r="AB40" s="79"/>
      <c r="AC40" s="79" t="b">
        <v>0</v>
      </c>
      <c r="AD40" s="79">
        <v>2</v>
      </c>
      <c r="AE40" s="85" t="s">
        <v>683</v>
      </c>
      <c r="AF40" s="79" t="b">
        <v>0</v>
      </c>
      <c r="AG40" s="79" t="s">
        <v>686</v>
      </c>
      <c r="AH40" s="79"/>
      <c r="AI40" s="85" t="s">
        <v>683</v>
      </c>
      <c r="AJ40" s="79" t="b">
        <v>0</v>
      </c>
      <c r="AK40" s="79">
        <v>0</v>
      </c>
      <c r="AL40" s="85" t="s">
        <v>683</v>
      </c>
      <c r="AM40" s="79" t="s">
        <v>689</v>
      </c>
      <c r="AN40" s="79" t="b">
        <v>0</v>
      </c>
      <c r="AO40" s="85" t="s">
        <v>620</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231</v>
      </c>
      <c r="B41" s="64" t="s">
        <v>260</v>
      </c>
      <c r="C41" s="65" t="s">
        <v>1988</v>
      </c>
      <c r="D41" s="66">
        <v>3</v>
      </c>
      <c r="E41" s="67" t="s">
        <v>132</v>
      </c>
      <c r="F41" s="68">
        <v>32</v>
      </c>
      <c r="G41" s="65"/>
      <c r="H41" s="69"/>
      <c r="I41" s="70"/>
      <c r="J41" s="70"/>
      <c r="K41" s="34" t="s">
        <v>65</v>
      </c>
      <c r="L41" s="77">
        <v>41</v>
      </c>
      <c r="M41" s="77"/>
      <c r="N41" s="72"/>
      <c r="O41" s="79" t="s">
        <v>299</v>
      </c>
      <c r="P41" s="81">
        <v>43608.847766203704</v>
      </c>
      <c r="Q41" s="79" t="s">
        <v>321</v>
      </c>
      <c r="R41" s="79"/>
      <c r="S41" s="79"/>
      <c r="T41" s="79" t="s">
        <v>427</v>
      </c>
      <c r="U41" s="82" t="s">
        <v>464</v>
      </c>
      <c r="V41" s="82" t="s">
        <v>464</v>
      </c>
      <c r="W41" s="81">
        <v>43608.847766203704</v>
      </c>
      <c r="X41" s="82" t="s">
        <v>535</v>
      </c>
      <c r="Y41" s="79"/>
      <c r="Z41" s="79"/>
      <c r="AA41" s="85" t="s">
        <v>621</v>
      </c>
      <c r="AB41" s="79"/>
      <c r="AC41" s="79" t="b">
        <v>0</v>
      </c>
      <c r="AD41" s="79">
        <v>4</v>
      </c>
      <c r="AE41" s="85" t="s">
        <v>683</v>
      </c>
      <c r="AF41" s="79" t="b">
        <v>0</v>
      </c>
      <c r="AG41" s="79" t="s">
        <v>686</v>
      </c>
      <c r="AH41" s="79"/>
      <c r="AI41" s="85" t="s">
        <v>683</v>
      </c>
      <c r="AJ41" s="79" t="b">
        <v>0</v>
      </c>
      <c r="AK41" s="79">
        <v>0</v>
      </c>
      <c r="AL41" s="85" t="s">
        <v>683</v>
      </c>
      <c r="AM41" s="79" t="s">
        <v>689</v>
      </c>
      <c r="AN41" s="79" t="b">
        <v>0</v>
      </c>
      <c r="AO41" s="85" t="s">
        <v>621</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8</v>
      </c>
      <c r="BK41" s="49">
        <v>100</v>
      </c>
      <c r="BL41" s="48">
        <v>8</v>
      </c>
    </row>
    <row r="42" spans="1:64" ht="15">
      <c r="A42" s="64" t="s">
        <v>231</v>
      </c>
      <c r="B42" s="64" t="s">
        <v>258</v>
      </c>
      <c r="C42" s="65" t="s">
        <v>1988</v>
      </c>
      <c r="D42" s="66">
        <v>3</v>
      </c>
      <c r="E42" s="67" t="s">
        <v>132</v>
      </c>
      <c r="F42" s="68">
        <v>32</v>
      </c>
      <c r="G42" s="65"/>
      <c r="H42" s="69"/>
      <c r="I42" s="70"/>
      <c r="J42" s="70"/>
      <c r="K42" s="34" t="s">
        <v>65</v>
      </c>
      <c r="L42" s="77">
        <v>42</v>
      </c>
      <c r="M42" s="77"/>
      <c r="N42" s="72"/>
      <c r="O42" s="79" t="s">
        <v>299</v>
      </c>
      <c r="P42" s="81">
        <v>43608.848344907405</v>
      </c>
      <c r="Q42" s="79" t="s">
        <v>322</v>
      </c>
      <c r="R42" s="79"/>
      <c r="S42" s="79"/>
      <c r="T42" s="79" t="s">
        <v>243</v>
      </c>
      <c r="U42" s="82" t="s">
        <v>465</v>
      </c>
      <c r="V42" s="82" t="s">
        <v>465</v>
      </c>
      <c r="W42" s="81">
        <v>43608.848344907405</v>
      </c>
      <c r="X42" s="82" t="s">
        <v>536</v>
      </c>
      <c r="Y42" s="79"/>
      <c r="Z42" s="79"/>
      <c r="AA42" s="85" t="s">
        <v>622</v>
      </c>
      <c r="AB42" s="79"/>
      <c r="AC42" s="79" t="b">
        <v>0</v>
      </c>
      <c r="AD42" s="79">
        <v>2</v>
      </c>
      <c r="AE42" s="85" t="s">
        <v>683</v>
      </c>
      <c r="AF42" s="79" t="b">
        <v>0</v>
      </c>
      <c r="AG42" s="79" t="s">
        <v>686</v>
      </c>
      <c r="AH42" s="79"/>
      <c r="AI42" s="85" t="s">
        <v>683</v>
      </c>
      <c r="AJ42" s="79" t="b">
        <v>0</v>
      </c>
      <c r="AK42" s="79">
        <v>0</v>
      </c>
      <c r="AL42" s="85" t="s">
        <v>683</v>
      </c>
      <c r="AM42" s="79" t="s">
        <v>689</v>
      </c>
      <c r="AN42" s="79" t="b">
        <v>0</v>
      </c>
      <c r="AO42" s="85" t="s">
        <v>622</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12</v>
      </c>
      <c r="BK42" s="49">
        <v>100</v>
      </c>
      <c r="BL42" s="48">
        <v>12</v>
      </c>
    </row>
    <row r="43" spans="1:64" ht="15">
      <c r="A43" s="64" t="s">
        <v>232</v>
      </c>
      <c r="B43" s="64" t="s">
        <v>261</v>
      </c>
      <c r="C43" s="65" t="s">
        <v>1988</v>
      </c>
      <c r="D43" s="66">
        <v>3</v>
      </c>
      <c r="E43" s="67" t="s">
        <v>132</v>
      </c>
      <c r="F43" s="68">
        <v>32</v>
      </c>
      <c r="G43" s="65"/>
      <c r="H43" s="69"/>
      <c r="I43" s="70"/>
      <c r="J43" s="70"/>
      <c r="K43" s="34" t="s">
        <v>65</v>
      </c>
      <c r="L43" s="77">
        <v>43</v>
      </c>
      <c r="M43" s="77"/>
      <c r="N43" s="72"/>
      <c r="O43" s="79" t="s">
        <v>299</v>
      </c>
      <c r="P43" s="81">
        <v>43603.69771990741</v>
      </c>
      <c r="Q43" s="79" t="s">
        <v>323</v>
      </c>
      <c r="R43" s="79"/>
      <c r="S43" s="79"/>
      <c r="T43" s="79"/>
      <c r="U43" s="79"/>
      <c r="V43" s="82" t="s">
        <v>499</v>
      </c>
      <c r="W43" s="81">
        <v>43603.69771990741</v>
      </c>
      <c r="X43" s="82" t="s">
        <v>537</v>
      </c>
      <c r="Y43" s="79"/>
      <c r="Z43" s="79"/>
      <c r="AA43" s="85" t="s">
        <v>623</v>
      </c>
      <c r="AB43" s="79"/>
      <c r="AC43" s="79" t="b">
        <v>0</v>
      </c>
      <c r="AD43" s="79">
        <v>0</v>
      </c>
      <c r="AE43" s="85" t="s">
        <v>683</v>
      </c>
      <c r="AF43" s="79" t="b">
        <v>0</v>
      </c>
      <c r="AG43" s="79" t="s">
        <v>686</v>
      </c>
      <c r="AH43" s="79"/>
      <c r="AI43" s="85" t="s">
        <v>683</v>
      </c>
      <c r="AJ43" s="79" t="b">
        <v>0</v>
      </c>
      <c r="AK43" s="79">
        <v>1</v>
      </c>
      <c r="AL43" s="85" t="s">
        <v>663</v>
      </c>
      <c r="AM43" s="79" t="s">
        <v>693</v>
      </c>
      <c r="AN43" s="79" t="b">
        <v>0</v>
      </c>
      <c r="AO43" s="85" t="s">
        <v>663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232</v>
      </c>
      <c r="B44" s="64" t="s">
        <v>262</v>
      </c>
      <c r="C44" s="65" t="s">
        <v>1988</v>
      </c>
      <c r="D44" s="66">
        <v>3</v>
      </c>
      <c r="E44" s="67" t="s">
        <v>132</v>
      </c>
      <c r="F44" s="68">
        <v>32</v>
      </c>
      <c r="G44" s="65"/>
      <c r="H44" s="69"/>
      <c r="I44" s="70"/>
      <c r="J44" s="70"/>
      <c r="K44" s="34" t="s">
        <v>65</v>
      </c>
      <c r="L44" s="77">
        <v>44</v>
      </c>
      <c r="M44" s="77"/>
      <c r="N44" s="72"/>
      <c r="O44" s="79" t="s">
        <v>299</v>
      </c>
      <c r="P44" s="81">
        <v>43607.697592592594</v>
      </c>
      <c r="Q44" s="79" t="s">
        <v>324</v>
      </c>
      <c r="R44" s="79"/>
      <c r="S44" s="79"/>
      <c r="T44" s="79" t="s">
        <v>243</v>
      </c>
      <c r="U44" s="79"/>
      <c r="V44" s="82" t="s">
        <v>499</v>
      </c>
      <c r="W44" s="81">
        <v>43607.697592592594</v>
      </c>
      <c r="X44" s="82" t="s">
        <v>538</v>
      </c>
      <c r="Y44" s="79"/>
      <c r="Z44" s="79"/>
      <c r="AA44" s="85" t="s">
        <v>624</v>
      </c>
      <c r="AB44" s="79"/>
      <c r="AC44" s="79" t="b">
        <v>0</v>
      </c>
      <c r="AD44" s="79">
        <v>0</v>
      </c>
      <c r="AE44" s="85" t="s">
        <v>683</v>
      </c>
      <c r="AF44" s="79" t="b">
        <v>0</v>
      </c>
      <c r="AG44" s="79" t="s">
        <v>686</v>
      </c>
      <c r="AH44" s="79"/>
      <c r="AI44" s="85" t="s">
        <v>683</v>
      </c>
      <c r="AJ44" s="79" t="b">
        <v>0</v>
      </c>
      <c r="AK44" s="79">
        <v>1</v>
      </c>
      <c r="AL44" s="85" t="s">
        <v>668</v>
      </c>
      <c r="AM44" s="79" t="s">
        <v>693</v>
      </c>
      <c r="AN44" s="79" t="b">
        <v>0</v>
      </c>
      <c r="AO44" s="85" t="s">
        <v>668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230</v>
      </c>
      <c r="B45" s="64" t="s">
        <v>253</v>
      </c>
      <c r="C45" s="65" t="s">
        <v>1989</v>
      </c>
      <c r="D45" s="66">
        <v>5.333333333333334</v>
      </c>
      <c r="E45" s="67" t="s">
        <v>136</v>
      </c>
      <c r="F45" s="68">
        <v>29.4</v>
      </c>
      <c r="G45" s="65"/>
      <c r="H45" s="69"/>
      <c r="I45" s="70"/>
      <c r="J45" s="70"/>
      <c r="K45" s="34" t="s">
        <v>65</v>
      </c>
      <c r="L45" s="77">
        <v>45</v>
      </c>
      <c r="M45" s="77"/>
      <c r="N45" s="72"/>
      <c r="O45" s="79" t="s">
        <v>299</v>
      </c>
      <c r="P45" s="81">
        <v>43608.36069444445</v>
      </c>
      <c r="Q45" s="79" t="s">
        <v>325</v>
      </c>
      <c r="R45" s="82" t="s">
        <v>376</v>
      </c>
      <c r="S45" s="79" t="s">
        <v>403</v>
      </c>
      <c r="T45" s="79" t="s">
        <v>428</v>
      </c>
      <c r="U45" s="82" t="s">
        <v>466</v>
      </c>
      <c r="V45" s="82" t="s">
        <v>466</v>
      </c>
      <c r="W45" s="81">
        <v>43608.36069444445</v>
      </c>
      <c r="X45" s="82" t="s">
        <v>539</v>
      </c>
      <c r="Y45" s="79"/>
      <c r="Z45" s="79"/>
      <c r="AA45" s="85" t="s">
        <v>625</v>
      </c>
      <c r="AB45" s="79"/>
      <c r="AC45" s="79" t="b">
        <v>0</v>
      </c>
      <c r="AD45" s="79">
        <v>31</v>
      </c>
      <c r="AE45" s="85" t="s">
        <v>683</v>
      </c>
      <c r="AF45" s="79" t="b">
        <v>0</v>
      </c>
      <c r="AG45" s="79" t="s">
        <v>686</v>
      </c>
      <c r="AH45" s="79"/>
      <c r="AI45" s="85" t="s">
        <v>683</v>
      </c>
      <c r="AJ45" s="79" t="b">
        <v>0</v>
      </c>
      <c r="AK45" s="79">
        <v>2</v>
      </c>
      <c r="AL45" s="85" t="s">
        <v>683</v>
      </c>
      <c r="AM45" s="79" t="s">
        <v>689</v>
      </c>
      <c r="AN45" s="79" t="b">
        <v>0</v>
      </c>
      <c r="AO45" s="85" t="s">
        <v>625</v>
      </c>
      <c r="AP45" s="79" t="s">
        <v>176</v>
      </c>
      <c r="AQ45" s="79">
        <v>0</v>
      </c>
      <c r="AR45" s="79">
        <v>0</v>
      </c>
      <c r="AS45" s="79"/>
      <c r="AT45" s="79"/>
      <c r="AU45" s="79"/>
      <c r="AV45" s="79"/>
      <c r="AW45" s="79"/>
      <c r="AX45" s="79"/>
      <c r="AY45" s="79"/>
      <c r="AZ45" s="79"/>
      <c r="BA45">
        <v>2</v>
      </c>
      <c r="BB45" s="78" t="str">
        <f>REPLACE(INDEX(GroupVertices[Group],MATCH(Edges[[#This Row],[Vertex 1]],GroupVertices[Vertex],0)),1,1,"")</f>
        <v>2</v>
      </c>
      <c r="BC45" s="78" t="str">
        <f>REPLACE(INDEX(GroupVertices[Group],MATCH(Edges[[#This Row],[Vertex 2]],GroupVertices[Vertex],0)),1,1,"")</f>
        <v>2</v>
      </c>
      <c r="BD45" s="48">
        <v>1</v>
      </c>
      <c r="BE45" s="49">
        <v>2.5</v>
      </c>
      <c r="BF45" s="48">
        <v>0</v>
      </c>
      <c r="BG45" s="49">
        <v>0</v>
      </c>
      <c r="BH45" s="48">
        <v>0</v>
      </c>
      <c r="BI45" s="49">
        <v>0</v>
      </c>
      <c r="BJ45" s="48">
        <v>39</v>
      </c>
      <c r="BK45" s="49">
        <v>97.5</v>
      </c>
      <c r="BL45" s="48">
        <v>40</v>
      </c>
    </row>
    <row r="46" spans="1:64" ht="15">
      <c r="A46" s="64" t="s">
        <v>230</v>
      </c>
      <c r="B46" s="64" t="s">
        <v>253</v>
      </c>
      <c r="C46" s="65" t="s">
        <v>1989</v>
      </c>
      <c r="D46" s="66">
        <v>5.333333333333334</v>
      </c>
      <c r="E46" s="67" t="s">
        <v>136</v>
      </c>
      <c r="F46" s="68">
        <v>29.4</v>
      </c>
      <c r="G46" s="65"/>
      <c r="H46" s="69"/>
      <c r="I46" s="70"/>
      <c r="J46" s="70"/>
      <c r="K46" s="34" t="s">
        <v>65</v>
      </c>
      <c r="L46" s="77">
        <v>46</v>
      </c>
      <c r="M46" s="77"/>
      <c r="N46" s="72"/>
      <c r="O46" s="79" t="s">
        <v>299</v>
      </c>
      <c r="P46" s="81">
        <v>43608.69405092593</v>
      </c>
      <c r="Q46" s="79" t="s">
        <v>320</v>
      </c>
      <c r="R46" s="79"/>
      <c r="S46" s="79"/>
      <c r="T46" s="79" t="s">
        <v>243</v>
      </c>
      <c r="U46" s="82" t="s">
        <v>463</v>
      </c>
      <c r="V46" s="82" t="s">
        <v>463</v>
      </c>
      <c r="W46" s="81">
        <v>43608.69405092593</v>
      </c>
      <c r="X46" s="82" t="s">
        <v>534</v>
      </c>
      <c r="Y46" s="79"/>
      <c r="Z46" s="79"/>
      <c r="AA46" s="85" t="s">
        <v>620</v>
      </c>
      <c r="AB46" s="79"/>
      <c r="AC46" s="79" t="b">
        <v>0</v>
      </c>
      <c r="AD46" s="79">
        <v>2</v>
      </c>
      <c r="AE46" s="85" t="s">
        <v>683</v>
      </c>
      <c r="AF46" s="79" t="b">
        <v>0</v>
      </c>
      <c r="AG46" s="79" t="s">
        <v>686</v>
      </c>
      <c r="AH46" s="79"/>
      <c r="AI46" s="85" t="s">
        <v>683</v>
      </c>
      <c r="AJ46" s="79" t="b">
        <v>0</v>
      </c>
      <c r="AK46" s="79">
        <v>0</v>
      </c>
      <c r="AL46" s="85" t="s">
        <v>683</v>
      </c>
      <c r="AM46" s="79" t="s">
        <v>689</v>
      </c>
      <c r="AN46" s="79" t="b">
        <v>0</v>
      </c>
      <c r="AO46" s="85" t="s">
        <v>620</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232</v>
      </c>
      <c r="B47" s="64" t="s">
        <v>253</v>
      </c>
      <c r="C47" s="65" t="s">
        <v>1988</v>
      </c>
      <c r="D47" s="66">
        <v>3</v>
      </c>
      <c r="E47" s="67" t="s">
        <v>132</v>
      </c>
      <c r="F47" s="68">
        <v>32</v>
      </c>
      <c r="G47" s="65"/>
      <c r="H47" s="69"/>
      <c r="I47" s="70"/>
      <c r="J47" s="70"/>
      <c r="K47" s="34" t="s">
        <v>65</v>
      </c>
      <c r="L47" s="77">
        <v>47</v>
      </c>
      <c r="M47" s="77"/>
      <c r="N47" s="72"/>
      <c r="O47" s="79" t="s">
        <v>299</v>
      </c>
      <c r="P47" s="81">
        <v>43608.36424768518</v>
      </c>
      <c r="Q47" s="79" t="s">
        <v>311</v>
      </c>
      <c r="R47" s="79"/>
      <c r="S47" s="79"/>
      <c r="T47" s="79"/>
      <c r="U47" s="79"/>
      <c r="V47" s="82" t="s">
        <v>499</v>
      </c>
      <c r="W47" s="81">
        <v>43608.36424768518</v>
      </c>
      <c r="X47" s="82" t="s">
        <v>540</v>
      </c>
      <c r="Y47" s="79"/>
      <c r="Z47" s="79"/>
      <c r="AA47" s="85" t="s">
        <v>626</v>
      </c>
      <c r="AB47" s="79"/>
      <c r="AC47" s="79" t="b">
        <v>0</v>
      </c>
      <c r="AD47" s="79">
        <v>0</v>
      </c>
      <c r="AE47" s="85" t="s">
        <v>683</v>
      </c>
      <c r="AF47" s="79" t="b">
        <v>0</v>
      </c>
      <c r="AG47" s="79" t="s">
        <v>686</v>
      </c>
      <c r="AH47" s="79"/>
      <c r="AI47" s="85" t="s">
        <v>683</v>
      </c>
      <c r="AJ47" s="79" t="b">
        <v>0</v>
      </c>
      <c r="AK47" s="79">
        <v>2</v>
      </c>
      <c r="AL47" s="85" t="s">
        <v>625</v>
      </c>
      <c r="AM47" s="79" t="s">
        <v>693</v>
      </c>
      <c r="AN47" s="79" t="b">
        <v>0</v>
      </c>
      <c r="AO47" s="85" t="s">
        <v>625</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2</v>
      </c>
      <c r="BD47" s="48"/>
      <c r="BE47" s="49"/>
      <c r="BF47" s="48"/>
      <c r="BG47" s="49"/>
      <c r="BH47" s="48"/>
      <c r="BI47" s="49"/>
      <c r="BJ47" s="48"/>
      <c r="BK47" s="49"/>
      <c r="BL47" s="48"/>
    </row>
    <row r="48" spans="1:64" ht="15">
      <c r="A48" s="64" t="s">
        <v>232</v>
      </c>
      <c r="B48" s="64" t="s">
        <v>263</v>
      </c>
      <c r="C48" s="65" t="s">
        <v>1989</v>
      </c>
      <c r="D48" s="66">
        <v>5.333333333333334</v>
      </c>
      <c r="E48" s="67" t="s">
        <v>136</v>
      </c>
      <c r="F48" s="68">
        <v>29.4</v>
      </c>
      <c r="G48" s="65"/>
      <c r="H48" s="69"/>
      <c r="I48" s="70"/>
      <c r="J48" s="70"/>
      <c r="K48" s="34" t="s">
        <v>65</v>
      </c>
      <c r="L48" s="77">
        <v>48</v>
      </c>
      <c r="M48" s="77"/>
      <c r="N48" s="72"/>
      <c r="O48" s="79" t="s">
        <v>299</v>
      </c>
      <c r="P48" s="81">
        <v>43601.61457175926</v>
      </c>
      <c r="Q48" s="79" t="s">
        <v>326</v>
      </c>
      <c r="R48" s="79"/>
      <c r="S48" s="79"/>
      <c r="T48" s="79" t="s">
        <v>429</v>
      </c>
      <c r="U48" s="79"/>
      <c r="V48" s="82" t="s">
        <v>499</v>
      </c>
      <c r="W48" s="81">
        <v>43601.61457175926</v>
      </c>
      <c r="X48" s="82" t="s">
        <v>541</v>
      </c>
      <c r="Y48" s="79"/>
      <c r="Z48" s="79"/>
      <c r="AA48" s="85" t="s">
        <v>627</v>
      </c>
      <c r="AB48" s="79"/>
      <c r="AC48" s="79" t="b">
        <v>0</v>
      </c>
      <c r="AD48" s="79">
        <v>0</v>
      </c>
      <c r="AE48" s="85" t="s">
        <v>683</v>
      </c>
      <c r="AF48" s="79" t="b">
        <v>0</v>
      </c>
      <c r="AG48" s="79" t="s">
        <v>686</v>
      </c>
      <c r="AH48" s="79"/>
      <c r="AI48" s="85" t="s">
        <v>683</v>
      </c>
      <c r="AJ48" s="79" t="b">
        <v>0</v>
      </c>
      <c r="AK48" s="79">
        <v>1</v>
      </c>
      <c r="AL48" s="85" t="s">
        <v>669</v>
      </c>
      <c r="AM48" s="79" t="s">
        <v>693</v>
      </c>
      <c r="AN48" s="79" t="b">
        <v>0</v>
      </c>
      <c r="AO48" s="85" t="s">
        <v>669</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232</v>
      </c>
      <c r="B49" s="64" t="s">
        <v>264</v>
      </c>
      <c r="C49" s="65" t="s">
        <v>1989</v>
      </c>
      <c r="D49" s="66">
        <v>5.333333333333334</v>
      </c>
      <c r="E49" s="67" t="s">
        <v>136</v>
      </c>
      <c r="F49" s="68">
        <v>29.4</v>
      </c>
      <c r="G49" s="65"/>
      <c r="H49" s="69"/>
      <c r="I49" s="70"/>
      <c r="J49" s="70"/>
      <c r="K49" s="34" t="s">
        <v>65</v>
      </c>
      <c r="L49" s="77">
        <v>49</v>
      </c>
      <c r="M49" s="77"/>
      <c r="N49" s="72"/>
      <c r="O49" s="79" t="s">
        <v>299</v>
      </c>
      <c r="P49" s="81">
        <v>43601.61457175926</v>
      </c>
      <c r="Q49" s="79" t="s">
        <v>326</v>
      </c>
      <c r="R49" s="79"/>
      <c r="S49" s="79"/>
      <c r="T49" s="79" t="s">
        <v>429</v>
      </c>
      <c r="U49" s="79"/>
      <c r="V49" s="82" t="s">
        <v>499</v>
      </c>
      <c r="W49" s="81">
        <v>43601.61457175926</v>
      </c>
      <c r="X49" s="82" t="s">
        <v>541</v>
      </c>
      <c r="Y49" s="79"/>
      <c r="Z49" s="79"/>
      <c r="AA49" s="85" t="s">
        <v>627</v>
      </c>
      <c r="AB49" s="79"/>
      <c r="AC49" s="79" t="b">
        <v>0</v>
      </c>
      <c r="AD49" s="79">
        <v>0</v>
      </c>
      <c r="AE49" s="85" t="s">
        <v>683</v>
      </c>
      <c r="AF49" s="79" t="b">
        <v>0</v>
      </c>
      <c r="AG49" s="79" t="s">
        <v>686</v>
      </c>
      <c r="AH49" s="79"/>
      <c r="AI49" s="85" t="s">
        <v>683</v>
      </c>
      <c r="AJ49" s="79" t="b">
        <v>0</v>
      </c>
      <c r="AK49" s="79">
        <v>1</v>
      </c>
      <c r="AL49" s="85" t="s">
        <v>669</v>
      </c>
      <c r="AM49" s="79" t="s">
        <v>693</v>
      </c>
      <c r="AN49" s="79" t="b">
        <v>0</v>
      </c>
      <c r="AO49" s="85" t="s">
        <v>669</v>
      </c>
      <c r="AP49" s="79" t="s">
        <v>176</v>
      </c>
      <c r="AQ49" s="79">
        <v>0</v>
      </c>
      <c r="AR49" s="79">
        <v>0</v>
      </c>
      <c r="AS49" s="79"/>
      <c r="AT49" s="79"/>
      <c r="AU49" s="79"/>
      <c r="AV49" s="79"/>
      <c r="AW49" s="79"/>
      <c r="AX49" s="79"/>
      <c r="AY49" s="79"/>
      <c r="AZ49" s="79"/>
      <c r="BA49">
        <v>2</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14</v>
      </c>
      <c r="BK49" s="49">
        <v>100</v>
      </c>
      <c r="BL49" s="48">
        <v>14</v>
      </c>
    </row>
    <row r="50" spans="1:64" ht="15">
      <c r="A50" s="64" t="s">
        <v>232</v>
      </c>
      <c r="B50" s="64" t="s">
        <v>244</v>
      </c>
      <c r="C50" s="65" t="s">
        <v>1990</v>
      </c>
      <c r="D50" s="66">
        <v>10</v>
      </c>
      <c r="E50" s="67" t="s">
        <v>136</v>
      </c>
      <c r="F50" s="68">
        <v>6</v>
      </c>
      <c r="G50" s="65"/>
      <c r="H50" s="69"/>
      <c r="I50" s="70"/>
      <c r="J50" s="70"/>
      <c r="K50" s="34" t="s">
        <v>65</v>
      </c>
      <c r="L50" s="77">
        <v>50</v>
      </c>
      <c r="M50" s="77"/>
      <c r="N50" s="72"/>
      <c r="O50" s="79" t="s">
        <v>299</v>
      </c>
      <c r="P50" s="81">
        <v>43601.61457175926</v>
      </c>
      <c r="Q50" s="79" t="s">
        <v>326</v>
      </c>
      <c r="R50" s="79"/>
      <c r="S50" s="79"/>
      <c r="T50" s="79" t="s">
        <v>429</v>
      </c>
      <c r="U50" s="79"/>
      <c r="V50" s="82" t="s">
        <v>499</v>
      </c>
      <c r="W50" s="81">
        <v>43601.61457175926</v>
      </c>
      <c r="X50" s="82" t="s">
        <v>541</v>
      </c>
      <c r="Y50" s="79"/>
      <c r="Z50" s="79"/>
      <c r="AA50" s="85" t="s">
        <v>627</v>
      </c>
      <c r="AB50" s="79"/>
      <c r="AC50" s="79" t="b">
        <v>0</v>
      </c>
      <c r="AD50" s="79">
        <v>0</v>
      </c>
      <c r="AE50" s="85" t="s">
        <v>683</v>
      </c>
      <c r="AF50" s="79" t="b">
        <v>0</v>
      </c>
      <c r="AG50" s="79" t="s">
        <v>686</v>
      </c>
      <c r="AH50" s="79"/>
      <c r="AI50" s="85" t="s">
        <v>683</v>
      </c>
      <c r="AJ50" s="79" t="b">
        <v>0</v>
      </c>
      <c r="AK50" s="79">
        <v>1</v>
      </c>
      <c r="AL50" s="85" t="s">
        <v>669</v>
      </c>
      <c r="AM50" s="79" t="s">
        <v>693</v>
      </c>
      <c r="AN50" s="79" t="b">
        <v>0</v>
      </c>
      <c r="AO50" s="85" t="s">
        <v>669</v>
      </c>
      <c r="AP50" s="79" t="s">
        <v>176</v>
      </c>
      <c r="AQ50" s="79">
        <v>0</v>
      </c>
      <c r="AR50" s="79">
        <v>0</v>
      </c>
      <c r="AS50" s="79"/>
      <c r="AT50" s="79"/>
      <c r="AU50" s="79"/>
      <c r="AV50" s="79"/>
      <c r="AW50" s="79"/>
      <c r="AX50" s="79"/>
      <c r="AY50" s="79"/>
      <c r="AZ50" s="79"/>
      <c r="BA50">
        <v>11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232</v>
      </c>
      <c r="B51" s="64" t="s">
        <v>265</v>
      </c>
      <c r="C51" s="65" t="s">
        <v>1988</v>
      </c>
      <c r="D51" s="66">
        <v>3</v>
      </c>
      <c r="E51" s="67" t="s">
        <v>132</v>
      </c>
      <c r="F51" s="68">
        <v>32</v>
      </c>
      <c r="G51" s="65"/>
      <c r="H51" s="69"/>
      <c r="I51" s="70"/>
      <c r="J51" s="70"/>
      <c r="K51" s="34" t="s">
        <v>65</v>
      </c>
      <c r="L51" s="77">
        <v>51</v>
      </c>
      <c r="M51" s="77"/>
      <c r="N51" s="72"/>
      <c r="O51" s="79" t="s">
        <v>299</v>
      </c>
      <c r="P51" s="81">
        <v>43601.73930555556</v>
      </c>
      <c r="Q51" s="79" t="s">
        <v>327</v>
      </c>
      <c r="R51" s="82" t="s">
        <v>377</v>
      </c>
      <c r="S51" s="79" t="s">
        <v>404</v>
      </c>
      <c r="T51" s="79" t="s">
        <v>430</v>
      </c>
      <c r="U51" s="79"/>
      <c r="V51" s="82" t="s">
        <v>499</v>
      </c>
      <c r="W51" s="81">
        <v>43601.73930555556</v>
      </c>
      <c r="X51" s="82" t="s">
        <v>542</v>
      </c>
      <c r="Y51" s="79"/>
      <c r="Z51" s="79"/>
      <c r="AA51" s="85" t="s">
        <v>628</v>
      </c>
      <c r="AB51" s="79"/>
      <c r="AC51" s="79" t="b">
        <v>0</v>
      </c>
      <c r="AD51" s="79">
        <v>0</v>
      </c>
      <c r="AE51" s="85" t="s">
        <v>683</v>
      </c>
      <c r="AF51" s="79" t="b">
        <v>0</v>
      </c>
      <c r="AG51" s="79" t="s">
        <v>686</v>
      </c>
      <c r="AH51" s="79"/>
      <c r="AI51" s="85" t="s">
        <v>683</v>
      </c>
      <c r="AJ51" s="79" t="b">
        <v>0</v>
      </c>
      <c r="AK51" s="79">
        <v>1</v>
      </c>
      <c r="AL51" s="85" t="s">
        <v>661</v>
      </c>
      <c r="AM51" s="79" t="s">
        <v>693</v>
      </c>
      <c r="AN51" s="79" t="b">
        <v>0</v>
      </c>
      <c r="AO51" s="85" t="s">
        <v>661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14.285714285714286</v>
      </c>
      <c r="BF51" s="48">
        <v>0</v>
      </c>
      <c r="BG51" s="49">
        <v>0</v>
      </c>
      <c r="BH51" s="48">
        <v>0</v>
      </c>
      <c r="BI51" s="49">
        <v>0</v>
      </c>
      <c r="BJ51" s="48">
        <v>12</v>
      </c>
      <c r="BK51" s="49">
        <v>85.71428571428571</v>
      </c>
      <c r="BL51" s="48">
        <v>14</v>
      </c>
    </row>
    <row r="52" spans="1:64" ht="15">
      <c r="A52" s="64" t="s">
        <v>232</v>
      </c>
      <c r="B52" s="64" t="s">
        <v>244</v>
      </c>
      <c r="C52" s="65" t="s">
        <v>1990</v>
      </c>
      <c r="D52" s="66">
        <v>10</v>
      </c>
      <c r="E52" s="67" t="s">
        <v>136</v>
      </c>
      <c r="F52" s="68">
        <v>6</v>
      </c>
      <c r="G52" s="65"/>
      <c r="H52" s="69"/>
      <c r="I52" s="70"/>
      <c r="J52" s="70"/>
      <c r="K52" s="34" t="s">
        <v>65</v>
      </c>
      <c r="L52" s="77">
        <v>52</v>
      </c>
      <c r="M52" s="77"/>
      <c r="N52" s="72"/>
      <c r="O52" s="79" t="s">
        <v>299</v>
      </c>
      <c r="P52" s="81">
        <v>43601.73930555556</v>
      </c>
      <c r="Q52" s="79" t="s">
        <v>327</v>
      </c>
      <c r="R52" s="82" t="s">
        <v>377</v>
      </c>
      <c r="S52" s="79" t="s">
        <v>404</v>
      </c>
      <c r="T52" s="79" t="s">
        <v>430</v>
      </c>
      <c r="U52" s="79"/>
      <c r="V52" s="82" t="s">
        <v>499</v>
      </c>
      <c r="W52" s="81">
        <v>43601.73930555556</v>
      </c>
      <c r="X52" s="82" t="s">
        <v>542</v>
      </c>
      <c r="Y52" s="79"/>
      <c r="Z52" s="79"/>
      <c r="AA52" s="85" t="s">
        <v>628</v>
      </c>
      <c r="AB52" s="79"/>
      <c r="AC52" s="79" t="b">
        <v>0</v>
      </c>
      <c r="AD52" s="79">
        <v>0</v>
      </c>
      <c r="AE52" s="85" t="s">
        <v>683</v>
      </c>
      <c r="AF52" s="79" t="b">
        <v>0</v>
      </c>
      <c r="AG52" s="79" t="s">
        <v>686</v>
      </c>
      <c r="AH52" s="79"/>
      <c r="AI52" s="85" t="s">
        <v>683</v>
      </c>
      <c r="AJ52" s="79" t="b">
        <v>0</v>
      </c>
      <c r="AK52" s="79">
        <v>1</v>
      </c>
      <c r="AL52" s="85" t="s">
        <v>661</v>
      </c>
      <c r="AM52" s="79" t="s">
        <v>693</v>
      </c>
      <c r="AN52" s="79" t="b">
        <v>0</v>
      </c>
      <c r="AO52" s="85" t="s">
        <v>661</v>
      </c>
      <c r="AP52" s="79" t="s">
        <v>176</v>
      </c>
      <c r="AQ52" s="79">
        <v>0</v>
      </c>
      <c r="AR52" s="79">
        <v>0</v>
      </c>
      <c r="AS52" s="79"/>
      <c r="AT52" s="79"/>
      <c r="AU52" s="79"/>
      <c r="AV52" s="79"/>
      <c r="AW52" s="79"/>
      <c r="AX52" s="79"/>
      <c r="AY52" s="79"/>
      <c r="AZ52" s="79"/>
      <c r="BA52">
        <v>11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232</v>
      </c>
      <c r="B53" s="64" t="s">
        <v>244</v>
      </c>
      <c r="C53" s="65" t="s">
        <v>1990</v>
      </c>
      <c r="D53" s="66">
        <v>10</v>
      </c>
      <c r="E53" s="67" t="s">
        <v>136</v>
      </c>
      <c r="F53" s="68">
        <v>6</v>
      </c>
      <c r="G53" s="65"/>
      <c r="H53" s="69"/>
      <c r="I53" s="70"/>
      <c r="J53" s="70"/>
      <c r="K53" s="34" t="s">
        <v>65</v>
      </c>
      <c r="L53" s="77">
        <v>53</v>
      </c>
      <c r="M53" s="77"/>
      <c r="N53" s="72"/>
      <c r="O53" s="79" t="s">
        <v>299</v>
      </c>
      <c r="P53" s="81">
        <v>43601.73939814815</v>
      </c>
      <c r="Q53" s="79" t="s">
        <v>328</v>
      </c>
      <c r="R53" s="79"/>
      <c r="S53" s="79"/>
      <c r="T53" s="79" t="s">
        <v>431</v>
      </c>
      <c r="U53" s="79"/>
      <c r="V53" s="82" t="s">
        <v>499</v>
      </c>
      <c r="W53" s="81">
        <v>43601.73939814815</v>
      </c>
      <c r="X53" s="82" t="s">
        <v>543</v>
      </c>
      <c r="Y53" s="79"/>
      <c r="Z53" s="79"/>
      <c r="AA53" s="85" t="s">
        <v>629</v>
      </c>
      <c r="AB53" s="79"/>
      <c r="AC53" s="79" t="b">
        <v>0</v>
      </c>
      <c r="AD53" s="79">
        <v>0</v>
      </c>
      <c r="AE53" s="85" t="s">
        <v>683</v>
      </c>
      <c r="AF53" s="79" t="b">
        <v>0</v>
      </c>
      <c r="AG53" s="79" t="s">
        <v>686</v>
      </c>
      <c r="AH53" s="79"/>
      <c r="AI53" s="85" t="s">
        <v>683</v>
      </c>
      <c r="AJ53" s="79" t="b">
        <v>0</v>
      </c>
      <c r="AK53" s="79">
        <v>1</v>
      </c>
      <c r="AL53" s="85" t="s">
        <v>660</v>
      </c>
      <c r="AM53" s="79" t="s">
        <v>693</v>
      </c>
      <c r="AN53" s="79" t="b">
        <v>0</v>
      </c>
      <c r="AO53" s="85" t="s">
        <v>660</v>
      </c>
      <c r="AP53" s="79" t="s">
        <v>176</v>
      </c>
      <c r="AQ53" s="79">
        <v>0</v>
      </c>
      <c r="AR53" s="79">
        <v>0</v>
      </c>
      <c r="AS53" s="79"/>
      <c r="AT53" s="79"/>
      <c r="AU53" s="79"/>
      <c r="AV53" s="79"/>
      <c r="AW53" s="79"/>
      <c r="AX53" s="79"/>
      <c r="AY53" s="79"/>
      <c r="AZ53" s="79"/>
      <c r="BA53">
        <v>11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19</v>
      </c>
      <c r="BK53" s="49">
        <v>100</v>
      </c>
      <c r="BL53" s="48">
        <v>19</v>
      </c>
    </row>
    <row r="54" spans="1:64" ht="15">
      <c r="A54" s="64" t="s">
        <v>232</v>
      </c>
      <c r="B54" s="64" t="s">
        <v>266</v>
      </c>
      <c r="C54" s="65" t="s">
        <v>1988</v>
      </c>
      <c r="D54" s="66">
        <v>3</v>
      </c>
      <c r="E54" s="67" t="s">
        <v>132</v>
      </c>
      <c r="F54" s="68">
        <v>32</v>
      </c>
      <c r="G54" s="65"/>
      <c r="H54" s="69"/>
      <c r="I54" s="70"/>
      <c r="J54" s="70"/>
      <c r="K54" s="34" t="s">
        <v>65</v>
      </c>
      <c r="L54" s="77">
        <v>54</v>
      </c>
      <c r="M54" s="77"/>
      <c r="N54" s="72"/>
      <c r="O54" s="79" t="s">
        <v>299</v>
      </c>
      <c r="P54" s="81">
        <v>43602.697592592594</v>
      </c>
      <c r="Q54" s="79" t="s">
        <v>329</v>
      </c>
      <c r="R54" s="79"/>
      <c r="S54" s="79"/>
      <c r="T54" s="79" t="s">
        <v>432</v>
      </c>
      <c r="U54" s="79"/>
      <c r="V54" s="82" t="s">
        <v>499</v>
      </c>
      <c r="W54" s="81">
        <v>43602.697592592594</v>
      </c>
      <c r="X54" s="82" t="s">
        <v>544</v>
      </c>
      <c r="Y54" s="79"/>
      <c r="Z54" s="79"/>
      <c r="AA54" s="85" t="s">
        <v>630</v>
      </c>
      <c r="AB54" s="79"/>
      <c r="AC54" s="79" t="b">
        <v>0</v>
      </c>
      <c r="AD54" s="79">
        <v>0</v>
      </c>
      <c r="AE54" s="85" t="s">
        <v>683</v>
      </c>
      <c r="AF54" s="79" t="b">
        <v>0</v>
      </c>
      <c r="AG54" s="79" t="s">
        <v>686</v>
      </c>
      <c r="AH54" s="79"/>
      <c r="AI54" s="85" t="s">
        <v>683</v>
      </c>
      <c r="AJ54" s="79" t="b">
        <v>0</v>
      </c>
      <c r="AK54" s="79">
        <v>1</v>
      </c>
      <c r="AL54" s="85" t="s">
        <v>673</v>
      </c>
      <c r="AM54" s="79" t="s">
        <v>693</v>
      </c>
      <c r="AN54" s="79" t="b">
        <v>0</v>
      </c>
      <c r="AO54" s="85" t="s">
        <v>673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16</v>
      </c>
      <c r="BK54" s="49">
        <v>100</v>
      </c>
      <c r="BL54" s="48">
        <v>16</v>
      </c>
    </row>
    <row r="55" spans="1:64" ht="15">
      <c r="A55" s="64" t="s">
        <v>232</v>
      </c>
      <c r="B55" s="64" t="s">
        <v>244</v>
      </c>
      <c r="C55" s="65" t="s">
        <v>1990</v>
      </c>
      <c r="D55" s="66">
        <v>10</v>
      </c>
      <c r="E55" s="67" t="s">
        <v>136</v>
      </c>
      <c r="F55" s="68">
        <v>6</v>
      </c>
      <c r="G55" s="65"/>
      <c r="H55" s="69"/>
      <c r="I55" s="70"/>
      <c r="J55" s="70"/>
      <c r="K55" s="34" t="s">
        <v>65</v>
      </c>
      <c r="L55" s="77">
        <v>55</v>
      </c>
      <c r="M55" s="77"/>
      <c r="N55" s="72"/>
      <c r="O55" s="79" t="s">
        <v>299</v>
      </c>
      <c r="P55" s="81">
        <v>43602.697592592594</v>
      </c>
      <c r="Q55" s="79" t="s">
        <v>329</v>
      </c>
      <c r="R55" s="79"/>
      <c r="S55" s="79"/>
      <c r="T55" s="79" t="s">
        <v>432</v>
      </c>
      <c r="U55" s="79"/>
      <c r="V55" s="82" t="s">
        <v>499</v>
      </c>
      <c r="W55" s="81">
        <v>43602.697592592594</v>
      </c>
      <c r="X55" s="82" t="s">
        <v>544</v>
      </c>
      <c r="Y55" s="79"/>
      <c r="Z55" s="79"/>
      <c r="AA55" s="85" t="s">
        <v>630</v>
      </c>
      <c r="AB55" s="79"/>
      <c r="AC55" s="79" t="b">
        <v>0</v>
      </c>
      <c r="AD55" s="79">
        <v>0</v>
      </c>
      <c r="AE55" s="85" t="s">
        <v>683</v>
      </c>
      <c r="AF55" s="79" t="b">
        <v>0</v>
      </c>
      <c r="AG55" s="79" t="s">
        <v>686</v>
      </c>
      <c r="AH55" s="79"/>
      <c r="AI55" s="85" t="s">
        <v>683</v>
      </c>
      <c r="AJ55" s="79" t="b">
        <v>0</v>
      </c>
      <c r="AK55" s="79">
        <v>1</v>
      </c>
      <c r="AL55" s="85" t="s">
        <v>673</v>
      </c>
      <c r="AM55" s="79" t="s">
        <v>693</v>
      </c>
      <c r="AN55" s="79" t="b">
        <v>0</v>
      </c>
      <c r="AO55" s="85" t="s">
        <v>673</v>
      </c>
      <c r="AP55" s="79" t="s">
        <v>176</v>
      </c>
      <c r="AQ55" s="79">
        <v>0</v>
      </c>
      <c r="AR55" s="79">
        <v>0</v>
      </c>
      <c r="AS55" s="79"/>
      <c r="AT55" s="79"/>
      <c r="AU55" s="79"/>
      <c r="AV55" s="79"/>
      <c r="AW55" s="79"/>
      <c r="AX55" s="79"/>
      <c r="AY55" s="79"/>
      <c r="AZ55" s="79"/>
      <c r="BA55">
        <v>11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232</v>
      </c>
      <c r="B56" s="64" t="s">
        <v>267</v>
      </c>
      <c r="C56" s="65" t="s">
        <v>1988</v>
      </c>
      <c r="D56" s="66">
        <v>3</v>
      </c>
      <c r="E56" s="67" t="s">
        <v>132</v>
      </c>
      <c r="F56" s="68">
        <v>32</v>
      </c>
      <c r="G56" s="65"/>
      <c r="H56" s="69"/>
      <c r="I56" s="70"/>
      <c r="J56" s="70"/>
      <c r="K56" s="34" t="s">
        <v>65</v>
      </c>
      <c r="L56" s="77">
        <v>56</v>
      </c>
      <c r="M56" s="77"/>
      <c r="N56" s="72"/>
      <c r="O56" s="79" t="s">
        <v>299</v>
      </c>
      <c r="P56" s="81">
        <v>43602.69768518519</v>
      </c>
      <c r="Q56" s="79" t="s">
        <v>330</v>
      </c>
      <c r="R56" s="79"/>
      <c r="S56" s="79"/>
      <c r="T56" s="79" t="s">
        <v>433</v>
      </c>
      <c r="U56" s="79"/>
      <c r="V56" s="82" t="s">
        <v>499</v>
      </c>
      <c r="W56" s="81">
        <v>43602.69768518519</v>
      </c>
      <c r="X56" s="82" t="s">
        <v>545</v>
      </c>
      <c r="Y56" s="79"/>
      <c r="Z56" s="79"/>
      <c r="AA56" s="85" t="s">
        <v>631</v>
      </c>
      <c r="AB56" s="79"/>
      <c r="AC56" s="79" t="b">
        <v>0</v>
      </c>
      <c r="AD56" s="79">
        <v>0</v>
      </c>
      <c r="AE56" s="85" t="s">
        <v>683</v>
      </c>
      <c r="AF56" s="79" t="b">
        <v>0</v>
      </c>
      <c r="AG56" s="79" t="s">
        <v>686</v>
      </c>
      <c r="AH56" s="79"/>
      <c r="AI56" s="85" t="s">
        <v>683</v>
      </c>
      <c r="AJ56" s="79" t="b">
        <v>0</v>
      </c>
      <c r="AK56" s="79">
        <v>1</v>
      </c>
      <c r="AL56" s="85" t="s">
        <v>662</v>
      </c>
      <c r="AM56" s="79" t="s">
        <v>693</v>
      </c>
      <c r="AN56" s="79" t="b">
        <v>0</v>
      </c>
      <c r="AO56" s="85" t="s">
        <v>662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232</v>
      </c>
      <c r="B57" s="64" t="s">
        <v>268</v>
      </c>
      <c r="C57" s="65" t="s">
        <v>1988</v>
      </c>
      <c r="D57" s="66">
        <v>3</v>
      </c>
      <c r="E57" s="67" t="s">
        <v>132</v>
      </c>
      <c r="F57" s="68">
        <v>32</v>
      </c>
      <c r="G57" s="65"/>
      <c r="H57" s="69"/>
      <c r="I57" s="70"/>
      <c r="J57" s="70"/>
      <c r="K57" s="34" t="s">
        <v>65</v>
      </c>
      <c r="L57" s="77">
        <v>57</v>
      </c>
      <c r="M57" s="77"/>
      <c r="N57" s="72"/>
      <c r="O57" s="79" t="s">
        <v>299</v>
      </c>
      <c r="P57" s="81">
        <v>43602.69768518519</v>
      </c>
      <c r="Q57" s="79" t="s">
        <v>330</v>
      </c>
      <c r="R57" s="79"/>
      <c r="S57" s="79"/>
      <c r="T57" s="79" t="s">
        <v>433</v>
      </c>
      <c r="U57" s="79"/>
      <c r="V57" s="82" t="s">
        <v>499</v>
      </c>
      <c r="W57" s="81">
        <v>43602.69768518519</v>
      </c>
      <c r="X57" s="82" t="s">
        <v>545</v>
      </c>
      <c r="Y57" s="79"/>
      <c r="Z57" s="79"/>
      <c r="AA57" s="85" t="s">
        <v>631</v>
      </c>
      <c r="AB57" s="79"/>
      <c r="AC57" s="79" t="b">
        <v>0</v>
      </c>
      <c r="AD57" s="79">
        <v>0</v>
      </c>
      <c r="AE57" s="85" t="s">
        <v>683</v>
      </c>
      <c r="AF57" s="79" t="b">
        <v>0</v>
      </c>
      <c r="AG57" s="79" t="s">
        <v>686</v>
      </c>
      <c r="AH57" s="79"/>
      <c r="AI57" s="85" t="s">
        <v>683</v>
      </c>
      <c r="AJ57" s="79" t="b">
        <v>0</v>
      </c>
      <c r="AK57" s="79">
        <v>1</v>
      </c>
      <c r="AL57" s="85" t="s">
        <v>662</v>
      </c>
      <c r="AM57" s="79" t="s">
        <v>693</v>
      </c>
      <c r="AN57" s="79" t="b">
        <v>0</v>
      </c>
      <c r="AO57" s="85" t="s">
        <v>662</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20</v>
      </c>
      <c r="BK57" s="49">
        <v>100</v>
      </c>
      <c r="BL57" s="48">
        <v>20</v>
      </c>
    </row>
    <row r="58" spans="1:64" ht="15">
      <c r="A58" s="64" t="s">
        <v>232</v>
      </c>
      <c r="B58" s="64" t="s">
        <v>244</v>
      </c>
      <c r="C58" s="65" t="s">
        <v>1990</v>
      </c>
      <c r="D58" s="66">
        <v>10</v>
      </c>
      <c r="E58" s="67" t="s">
        <v>136</v>
      </c>
      <c r="F58" s="68">
        <v>6</v>
      </c>
      <c r="G58" s="65"/>
      <c r="H58" s="69"/>
      <c r="I58" s="70"/>
      <c r="J58" s="70"/>
      <c r="K58" s="34" t="s">
        <v>65</v>
      </c>
      <c r="L58" s="77">
        <v>58</v>
      </c>
      <c r="M58" s="77"/>
      <c r="N58" s="72"/>
      <c r="O58" s="79" t="s">
        <v>299</v>
      </c>
      <c r="P58" s="81">
        <v>43602.69768518519</v>
      </c>
      <c r="Q58" s="79" t="s">
        <v>330</v>
      </c>
      <c r="R58" s="79"/>
      <c r="S58" s="79"/>
      <c r="T58" s="79" t="s">
        <v>433</v>
      </c>
      <c r="U58" s="79"/>
      <c r="V58" s="82" t="s">
        <v>499</v>
      </c>
      <c r="W58" s="81">
        <v>43602.69768518519</v>
      </c>
      <c r="X58" s="82" t="s">
        <v>545</v>
      </c>
      <c r="Y58" s="79"/>
      <c r="Z58" s="79"/>
      <c r="AA58" s="85" t="s">
        <v>631</v>
      </c>
      <c r="AB58" s="79"/>
      <c r="AC58" s="79" t="b">
        <v>0</v>
      </c>
      <c r="AD58" s="79">
        <v>0</v>
      </c>
      <c r="AE58" s="85" t="s">
        <v>683</v>
      </c>
      <c r="AF58" s="79" t="b">
        <v>0</v>
      </c>
      <c r="AG58" s="79" t="s">
        <v>686</v>
      </c>
      <c r="AH58" s="79"/>
      <c r="AI58" s="85" t="s">
        <v>683</v>
      </c>
      <c r="AJ58" s="79" t="b">
        <v>0</v>
      </c>
      <c r="AK58" s="79">
        <v>1</v>
      </c>
      <c r="AL58" s="85" t="s">
        <v>662</v>
      </c>
      <c r="AM58" s="79" t="s">
        <v>693</v>
      </c>
      <c r="AN58" s="79" t="b">
        <v>0</v>
      </c>
      <c r="AO58" s="85" t="s">
        <v>662</v>
      </c>
      <c r="AP58" s="79" t="s">
        <v>176</v>
      </c>
      <c r="AQ58" s="79">
        <v>0</v>
      </c>
      <c r="AR58" s="79">
        <v>0</v>
      </c>
      <c r="AS58" s="79"/>
      <c r="AT58" s="79"/>
      <c r="AU58" s="79"/>
      <c r="AV58" s="79"/>
      <c r="AW58" s="79"/>
      <c r="AX58" s="79"/>
      <c r="AY58" s="79"/>
      <c r="AZ58" s="79"/>
      <c r="BA58">
        <v>11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232</v>
      </c>
      <c r="B59" s="64" t="s">
        <v>269</v>
      </c>
      <c r="C59" s="65" t="s">
        <v>1988</v>
      </c>
      <c r="D59" s="66">
        <v>3</v>
      </c>
      <c r="E59" s="67" t="s">
        <v>132</v>
      </c>
      <c r="F59" s="68">
        <v>32</v>
      </c>
      <c r="G59" s="65"/>
      <c r="H59" s="69"/>
      <c r="I59" s="70"/>
      <c r="J59" s="70"/>
      <c r="K59" s="34" t="s">
        <v>65</v>
      </c>
      <c r="L59" s="77">
        <v>59</v>
      </c>
      <c r="M59" s="77"/>
      <c r="N59" s="72"/>
      <c r="O59" s="79" t="s">
        <v>299</v>
      </c>
      <c r="P59" s="81">
        <v>43603.69771990741</v>
      </c>
      <c r="Q59" s="79" t="s">
        <v>323</v>
      </c>
      <c r="R59" s="79"/>
      <c r="S59" s="79"/>
      <c r="T59" s="79"/>
      <c r="U59" s="79"/>
      <c r="V59" s="82" t="s">
        <v>499</v>
      </c>
      <c r="W59" s="81">
        <v>43603.69771990741</v>
      </c>
      <c r="X59" s="82" t="s">
        <v>537</v>
      </c>
      <c r="Y59" s="79"/>
      <c r="Z59" s="79"/>
      <c r="AA59" s="85" t="s">
        <v>623</v>
      </c>
      <c r="AB59" s="79"/>
      <c r="AC59" s="79" t="b">
        <v>0</v>
      </c>
      <c r="AD59" s="79">
        <v>0</v>
      </c>
      <c r="AE59" s="85" t="s">
        <v>683</v>
      </c>
      <c r="AF59" s="79" t="b">
        <v>0</v>
      </c>
      <c r="AG59" s="79" t="s">
        <v>686</v>
      </c>
      <c r="AH59" s="79"/>
      <c r="AI59" s="85" t="s">
        <v>683</v>
      </c>
      <c r="AJ59" s="79" t="b">
        <v>0</v>
      </c>
      <c r="AK59" s="79">
        <v>1</v>
      </c>
      <c r="AL59" s="85" t="s">
        <v>663</v>
      </c>
      <c r="AM59" s="79" t="s">
        <v>693</v>
      </c>
      <c r="AN59" s="79" t="b">
        <v>0</v>
      </c>
      <c r="AO59" s="85" t="s">
        <v>663</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23</v>
      </c>
      <c r="BK59" s="49">
        <v>100</v>
      </c>
      <c r="BL59" s="48">
        <v>23</v>
      </c>
    </row>
    <row r="60" spans="1:64" ht="15">
      <c r="A60" s="64" t="s">
        <v>232</v>
      </c>
      <c r="B60" s="64" t="s">
        <v>244</v>
      </c>
      <c r="C60" s="65" t="s">
        <v>1990</v>
      </c>
      <c r="D60" s="66">
        <v>10</v>
      </c>
      <c r="E60" s="67" t="s">
        <v>136</v>
      </c>
      <c r="F60" s="68">
        <v>6</v>
      </c>
      <c r="G60" s="65"/>
      <c r="H60" s="69"/>
      <c r="I60" s="70"/>
      <c r="J60" s="70"/>
      <c r="K60" s="34" t="s">
        <v>65</v>
      </c>
      <c r="L60" s="77">
        <v>60</v>
      </c>
      <c r="M60" s="77"/>
      <c r="N60" s="72"/>
      <c r="O60" s="79" t="s">
        <v>299</v>
      </c>
      <c r="P60" s="81">
        <v>43603.69771990741</v>
      </c>
      <c r="Q60" s="79" t="s">
        <v>323</v>
      </c>
      <c r="R60" s="79"/>
      <c r="S60" s="79"/>
      <c r="T60" s="79"/>
      <c r="U60" s="79"/>
      <c r="V60" s="82" t="s">
        <v>499</v>
      </c>
      <c r="W60" s="81">
        <v>43603.69771990741</v>
      </c>
      <c r="X60" s="82" t="s">
        <v>537</v>
      </c>
      <c r="Y60" s="79"/>
      <c r="Z60" s="79"/>
      <c r="AA60" s="85" t="s">
        <v>623</v>
      </c>
      <c r="AB60" s="79"/>
      <c r="AC60" s="79" t="b">
        <v>0</v>
      </c>
      <c r="AD60" s="79">
        <v>0</v>
      </c>
      <c r="AE60" s="85" t="s">
        <v>683</v>
      </c>
      <c r="AF60" s="79" t="b">
        <v>0</v>
      </c>
      <c r="AG60" s="79" t="s">
        <v>686</v>
      </c>
      <c r="AH60" s="79"/>
      <c r="AI60" s="85" t="s">
        <v>683</v>
      </c>
      <c r="AJ60" s="79" t="b">
        <v>0</v>
      </c>
      <c r="AK60" s="79">
        <v>1</v>
      </c>
      <c r="AL60" s="85" t="s">
        <v>663</v>
      </c>
      <c r="AM60" s="79" t="s">
        <v>693</v>
      </c>
      <c r="AN60" s="79" t="b">
        <v>0</v>
      </c>
      <c r="AO60" s="85" t="s">
        <v>663</v>
      </c>
      <c r="AP60" s="79" t="s">
        <v>176</v>
      </c>
      <c r="AQ60" s="79">
        <v>0</v>
      </c>
      <c r="AR60" s="79">
        <v>0</v>
      </c>
      <c r="AS60" s="79"/>
      <c r="AT60" s="79"/>
      <c r="AU60" s="79"/>
      <c r="AV60" s="79"/>
      <c r="AW60" s="79"/>
      <c r="AX60" s="79"/>
      <c r="AY60" s="79"/>
      <c r="AZ60" s="79"/>
      <c r="BA60">
        <v>11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232</v>
      </c>
      <c r="B61" s="64" t="s">
        <v>248</v>
      </c>
      <c r="C61" s="65" t="s">
        <v>1988</v>
      </c>
      <c r="D61" s="66">
        <v>3</v>
      </c>
      <c r="E61" s="67" t="s">
        <v>132</v>
      </c>
      <c r="F61" s="68">
        <v>32</v>
      </c>
      <c r="G61" s="65"/>
      <c r="H61" s="69"/>
      <c r="I61" s="70"/>
      <c r="J61" s="70"/>
      <c r="K61" s="34" t="s">
        <v>65</v>
      </c>
      <c r="L61" s="77">
        <v>61</v>
      </c>
      <c r="M61" s="77"/>
      <c r="N61" s="72"/>
      <c r="O61" s="79" t="s">
        <v>299</v>
      </c>
      <c r="P61" s="81">
        <v>43605.32258101852</v>
      </c>
      <c r="Q61" s="79" t="s">
        <v>305</v>
      </c>
      <c r="R61" s="79"/>
      <c r="S61" s="79"/>
      <c r="T61" s="79"/>
      <c r="U61" s="79"/>
      <c r="V61" s="82" t="s">
        <v>499</v>
      </c>
      <c r="W61" s="81">
        <v>43605.32258101852</v>
      </c>
      <c r="X61" s="82" t="s">
        <v>546</v>
      </c>
      <c r="Y61" s="79"/>
      <c r="Z61" s="79"/>
      <c r="AA61" s="85" t="s">
        <v>632</v>
      </c>
      <c r="AB61" s="79"/>
      <c r="AC61" s="79" t="b">
        <v>0</v>
      </c>
      <c r="AD61" s="79">
        <v>0</v>
      </c>
      <c r="AE61" s="85" t="s">
        <v>683</v>
      </c>
      <c r="AF61" s="79" t="b">
        <v>0</v>
      </c>
      <c r="AG61" s="79" t="s">
        <v>686</v>
      </c>
      <c r="AH61" s="79"/>
      <c r="AI61" s="85" t="s">
        <v>683</v>
      </c>
      <c r="AJ61" s="79" t="b">
        <v>0</v>
      </c>
      <c r="AK61" s="79">
        <v>4</v>
      </c>
      <c r="AL61" s="85" t="s">
        <v>679</v>
      </c>
      <c r="AM61" s="79" t="s">
        <v>693</v>
      </c>
      <c r="AN61" s="79" t="b">
        <v>0</v>
      </c>
      <c r="AO61" s="85" t="s">
        <v>679</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6</v>
      </c>
      <c r="BD61" s="48">
        <v>1</v>
      </c>
      <c r="BE61" s="49">
        <v>4.761904761904762</v>
      </c>
      <c r="BF61" s="48">
        <v>0</v>
      </c>
      <c r="BG61" s="49">
        <v>0</v>
      </c>
      <c r="BH61" s="48">
        <v>0</v>
      </c>
      <c r="BI61" s="49">
        <v>0</v>
      </c>
      <c r="BJ61" s="48">
        <v>20</v>
      </c>
      <c r="BK61" s="49">
        <v>95.23809523809524</v>
      </c>
      <c r="BL61" s="48">
        <v>21</v>
      </c>
    </row>
    <row r="62" spans="1:64" ht="15">
      <c r="A62" s="64" t="s">
        <v>232</v>
      </c>
      <c r="B62" s="64" t="s">
        <v>249</v>
      </c>
      <c r="C62" s="65" t="s">
        <v>1988</v>
      </c>
      <c r="D62" s="66">
        <v>3</v>
      </c>
      <c r="E62" s="67" t="s">
        <v>132</v>
      </c>
      <c r="F62" s="68">
        <v>32</v>
      </c>
      <c r="G62" s="65"/>
      <c r="H62" s="69"/>
      <c r="I62" s="70"/>
      <c r="J62" s="70"/>
      <c r="K62" s="34" t="s">
        <v>65</v>
      </c>
      <c r="L62" s="77">
        <v>62</v>
      </c>
      <c r="M62" s="77"/>
      <c r="N62" s="72"/>
      <c r="O62" s="79" t="s">
        <v>299</v>
      </c>
      <c r="P62" s="81">
        <v>43605.69758101852</v>
      </c>
      <c r="Q62" s="79" t="s">
        <v>306</v>
      </c>
      <c r="R62" s="79"/>
      <c r="S62" s="79"/>
      <c r="T62" s="79" t="s">
        <v>243</v>
      </c>
      <c r="U62" s="79"/>
      <c r="V62" s="82" t="s">
        <v>499</v>
      </c>
      <c r="W62" s="81">
        <v>43605.69758101852</v>
      </c>
      <c r="X62" s="82" t="s">
        <v>547</v>
      </c>
      <c r="Y62" s="79"/>
      <c r="Z62" s="79"/>
      <c r="AA62" s="85" t="s">
        <v>633</v>
      </c>
      <c r="AB62" s="79"/>
      <c r="AC62" s="79" t="b">
        <v>0</v>
      </c>
      <c r="AD62" s="79">
        <v>0</v>
      </c>
      <c r="AE62" s="85" t="s">
        <v>683</v>
      </c>
      <c r="AF62" s="79" t="b">
        <v>0</v>
      </c>
      <c r="AG62" s="79" t="s">
        <v>686</v>
      </c>
      <c r="AH62" s="79"/>
      <c r="AI62" s="85" t="s">
        <v>683</v>
      </c>
      <c r="AJ62" s="79" t="b">
        <v>0</v>
      </c>
      <c r="AK62" s="79">
        <v>2</v>
      </c>
      <c r="AL62" s="85" t="s">
        <v>664</v>
      </c>
      <c r="AM62" s="79" t="s">
        <v>693</v>
      </c>
      <c r="AN62" s="79" t="b">
        <v>0</v>
      </c>
      <c r="AO62" s="85" t="s">
        <v>664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232</v>
      </c>
      <c r="B63" s="64" t="s">
        <v>250</v>
      </c>
      <c r="C63" s="65" t="s">
        <v>1988</v>
      </c>
      <c r="D63" s="66">
        <v>3</v>
      </c>
      <c r="E63" s="67" t="s">
        <v>132</v>
      </c>
      <c r="F63" s="68">
        <v>32</v>
      </c>
      <c r="G63" s="65"/>
      <c r="H63" s="69"/>
      <c r="I63" s="70"/>
      <c r="J63" s="70"/>
      <c r="K63" s="34" t="s">
        <v>65</v>
      </c>
      <c r="L63" s="77">
        <v>63</v>
      </c>
      <c r="M63" s="77"/>
      <c r="N63" s="72"/>
      <c r="O63" s="79" t="s">
        <v>299</v>
      </c>
      <c r="P63" s="81">
        <v>43605.69758101852</v>
      </c>
      <c r="Q63" s="79" t="s">
        <v>306</v>
      </c>
      <c r="R63" s="79"/>
      <c r="S63" s="79"/>
      <c r="T63" s="79" t="s">
        <v>243</v>
      </c>
      <c r="U63" s="79"/>
      <c r="V63" s="82" t="s">
        <v>499</v>
      </c>
      <c r="W63" s="81">
        <v>43605.69758101852</v>
      </c>
      <c r="X63" s="82" t="s">
        <v>547</v>
      </c>
      <c r="Y63" s="79"/>
      <c r="Z63" s="79"/>
      <c r="AA63" s="85" t="s">
        <v>633</v>
      </c>
      <c r="AB63" s="79"/>
      <c r="AC63" s="79" t="b">
        <v>0</v>
      </c>
      <c r="AD63" s="79">
        <v>0</v>
      </c>
      <c r="AE63" s="85" t="s">
        <v>683</v>
      </c>
      <c r="AF63" s="79" t="b">
        <v>0</v>
      </c>
      <c r="AG63" s="79" t="s">
        <v>686</v>
      </c>
      <c r="AH63" s="79"/>
      <c r="AI63" s="85" t="s">
        <v>683</v>
      </c>
      <c r="AJ63" s="79" t="b">
        <v>0</v>
      </c>
      <c r="AK63" s="79">
        <v>2</v>
      </c>
      <c r="AL63" s="85" t="s">
        <v>664</v>
      </c>
      <c r="AM63" s="79" t="s">
        <v>693</v>
      </c>
      <c r="AN63" s="79" t="b">
        <v>0</v>
      </c>
      <c r="AO63" s="85" t="s">
        <v>664</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232</v>
      </c>
      <c r="B64" s="64" t="s">
        <v>251</v>
      </c>
      <c r="C64" s="65" t="s">
        <v>1988</v>
      </c>
      <c r="D64" s="66">
        <v>3</v>
      </c>
      <c r="E64" s="67" t="s">
        <v>132</v>
      </c>
      <c r="F64" s="68">
        <v>32</v>
      </c>
      <c r="G64" s="65"/>
      <c r="H64" s="69"/>
      <c r="I64" s="70"/>
      <c r="J64" s="70"/>
      <c r="K64" s="34" t="s">
        <v>65</v>
      </c>
      <c r="L64" s="77">
        <v>64</v>
      </c>
      <c r="M64" s="77"/>
      <c r="N64" s="72"/>
      <c r="O64" s="79" t="s">
        <v>299</v>
      </c>
      <c r="P64" s="81">
        <v>43605.69758101852</v>
      </c>
      <c r="Q64" s="79" t="s">
        <v>306</v>
      </c>
      <c r="R64" s="79"/>
      <c r="S64" s="79"/>
      <c r="T64" s="79" t="s">
        <v>243</v>
      </c>
      <c r="U64" s="79"/>
      <c r="V64" s="82" t="s">
        <v>499</v>
      </c>
      <c r="W64" s="81">
        <v>43605.69758101852</v>
      </c>
      <c r="X64" s="82" t="s">
        <v>547</v>
      </c>
      <c r="Y64" s="79"/>
      <c r="Z64" s="79"/>
      <c r="AA64" s="85" t="s">
        <v>633</v>
      </c>
      <c r="AB64" s="79"/>
      <c r="AC64" s="79" t="b">
        <v>0</v>
      </c>
      <c r="AD64" s="79">
        <v>0</v>
      </c>
      <c r="AE64" s="85" t="s">
        <v>683</v>
      </c>
      <c r="AF64" s="79" t="b">
        <v>0</v>
      </c>
      <c r="AG64" s="79" t="s">
        <v>686</v>
      </c>
      <c r="AH64" s="79"/>
      <c r="AI64" s="85" t="s">
        <v>683</v>
      </c>
      <c r="AJ64" s="79" t="b">
        <v>0</v>
      </c>
      <c r="AK64" s="79">
        <v>2</v>
      </c>
      <c r="AL64" s="85" t="s">
        <v>664</v>
      </c>
      <c r="AM64" s="79" t="s">
        <v>693</v>
      </c>
      <c r="AN64" s="79" t="b">
        <v>0</v>
      </c>
      <c r="AO64" s="85" t="s">
        <v>664</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232</v>
      </c>
      <c r="B65" s="64" t="s">
        <v>244</v>
      </c>
      <c r="C65" s="65" t="s">
        <v>1990</v>
      </c>
      <c r="D65" s="66">
        <v>10</v>
      </c>
      <c r="E65" s="67" t="s">
        <v>136</v>
      </c>
      <c r="F65" s="68">
        <v>6</v>
      </c>
      <c r="G65" s="65"/>
      <c r="H65" s="69"/>
      <c r="I65" s="70"/>
      <c r="J65" s="70"/>
      <c r="K65" s="34" t="s">
        <v>65</v>
      </c>
      <c r="L65" s="77">
        <v>65</v>
      </c>
      <c r="M65" s="77"/>
      <c r="N65" s="72"/>
      <c r="O65" s="79" t="s">
        <v>299</v>
      </c>
      <c r="P65" s="81">
        <v>43605.69758101852</v>
      </c>
      <c r="Q65" s="79" t="s">
        <v>306</v>
      </c>
      <c r="R65" s="79"/>
      <c r="S65" s="79"/>
      <c r="T65" s="79" t="s">
        <v>243</v>
      </c>
      <c r="U65" s="79"/>
      <c r="V65" s="82" t="s">
        <v>499</v>
      </c>
      <c r="W65" s="81">
        <v>43605.69758101852</v>
      </c>
      <c r="X65" s="82" t="s">
        <v>547</v>
      </c>
      <c r="Y65" s="79"/>
      <c r="Z65" s="79"/>
      <c r="AA65" s="85" t="s">
        <v>633</v>
      </c>
      <c r="AB65" s="79"/>
      <c r="AC65" s="79" t="b">
        <v>0</v>
      </c>
      <c r="AD65" s="79">
        <v>0</v>
      </c>
      <c r="AE65" s="85" t="s">
        <v>683</v>
      </c>
      <c r="AF65" s="79" t="b">
        <v>0</v>
      </c>
      <c r="AG65" s="79" t="s">
        <v>686</v>
      </c>
      <c r="AH65" s="79"/>
      <c r="AI65" s="85" t="s">
        <v>683</v>
      </c>
      <c r="AJ65" s="79" t="b">
        <v>0</v>
      </c>
      <c r="AK65" s="79">
        <v>2</v>
      </c>
      <c r="AL65" s="85" t="s">
        <v>664</v>
      </c>
      <c r="AM65" s="79" t="s">
        <v>693</v>
      </c>
      <c r="AN65" s="79" t="b">
        <v>0</v>
      </c>
      <c r="AO65" s="85" t="s">
        <v>664</v>
      </c>
      <c r="AP65" s="79" t="s">
        <v>176</v>
      </c>
      <c r="AQ65" s="79">
        <v>0</v>
      </c>
      <c r="AR65" s="79">
        <v>0</v>
      </c>
      <c r="AS65" s="79"/>
      <c r="AT65" s="79"/>
      <c r="AU65" s="79"/>
      <c r="AV65" s="79"/>
      <c r="AW65" s="79"/>
      <c r="AX65" s="79"/>
      <c r="AY65" s="79"/>
      <c r="AZ65" s="79"/>
      <c r="BA65">
        <v>11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17</v>
      </c>
      <c r="BK65" s="49">
        <v>100</v>
      </c>
      <c r="BL65" s="48">
        <v>17</v>
      </c>
    </row>
    <row r="66" spans="1:64" ht="15">
      <c r="A66" s="64" t="s">
        <v>232</v>
      </c>
      <c r="B66" s="64" t="s">
        <v>270</v>
      </c>
      <c r="C66" s="65" t="s">
        <v>1988</v>
      </c>
      <c r="D66" s="66">
        <v>3</v>
      </c>
      <c r="E66" s="67" t="s">
        <v>132</v>
      </c>
      <c r="F66" s="68">
        <v>32</v>
      </c>
      <c r="G66" s="65"/>
      <c r="H66" s="69"/>
      <c r="I66" s="70"/>
      <c r="J66" s="70"/>
      <c r="K66" s="34" t="s">
        <v>65</v>
      </c>
      <c r="L66" s="77">
        <v>66</v>
      </c>
      <c r="M66" s="77"/>
      <c r="N66" s="72"/>
      <c r="O66" s="79" t="s">
        <v>299</v>
      </c>
      <c r="P66" s="81">
        <v>43606.86429398148</v>
      </c>
      <c r="Q66" s="79" t="s">
        <v>331</v>
      </c>
      <c r="R66" s="79"/>
      <c r="S66" s="79"/>
      <c r="T66" s="79" t="s">
        <v>434</v>
      </c>
      <c r="U66" s="79"/>
      <c r="V66" s="82" t="s">
        <v>499</v>
      </c>
      <c r="W66" s="81">
        <v>43606.86429398148</v>
      </c>
      <c r="X66" s="82" t="s">
        <v>548</v>
      </c>
      <c r="Y66" s="79"/>
      <c r="Z66" s="79"/>
      <c r="AA66" s="85" t="s">
        <v>634</v>
      </c>
      <c r="AB66" s="79"/>
      <c r="AC66" s="79" t="b">
        <v>0</v>
      </c>
      <c r="AD66" s="79">
        <v>0</v>
      </c>
      <c r="AE66" s="85" t="s">
        <v>683</v>
      </c>
      <c r="AF66" s="79" t="b">
        <v>0</v>
      </c>
      <c r="AG66" s="79" t="s">
        <v>686</v>
      </c>
      <c r="AH66" s="79"/>
      <c r="AI66" s="85" t="s">
        <v>683</v>
      </c>
      <c r="AJ66" s="79" t="b">
        <v>0</v>
      </c>
      <c r="AK66" s="79">
        <v>1</v>
      </c>
      <c r="AL66" s="85" t="s">
        <v>667</v>
      </c>
      <c r="AM66" s="79" t="s">
        <v>693</v>
      </c>
      <c r="AN66" s="79" t="b">
        <v>0</v>
      </c>
      <c r="AO66" s="85" t="s">
        <v>667</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5.555555555555555</v>
      </c>
      <c r="BF66" s="48">
        <v>0</v>
      </c>
      <c r="BG66" s="49">
        <v>0</v>
      </c>
      <c r="BH66" s="48">
        <v>0</v>
      </c>
      <c r="BI66" s="49">
        <v>0</v>
      </c>
      <c r="BJ66" s="48">
        <v>17</v>
      </c>
      <c r="BK66" s="49">
        <v>94.44444444444444</v>
      </c>
      <c r="BL66" s="48">
        <v>18</v>
      </c>
    </row>
    <row r="67" spans="1:64" ht="15">
      <c r="A67" s="64" t="s">
        <v>232</v>
      </c>
      <c r="B67" s="64" t="s">
        <v>244</v>
      </c>
      <c r="C67" s="65" t="s">
        <v>1990</v>
      </c>
      <c r="D67" s="66">
        <v>10</v>
      </c>
      <c r="E67" s="67" t="s">
        <v>136</v>
      </c>
      <c r="F67" s="68">
        <v>6</v>
      </c>
      <c r="G67" s="65"/>
      <c r="H67" s="69"/>
      <c r="I67" s="70"/>
      <c r="J67" s="70"/>
      <c r="K67" s="34" t="s">
        <v>65</v>
      </c>
      <c r="L67" s="77">
        <v>67</v>
      </c>
      <c r="M67" s="77"/>
      <c r="N67" s="72"/>
      <c r="O67" s="79" t="s">
        <v>299</v>
      </c>
      <c r="P67" s="81">
        <v>43606.86429398148</v>
      </c>
      <c r="Q67" s="79" t="s">
        <v>331</v>
      </c>
      <c r="R67" s="79"/>
      <c r="S67" s="79"/>
      <c r="T67" s="79" t="s">
        <v>434</v>
      </c>
      <c r="U67" s="79"/>
      <c r="V67" s="82" t="s">
        <v>499</v>
      </c>
      <c r="W67" s="81">
        <v>43606.86429398148</v>
      </c>
      <c r="X67" s="82" t="s">
        <v>548</v>
      </c>
      <c r="Y67" s="79"/>
      <c r="Z67" s="79"/>
      <c r="AA67" s="85" t="s">
        <v>634</v>
      </c>
      <c r="AB67" s="79"/>
      <c r="AC67" s="79" t="b">
        <v>0</v>
      </c>
      <c r="AD67" s="79">
        <v>0</v>
      </c>
      <c r="AE67" s="85" t="s">
        <v>683</v>
      </c>
      <c r="AF67" s="79" t="b">
        <v>0</v>
      </c>
      <c r="AG67" s="79" t="s">
        <v>686</v>
      </c>
      <c r="AH67" s="79"/>
      <c r="AI67" s="85" t="s">
        <v>683</v>
      </c>
      <c r="AJ67" s="79" t="b">
        <v>0</v>
      </c>
      <c r="AK67" s="79">
        <v>1</v>
      </c>
      <c r="AL67" s="85" t="s">
        <v>667</v>
      </c>
      <c r="AM67" s="79" t="s">
        <v>693</v>
      </c>
      <c r="AN67" s="79" t="b">
        <v>0</v>
      </c>
      <c r="AO67" s="85" t="s">
        <v>667</v>
      </c>
      <c r="AP67" s="79" t="s">
        <v>176</v>
      </c>
      <c r="AQ67" s="79">
        <v>0</v>
      </c>
      <c r="AR67" s="79">
        <v>0</v>
      </c>
      <c r="AS67" s="79"/>
      <c r="AT67" s="79"/>
      <c r="AU67" s="79"/>
      <c r="AV67" s="79"/>
      <c r="AW67" s="79"/>
      <c r="AX67" s="79"/>
      <c r="AY67" s="79"/>
      <c r="AZ67" s="79"/>
      <c r="BA67">
        <v>11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232</v>
      </c>
      <c r="B68" s="64" t="s">
        <v>271</v>
      </c>
      <c r="C68" s="65" t="s">
        <v>1988</v>
      </c>
      <c r="D68" s="66">
        <v>3</v>
      </c>
      <c r="E68" s="67" t="s">
        <v>132</v>
      </c>
      <c r="F68" s="68">
        <v>32</v>
      </c>
      <c r="G68" s="65"/>
      <c r="H68" s="69"/>
      <c r="I68" s="70"/>
      <c r="J68" s="70"/>
      <c r="K68" s="34" t="s">
        <v>65</v>
      </c>
      <c r="L68" s="77">
        <v>68</v>
      </c>
      <c r="M68" s="77"/>
      <c r="N68" s="72"/>
      <c r="O68" s="79" t="s">
        <v>299</v>
      </c>
      <c r="P68" s="81">
        <v>43607.697592592594</v>
      </c>
      <c r="Q68" s="79" t="s">
        <v>324</v>
      </c>
      <c r="R68" s="79"/>
      <c r="S68" s="79"/>
      <c r="T68" s="79" t="s">
        <v>243</v>
      </c>
      <c r="U68" s="79"/>
      <c r="V68" s="82" t="s">
        <v>499</v>
      </c>
      <c r="W68" s="81">
        <v>43607.697592592594</v>
      </c>
      <c r="X68" s="82" t="s">
        <v>538</v>
      </c>
      <c r="Y68" s="79"/>
      <c r="Z68" s="79"/>
      <c r="AA68" s="85" t="s">
        <v>624</v>
      </c>
      <c r="AB68" s="79"/>
      <c r="AC68" s="79" t="b">
        <v>0</v>
      </c>
      <c r="AD68" s="79">
        <v>0</v>
      </c>
      <c r="AE68" s="85" t="s">
        <v>683</v>
      </c>
      <c r="AF68" s="79" t="b">
        <v>0</v>
      </c>
      <c r="AG68" s="79" t="s">
        <v>686</v>
      </c>
      <c r="AH68" s="79"/>
      <c r="AI68" s="85" t="s">
        <v>683</v>
      </c>
      <c r="AJ68" s="79" t="b">
        <v>0</v>
      </c>
      <c r="AK68" s="79">
        <v>1</v>
      </c>
      <c r="AL68" s="85" t="s">
        <v>668</v>
      </c>
      <c r="AM68" s="79" t="s">
        <v>693</v>
      </c>
      <c r="AN68" s="79" t="b">
        <v>0</v>
      </c>
      <c r="AO68" s="85" t="s">
        <v>668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18</v>
      </c>
      <c r="BK68" s="49">
        <v>100</v>
      </c>
      <c r="BL68" s="48">
        <v>18</v>
      </c>
    </row>
    <row r="69" spans="1:64" ht="15">
      <c r="A69" s="64" t="s">
        <v>232</v>
      </c>
      <c r="B69" s="64" t="s">
        <v>244</v>
      </c>
      <c r="C69" s="65" t="s">
        <v>1990</v>
      </c>
      <c r="D69" s="66">
        <v>10</v>
      </c>
      <c r="E69" s="67" t="s">
        <v>136</v>
      </c>
      <c r="F69" s="68">
        <v>6</v>
      </c>
      <c r="G69" s="65"/>
      <c r="H69" s="69"/>
      <c r="I69" s="70"/>
      <c r="J69" s="70"/>
      <c r="K69" s="34" t="s">
        <v>65</v>
      </c>
      <c r="L69" s="77">
        <v>69</v>
      </c>
      <c r="M69" s="77"/>
      <c r="N69" s="72"/>
      <c r="O69" s="79" t="s">
        <v>299</v>
      </c>
      <c r="P69" s="81">
        <v>43607.697592592594</v>
      </c>
      <c r="Q69" s="79" t="s">
        <v>324</v>
      </c>
      <c r="R69" s="79"/>
      <c r="S69" s="79"/>
      <c r="T69" s="79" t="s">
        <v>243</v>
      </c>
      <c r="U69" s="79"/>
      <c r="V69" s="82" t="s">
        <v>499</v>
      </c>
      <c r="W69" s="81">
        <v>43607.697592592594</v>
      </c>
      <c r="X69" s="82" t="s">
        <v>538</v>
      </c>
      <c r="Y69" s="79"/>
      <c r="Z69" s="79"/>
      <c r="AA69" s="85" t="s">
        <v>624</v>
      </c>
      <c r="AB69" s="79"/>
      <c r="AC69" s="79" t="b">
        <v>0</v>
      </c>
      <c r="AD69" s="79">
        <v>0</v>
      </c>
      <c r="AE69" s="85" t="s">
        <v>683</v>
      </c>
      <c r="AF69" s="79" t="b">
        <v>0</v>
      </c>
      <c r="AG69" s="79" t="s">
        <v>686</v>
      </c>
      <c r="AH69" s="79"/>
      <c r="AI69" s="85" t="s">
        <v>683</v>
      </c>
      <c r="AJ69" s="79" t="b">
        <v>0</v>
      </c>
      <c r="AK69" s="79">
        <v>1</v>
      </c>
      <c r="AL69" s="85" t="s">
        <v>668</v>
      </c>
      <c r="AM69" s="79" t="s">
        <v>693</v>
      </c>
      <c r="AN69" s="79" t="b">
        <v>0</v>
      </c>
      <c r="AO69" s="85" t="s">
        <v>668</v>
      </c>
      <c r="AP69" s="79" t="s">
        <v>176</v>
      </c>
      <c r="AQ69" s="79">
        <v>0</v>
      </c>
      <c r="AR69" s="79">
        <v>0</v>
      </c>
      <c r="AS69" s="79"/>
      <c r="AT69" s="79"/>
      <c r="AU69" s="79"/>
      <c r="AV69" s="79"/>
      <c r="AW69" s="79"/>
      <c r="AX69" s="79"/>
      <c r="AY69" s="79"/>
      <c r="AZ69" s="79"/>
      <c r="BA69">
        <v>11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232</v>
      </c>
      <c r="B70" s="64" t="s">
        <v>230</v>
      </c>
      <c r="C70" s="65" t="s">
        <v>1988</v>
      </c>
      <c r="D70" s="66">
        <v>3</v>
      </c>
      <c r="E70" s="67" t="s">
        <v>132</v>
      </c>
      <c r="F70" s="68">
        <v>32</v>
      </c>
      <c r="G70" s="65"/>
      <c r="H70" s="69"/>
      <c r="I70" s="70"/>
      <c r="J70" s="70"/>
      <c r="K70" s="34" t="s">
        <v>65</v>
      </c>
      <c r="L70" s="77">
        <v>70</v>
      </c>
      <c r="M70" s="77"/>
      <c r="N70" s="72"/>
      <c r="O70" s="79" t="s">
        <v>299</v>
      </c>
      <c r="P70" s="81">
        <v>43608.36424768518</v>
      </c>
      <c r="Q70" s="79" t="s">
        <v>311</v>
      </c>
      <c r="R70" s="79"/>
      <c r="S70" s="79"/>
      <c r="T70" s="79"/>
      <c r="U70" s="79"/>
      <c r="V70" s="82" t="s">
        <v>499</v>
      </c>
      <c r="W70" s="81">
        <v>43608.36424768518</v>
      </c>
      <c r="X70" s="82" t="s">
        <v>540</v>
      </c>
      <c r="Y70" s="79"/>
      <c r="Z70" s="79"/>
      <c r="AA70" s="85" t="s">
        <v>626</v>
      </c>
      <c r="AB70" s="79"/>
      <c r="AC70" s="79" t="b">
        <v>0</v>
      </c>
      <c r="AD70" s="79">
        <v>0</v>
      </c>
      <c r="AE70" s="85" t="s">
        <v>683</v>
      </c>
      <c r="AF70" s="79" t="b">
        <v>0</v>
      </c>
      <c r="AG70" s="79" t="s">
        <v>686</v>
      </c>
      <c r="AH70" s="79"/>
      <c r="AI70" s="85" t="s">
        <v>683</v>
      </c>
      <c r="AJ70" s="79" t="b">
        <v>0</v>
      </c>
      <c r="AK70" s="79">
        <v>2</v>
      </c>
      <c r="AL70" s="85" t="s">
        <v>625</v>
      </c>
      <c r="AM70" s="79" t="s">
        <v>693</v>
      </c>
      <c r="AN70" s="79" t="b">
        <v>0</v>
      </c>
      <c r="AO70" s="85" t="s">
        <v>625</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2</v>
      </c>
      <c r="BD70" s="48">
        <v>0</v>
      </c>
      <c r="BE70" s="49">
        <v>0</v>
      </c>
      <c r="BF70" s="48">
        <v>0</v>
      </c>
      <c r="BG70" s="49">
        <v>0</v>
      </c>
      <c r="BH70" s="48">
        <v>0</v>
      </c>
      <c r="BI70" s="49">
        <v>0</v>
      </c>
      <c r="BJ70" s="48">
        <v>21</v>
      </c>
      <c r="BK70" s="49">
        <v>100</v>
      </c>
      <c r="BL70" s="48">
        <v>21</v>
      </c>
    </row>
    <row r="71" spans="1:64" ht="15">
      <c r="A71" s="64" t="s">
        <v>232</v>
      </c>
      <c r="B71" s="64" t="s">
        <v>263</v>
      </c>
      <c r="C71" s="65" t="s">
        <v>1989</v>
      </c>
      <c r="D71" s="66">
        <v>5.333333333333334</v>
      </c>
      <c r="E71" s="67" t="s">
        <v>136</v>
      </c>
      <c r="F71" s="68">
        <v>29.4</v>
      </c>
      <c r="G71" s="65"/>
      <c r="H71" s="69"/>
      <c r="I71" s="70"/>
      <c r="J71" s="70"/>
      <c r="K71" s="34" t="s">
        <v>65</v>
      </c>
      <c r="L71" s="77">
        <v>71</v>
      </c>
      <c r="M71" s="77"/>
      <c r="N71" s="72"/>
      <c r="O71" s="79" t="s">
        <v>299</v>
      </c>
      <c r="P71" s="81">
        <v>43608.69788194444</v>
      </c>
      <c r="Q71" s="79" t="s">
        <v>332</v>
      </c>
      <c r="R71" s="79"/>
      <c r="S71" s="79"/>
      <c r="T71" s="79" t="s">
        <v>429</v>
      </c>
      <c r="U71" s="79"/>
      <c r="V71" s="82" t="s">
        <v>499</v>
      </c>
      <c r="W71" s="81">
        <v>43608.69788194444</v>
      </c>
      <c r="X71" s="82" t="s">
        <v>549</v>
      </c>
      <c r="Y71" s="79"/>
      <c r="Z71" s="79"/>
      <c r="AA71" s="85" t="s">
        <v>635</v>
      </c>
      <c r="AB71" s="79"/>
      <c r="AC71" s="79" t="b">
        <v>0</v>
      </c>
      <c r="AD71" s="79">
        <v>0</v>
      </c>
      <c r="AE71" s="85" t="s">
        <v>683</v>
      </c>
      <c r="AF71" s="79" t="b">
        <v>0</v>
      </c>
      <c r="AG71" s="79" t="s">
        <v>686</v>
      </c>
      <c r="AH71" s="79"/>
      <c r="AI71" s="85" t="s">
        <v>683</v>
      </c>
      <c r="AJ71" s="79" t="b">
        <v>0</v>
      </c>
      <c r="AK71" s="79">
        <v>1</v>
      </c>
      <c r="AL71" s="85" t="s">
        <v>670</v>
      </c>
      <c r="AM71" s="79" t="s">
        <v>693</v>
      </c>
      <c r="AN71" s="79" t="b">
        <v>0</v>
      </c>
      <c r="AO71" s="85" t="s">
        <v>670</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232</v>
      </c>
      <c r="B72" s="64" t="s">
        <v>264</v>
      </c>
      <c r="C72" s="65" t="s">
        <v>1989</v>
      </c>
      <c r="D72" s="66">
        <v>5.333333333333334</v>
      </c>
      <c r="E72" s="67" t="s">
        <v>136</v>
      </c>
      <c r="F72" s="68">
        <v>29.4</v>
      </c>
      <c r="G72" s="65"/>
      <c r="H72" s="69"/>
      <c r="I72" s="70"/>
      <c r="J72" s="70"/>
      <c r="K72" s="34" t="s">
        <v>65</v>
      </c>
      <c r="L72" s="77">
        <v>72</v>
      </c>
      <c r="M72" s="77"/>
      <c r="N72" s="72"/>
      <c r="O72" s="79" t="s">
        <v>299</v>
      </c>
      <c r="P72" s="81">
        <v>43608.69788194444</v>
      </c>
      <c r="Q72" s="79" t="s">
        <v>332</v>
      </c>
      <c r="R72" s="79"/>
      <c r="S72" s="79"/>
      <c r="T72" s="79" t="s">
        <v>429</v>
      </c>
      <c r="U72" s="79"/>
      <c r="V72" s="82" t="s">
        <v>499</v>
      </c>
      <c r="W72" s="81">
        <v>43608.69788194444</v>
      </c>
      <c r="X72" s="82" t="s">
        <v>549</v>
      </c>
      <c r="Y72" s="79"/>
      <c r="Z72" s="79"/>
      <c r="AA72" s="85" t="s">
        <v>635</v>
      </c>
      <c r="AB72" s="79"/>
      <c r="AC72" s="79" t="b">
        <v>0</v>
      </c>
      <c r="AD72" s="79">
        <v>0</v>
      </c>
      <c r="AE72" s="85" t="s">
        <v>683</v>
      </c>
      <c r="AF72" s="79" t="b">
        <v>0</v>
      </c>
      <c r="AG72" s="79" t="s">
        <v>686</v>
      </c>
      <c r="AH72" s="79"/>
      <c r="AI72" s="85" t="s">
        <v>683</v>
      </c>
      <c r="AJ72" s="79" t="b">
        <v>0</v>
      </c>
      <c r="AK72" s="79">
        <v>1</v>
      </c>
      <c r="AL72" s="85" t="s">
        <v>670</v>
      </c>
      <c r="AM72" s="79" t="s">
        <v>693</v>
      </c>
      <c r="AN72" s="79" t="b">
        <v>0</v>
      </c>
      <c r="AO72" s="85" t="s">
        <v>670</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14</v>
      </c>
      <c r="BK72" s="49">
        <v>100</v>
      </c>
      <c r="BL72" s="48">
        <v>14</v>
      </c>
    </row>
    <row r="73" spans="1:64" ht="15">
      <c r="A73" s="64" t="s">
        <v>232</v>
      </c>
      <c r="B73" s="64" t="s">
        <v>244</v>
      </c>
      <c r="C73" s="65" t="s">
        <v>1990</v>
      </c>
      <c r="D73" s="66">
        <v>10</v>
      </c>
      <c r="E73" s="67" t="s">
        <v>136</v>
      </c>
      <c r="F73" s="68">
        <v>6</v>
      </c>
      <c r="G73" s="65"/>
      <c r="H73" s="69"/>
      <c r="I73" s="70"/>
      <c r="J73" s="70"/>
      <c r="K73" s="34" t="s">
        <v>65</v>
      </c>
      <c r="L73" s="77">
        <v>73</v>
      </c>
      <c r="M73" s="77"/>
      <c r="N73" s="72"/>
      <c r="O73" s="79" t="s">
        <v>299</v>
      </c>
      <c r="P73" s="81">
        <v>43608.69788194444</v>
      </c>
      <c r="Q73" s="79" t="s">
        <v>332</v>
      </c>
      <c r="R73" s="79"/>
      <c r="S73" s="79"/>
      <c r="T73" s="79" t="s">
        <v>429</v>
      </c>
      <c r="U73" s="79"/>
      <c r="V73" s="82" t="s">
        <v>499</v>
      </c>
      <c r="W73" s="81">
        <v>43608.69788194444</v>
      </c>
      <c r="X73" s="82" t="s">
        <v>549</v>
      </c>
      <c r="Y73" s="79"/>
      <c r="Z73" s="79"/>
      <c r="AA73" s="85" t="s">
        <v>635</v>
      </c>
      <c r="AB73" s="79"/>
      <c r="AC73" s="79" t="b">
        <v>0</v>
      </c>
      <c r="AD73" s="79">
        <v>0</v>
      </c>
      <c r="AE73" s="85" t="s">
        <v>683</v>
      </c>
      <c r="AF73" s="79" t="b">
        <v>0</v>
      </c>
      <c r="AG73" s="79" t="s">
        <v>686</v>
      </c>
      <c r="AH73" s="79"/>
      <c r="AI73" s="85" t="s">
        <v>683</v>
      </c>
      <c r="AJ73" s="79" t="b">
        <v>0</v>
      </c>
      <c r="AK73" s="79">
        <v>1</v>
      </c>
      <c r="AL73" s="85" t="s">
        <v>670</v>
      </c>
      <c r="AM73" s="79" t="s">
        <v>693</v>
      </c>
      <c r="AN73" s="79" t="b">
        <v>0</v>
      </c>
      <c r="AO73" s="85" t="s">
        <v>670</v>
      </c>
      <c r="AP73" s="79" t="s">
        <v>176</v>
      </c>
      <c r="AQ73" s="79">
        <v>0</v>
      </c>
      <c r="AR73" s="79">
        <v>0</v>
      </c>
      <c r="AS73" s="79"/>
      <c r="AT73" s="79"/>
      <c r="AU73" s="79"/>
      <c r="AV73" s="79"/>
      <c r="AW73" s="79"/>
      <c r="AX73" s="79"/>
      <c r="AY73" s="79"/>
      <c r="AZ73" s="79"/>
      <c r="BA73">
        <v>11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232</v>
      </c>
      <c r="B74" s="64" t="s">
        <v>244</v>
      </c>
      <c r="C74" s="65" t="s">
        <v>1990</v>
      </c>
      <c r="D74" s="66">
        <v>10</v>
      </c>
      <c r="E74" s="67" t="s">
        <v>136</v>
      </c>
      <c r="F74" s="68">
        <v>6</v>
      </c>
      <c r="G74" s="65"/>
      <c r="H74" s="69"/>
      <c r="I74" s="70"/>
      <c r="J74" s="70"/>
      <c r="K74" s="34" t="s">
        <v>65</v>
      </c>
      <c r="L74" s="77">
        <v>74</v>
      </c>
      <c r="M74" s="77"/>
      <c r="N74" s="72"/>
      <c r="O74" s="79" t="s">
        <v>299</v>
      </c>
      <c r="P74" s="81">
        <v>43608.94758101852</v>
      </c>
      <c r="Q74" s="79" t="s">
        <v>333</v>
      </c>
      <c r="R74" s="79"/>
      <c r="S74" s="79"/>
      <c r="T74" s="79" t="s">
        <v>435</v>
      </c>
      <c r="U74" s="79"/>
      <c r="V74" s="82" t="s">
        <v>499</v>
      </c>
      <c r="W74" s="81">
        <v>43608.94758101852</v>
      </c>
      <c r="X74" s="82" t="s">
        <v>550</v>
      </c>
      <c r="Y74" s="79"/>
      <c r="Z74" s="79"/>
      <c r="AA74" s="85" t="s">
        <v>636</v>
      </c>
      <c r="AB74" s="79"/>
      <c r="AC74" s="79" t="b">
        <v>0</v>
      </c>
      <c r="AD74" s="79">
        <v>0</v>
      </c>
      <c r="AE74" s="85" t="s">
        <v>683</v>
      </c>
      <c r="AF74" s="79" t="b">
        <v>0</v>
      </c>
      <c r="AG74" s="79" t="s">
        <v>686</v>
      </c>
      <c r="AH74" s="79"/>
      <c r="AI74" s="85" t="s">
        <v>683</v>
      </c>
      <c r="AJ74" s="79" t="b">
        <v>0</v>
      </c>
      <c r="AK74" s="79">
        <v>1</v>
      </c>
      <c r="AL74" s="85" t="s">
        <v>675</v>
      </c>
      <c r="AM74" s="79" t="s">
        <v>693</v>
      </c>
      <c r="AN74" s="79" t="b">
        <v>0</v>
      </c>
      <c r="AO74" s="85" t="s">
        <v>675</v>
      </c>
      <c r="AP74" s="79" t="s">
        <v>176</v>
      </c>
      <c r="AQ74" s="79">
        <v>0</v>
      </c>
      <c r="AR74" s="79">
        <v>0</v>
      </c>
      <c r="AS74" s="79"/>
      <c r="AT74" s="79"/>
      <c r="AU74" s="79"/>
      <c r="AV74" s="79"/>
      <c r="AW74" s="79"/>
      <c r="AX74" s="79"/>
      <c r="AY74" s="79"/>
      <c r="AZ74" s="79"/>
      <c r="BA74">
        <v>11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14</v>
      </c>
      <c r="BK74" s="49">
        <v>100</v>
      </c>
      <c r="BL74" s="48">
        <v>14</v>
      </c>
    </row>
    <row r="75" spans="1:64" ht="15">
      <c r="A75" s="64" t="s">
        <v>233</v>
      </c>
      <c r="B75" s="64" t="s">
        <v>243</v>
      </c>
      <c r="C75" s="65" t="s">
        <v>1988</v>
      </c>
      <c r="D75" s="66">
        <v>3</v>
      </c>
      <c r="E75" s="67" t="s">
        <v>132</v>
      </c>
      <c r="F75" s="68">
        <v>32</v>
      </c>
      <c r="G75" s="65"/>
      <c r="H75" s="69"/>
      <c r="I75" s="70"/>
      <c r="J75" s="70"/>
      <c r="K75" s="34" t="s">
        <v>65</v>
      </c>
      <c r="L75" s="77">
        <v>75</v>
      </c>
      <c r="M75" s="77"/>
      <c r="N75" s="72"/>
      <c r="O75" s="79" t="s">
        <v>299</v>
      </c>
      <c r="P75" s="81">
        <v>43609.319560185184</v>
      </c>
      <c r="Q75" s="79" t="s">
        <v>334</v>
      </c>
      <c r="R75" s="79"/>
      <c r="S75" s="79"/>
      <c r="T75" s="79" t="s">
        <v>243</v>
      </c>
      <c r="U75" s="82" t="s">
        <v>467</v>
      </c>
      <c r="V75" s="82" t="s">
        <v>467</v>
      </c>
      <c r="W75" s="81">
        <v>43609.319560185184</v>
      </c>
      <c r="X75" s="82" t="s">
        <v>551</v>
      </c>
      <c r="Y75" s="79"/>
      <c r="Z75" s="79"/>
      <c r="AA75" s="85" t="s">
        <v>637</v>
      </c>
      <c r="AB75" s="79"/>
      <c r="AC75" s="79" t="b">
        <v>0</v>
      </c>
      <c r="AD75" s="79">
        <v>4</v>
      </c>
      <c r="AE75" s="85" t="s">
        <v>683</v>
      </c>
      <c r="AF75" s="79" t="b">
        <v>0</v>
      </c>
      <c r="AG75" s="79" t="s">
        <v>686</v>
      </c>
      <c r="AH75" s="79"/>
      <c r="AI75" s="85" t="s">
        <v>683</v>
      </c>
      <c r="AJ75" s="79" t="b">
        <v>0</v>
      </c>
      <c r="AK75" s="79">
        <v>0</v>
      </c>
      <c r="AL75" s="85" t="s">
        <v>683</v>
      </c>
      <c r="AM75" s="79" t="s">
        <v>689</v>
      </c>
      <c r="AN75" s="79" t="b">
        <v>0</v>
      </c>
      <c r="AO75" s="85" t="s">
        <v>637</v>
      </c>
      <c r="AP75" s="79" t="s">
        <v>176</v>
      </c>
      <c r="AQ75" s="79">
        <v>0</v>
      </c>
      <c r="AR75" s="79">
        <v>0</v>
      </c>
      <c r="AS75" s="79" t="s">
        <v>701</v>
      </c>
      <c r="AT75" s="79" t="s">
        <v>704</v>
      </c>
      <c r="AU75" s="79" t="s">
        <v>706</v>
      </c>
      <c r="AV75" s="79" t="s">
        <v>708</v>
      </c>
      <c r="AW75" s="79" t="s">
        <v>711</v>
      </c>
      <c r="AX75" s="79" t="s">
        <v>714</v>
      </c>
      <c r="AY75" s="79" t="s">
        <v>716</v>
      </c>
      <c r="AZ75" s="82" t="s">
        <v>718</v>
      </c>
      <c r="BA75">
        <v>1</v>
      </c>
      <c r="BB75" s="78" t="str">
        <f>REPLACE(INDEX(GroupVertices[Group],MATCH(Edges[[#This Row],[Vertex 1]],GroupVertices[Vertex],0)),1,1,"")</f>
        <v>2</v>
      </c>
      <c r="BC75" s="78" t="str">
        <f>REPLACE(INDEX(GroupVertices[Group],MATCH(Edges[[#This Row],[Vertex 2]],GroupVertices[Vertex],0)),1,1,"")</f>
        <v>2</v>
      </c>
      <c r="BD75" s="48">
        <v>2</v>
      </c>
      <c r="BE75" s="49">
        <v>13.333333333333334</v>
      </c>
      <c r="BF75" s="48">
        <v>0</v>
      </c>
      <c r="BG75" s="49">
        <v>0</v>
      </c>
      <c r="BH75" s="48">
        <v>0</v>
      </c>
      <c r="BI75" s="49">
        <v>0</v>
      </c>
      <c r="BJ75" s="48">
        <v>13</v>
      </c>
      <c r="BK75" s="49">
        <v>86.66666666666667</v>
      </c>
      <c r="BL75" s="48">
        <v>15</v>
      </c>
    </row>
    <row r="76" spans="1:64" ht="15">
      <c r="A76" s="64" t="s">
        <v>234</v>
      </c>
      <c r="B76" s="64" t="s">
        <v>234</v>
      </c>
      <c r="C76" s="65" t="s">
        <v>1988</v>
      </c>
      <c r="D76" s="66">
        <v>3</v>
      </c>
      <c r="E76" s="67" t="s">
        <v>132</v>
      </c>
      <c r="F76" s="68">
        <v>32</v>
      </c>
      <c r="G76" s="65"/>
      <c r="H76" s="69"/>
      <c r="I76" s="70"/>
      <c r="J76" s="70"/>
      <c r="K76" s="34" t="s">
        <v>65</v>
      </c>
      <c r="L76" s="77">
        <v>76</v>
      </c>
      <c r="M76" s="77"/>
      <c r="N76" s="72"/>
      <c r="O76" s="79" t="s">
        <v>176</v>
      </c>
      <c r="P76" s="81">
        <v>43601.65625</v>
      </c>
      <c r="Q76" s="79" t="s">
        <v>335</v>
      </c>
      <c r="R76" s="79"/>
      <c r="S76" s="79"/>
      <c r="T76" s="79" t="s">
        <v>436</v>
      </c>
      <c r="U76" s="82" t="s">
        <v>468</v>
      </c>
      <c r="V76" s="82" t="s">
        <v>468</v>
      </c>
      <c r="W76" s="81">
        <v>43601.65625</v>
      </c>
      <c r="X76" s="82" t="s">
        <v>552</v>
      </c>
      <c r="Y76" s="79"/>
      <c r="Z76" s="79"/>
      <c r="AA76" s="85" t="s">
        <v>638</v>
      </c>
      <c r="AB76" s="79"/>
      <c r="AC76" s="79" t="b">
        <v>0</v>
      </c>
      <c r="AD76" s="79">
        <v>0</v>
      </c>
      <c r="AE76" s="85" t="s">
        <v>683</v>
      </c>
      <c r="AF76" s="79" t="b">
        <v>0</v>
      </c>
      <c r="AG76" s="79" t="s">
        <v>686</v>
      </c>
      <c r="AH76" s="79"/>
      <c r="AI76" s="85" t="s">
        <v>683</v>
      </c>
      <c r="AJ76" s="79" t="b">
        <v>0</v>
      </c>
      <c r="AK76" s="79">
        <v>0</v>
      </c>
      <c r="AL76" s="85" t="s">
        <v>683</v>
      </c>
      <c r="AM76" s="79" t="s">
        <v>694</v>
      </c>
      <c r="AN76" s="79" t="b">
        <v>0</v>
      </c>
      <c r="AO76" s="85" t="s">
        <v>638</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v>0</v>
      </c>
      <c r="BE76" s="49">
        <v>0</v>
      </c>
      <c r="BF76" s="48">
        <v>2</v>
      </c>
      <c r="BG76" s="49">
        <v>9.090909090909092</v>
      </c>
      <c r="BH76" s="48">
        <v>0</v>
      </c>
      <c r="BI76" s="49">
        <v>0</v>
      </c>
      <c r="BJ76" s="48">
        <v>20</v>
      </c>
      <c r="BK76" s="49">
        <v>90.9090909090909</v>
      </c>
      <c r="BL76" s="48">
        <v>22</v>
      </c>
    </row>
    <row r="77" spans="1:64" ht="15">
      <c r="A77" s="64" t="s">
        <v>235</v>
      </c>
      <c r="B77" s="64" t="s">
        <v>234</v>
      </c>
      <c r="C77" s="65" t="s">
        <v>1988</v>
      </c>
      <c r="D77" s="66">
        <v>3</v>
      </c>
      <c r="E77" s="67" t="s">
        <v>132</v>
      </c>
      <c r="F77" s="68">
        <v>32</v>
      </c>
      <c r="G77" s="65"/>
      <c r="H77" s="69"/>
      <c r="I77" s="70"/>
      <c r="J77" s="70"/>
      <c r="K77" s="34" t="s">
        <v>65</v>
      </c>
      <c r="L77" s="77">
        <v>77</v>
      </c>
      <c r="M77" s="77"/>
      <c r="N77" s="72"/>
      <c r="O77" s="79" t="s">
        <v>299</v>
      </c>
      <c r="P77" s="81">
        <v>43601.334340277775</v>
      </c>
      <c r="Q77" s="79" t="s">
        <v>336</v>
      </c>
      <c r="R77" s="79"/>
      <c r="S77" s="79"/>
      <c r="T77" s="79" t="s">
        <v>437</v>
      </c>
      <c r="U77" s="82" t="s">
        <v>469</v>
      </c>
      <c r="V77" s="82" t="s">
        <v>469</v>
      </c>
      <c r="W77" s="81">
        <v>43601.334340277775</v>
      </c>
      <c r="X77" s="82" t="s">
        <v>553</v>
      </c>
      <c r="Y77" s="79"/>
      <c r="Z77" s="79"/>
      <c r="AA77" s="85" t="s">
        <v>639</v>
      </c>
      <c r="AB77" s="79"/>
      <c r="AC77" s="79" t="b">
        <v>0</v>
      </c>
      <c r="AD77" s="79">
        <v>0</v>
      </c>
      <c r="AE77" s="85" t="s">
        <v>683</v>
      </c>
      <c r="AF77" s="79" t="b">
        <v>0</v>
      </c>
      <c r="AG77" s="79" t="s">
        <v>686</v>
      </c>
      <c r="AH77" s="79"/>
      <c r="AI77" s="85" t="s">
        <v>683</v>
      </c>
      <c r="AJ77" s="79" t="b">
        <v>0</v>
      </c>
      <c r="AK77" s="79">
        <v>0</v>
      </c>
      <c r="AL77" s="85" t="s">
        <v>683</v>
      </c>
      <c r="AM77" s="79" t="s">
        <v>688</v>
      </c>
      <c r="AN77" s="79" t="b">
        <v>0</v>
      </c>
      <c r="AO77" s="85" t="s">
        <v>639</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v>1</v>
      </c>
      <c r="BE77" s="49">
        <v>2.2222222222222223</v>
      </c>
      <c r="BF77" s="48">
        <v>2</v>
      </c>
      <c r="BG77" s="49">
        <v>4.444444444444445</v>
      </c>
      <c r="BH77" s="48">
        <v>0</v>
      </c>
      <c r="BI77" s="49">
        <v>0</v>
      </c>
      <c r="BJ77" s="48">
        <v>42</v>
      </c>
      <c r="BK77" s="49">
        <v>93.33333333333333</v>
      </c>
      <c r="BL77" s="48">
        <v>45</v>
      </c>
    </row>
    <row r="78" spans="1:64" ht="15">
      <c r="A78" s="64" t="s">
        <v>230</v>
      </c>
      <c r="B78" s="64" t="s">
        <v>272</v>
      </c>
      <c r="C78" s="65" t="s">
        <v>1988</v>
      </c>
      <c r="D78" s="66">
        <v>3</v>
      </c>
      <c r="E78" s="67" t="s">
        <v>132</v>
      </c>
      <c r="F78" s="68">
        <v>32</v>
      </c>
      <c r="G78" s="65"/>
      <c r="H78" s="69"/>
      <c r="I78" s="70"/>
      <c r="J78" s="70"/>
      <c r="K78" s="34" t="s">
        <v>65</v>
      </c>
      <c r="L78" s="77">
        <v>78</v>
      </c>
      <c r="M78" s="77"/>
      <c r="N78" s="72"/>
      <c r="O78" s="79" t="s">
        <v>299</v>
      </c>
      <c r="P78" s="81">
        <v>43608.723761574074</v>
      </c>
      <c r="Q78" s="79" t="s">
        <v>337</v>
      </c>
      <c r="R78" s="79"/>
      <c r="S78" s="79"/>
      <c r="T78" s="79" t="s">
        <v>243</v>
      </c>
      <c r="U78" s="82" t="s">
        <v>470</v>
      </c>
      <c r="V78" s="82" t="s">
        <v>470</v>
      </c>
      <c r="W78" s="81">
        <v>43608.723761574074</v>
      </c>
      <c r="X78" s="82" t="s">
        <v>554</v>
      </c>
      <c r="Y78" s="79"/>
      <c r="Z78" s="79"/>
      <c r="AA78" s="85" t="s">
        <v>640</v>
      </c>
      <c r="AB78" s="79"/>
      <c r="AC78" s="79" t="b">
        <v>0</v>
      </c>
      <c r="AD78" s="79">
        <v>5</v>
      </c>
      <c r="AE78" s="85" t="s">
        <v>683</v>
      </c>
      <c r="AF78" s="79" t="b">
        <v>0</v>
      </c>
      <c r="AG78" s="79" t="s">
        <v>686</v>
      </c>
      <c r="AH78" s="79"/>
      <c r="AI78" s="85" t="s">
        <v>683</v>
      </c>
      <c r="AJ78" s="79" t="b">
        <v>0</v>
      </c>
      <c r="AK78" s="79">
        <v>1</v>
      </c>
      <c r="AL78" s="85" t="s">
        <v>683</v>
      </c>
      <c r="AM78" s="79" t="s">
        <v>689</v>
      </c>
      <c r="AN78" s="79" t="b">
        <v>0</v>
      </c>
      <c r="AO78" s="85" t="s">
        <v>640</v>
      </c>
      <c r="AP78" s="79" t="s">
        <v>176</v>
      </c>
      <c r="AQ78" s="79">
        <v>0</v>
      </c>
      <c r="AR78" s="79">
        <v>0</v>
      </c>
      <c r="AS78" s="79" t="s">
        <v>700</v>
      </c>
      <c r="AT78" s="79" t="s">
        <v>703</v>
      </c>
      <c r="AU78" s="79" t="s">
        <v>705</v>
      </c>
      <c r="AV78" s="79" t="s">
        <v>707</v>
      </c>
      <c r="AW78" s="79" t="s">
        <v>710</v>
      </c>
      <c r="AX78" s="79" t="s">
        <v>713</v>
      </c>
      <c r="AY78" s="79" t="s">
        <v>716</v>
      </c>
      <c r="AZ78" s="82" t="s">
        <v>717</v>
      </c>
      <c r="BA78">
        <v>1</v>
      </c>
      <c r="BB78" s="78" t="str">
        <f>REPLACE(INDEX(GroupVertices[Group],MATCH(Edges[[#This Row],[Vertex 1]],GroupVertices[Vertex],0)),1,1,"")</f>
        <v>2</v>
      </c>
      <c r="BC78" s="78" t="str">
        <f>REPLACE(INDEX(GroupVertices[Group],MATCH(Edges[[#This Row],[Vertex 2]],GroupVertices[Vertex],0)),1,1,"")</f>
        <v>2</v>
      </c>
      <c r="BD78" s="48">
        <v>1</v>
      </c>
      <c r="BE78" s="49">
        <v>3.5714285714285716</v>
      </c>
      <c r="BF78" s="48">
        <v>1</v>
      </c>
      <c r="BG78" s="49">
        <v>3.5714285714285716</v>
      </c>
      <c r="BH78" s="48">
        <v>0</v>
      </c>
      <c r="BI78" s="49">
        <v>0</v>
      </c>
      <c r="BJ78" s="48">
        <v>26</v>
      </c>
      <c r="BK78" s="49">
        <v>92.85714285714286</v>
      </c>
      <c r="BL78" s="48">
        <v>28</v>
      </c>
    </row>
    <row r="79" spans="1:64" ht="15">
      <c r="A79" s="64" t="s">
        <v>236</v>
      </c>
      <c r="B79" s="64" t="s">
        <v>272</v>
      </c>
      <c r="C79" s="65" t="s">
        <v>1988</v>
      </c>
      <c r="D79" s="66">
        <v>3</v>
      </c>
      <c r="E79" s="67" t="s">
        <v>132</v>
      </c>
      <c r="F79" s="68">
        <v>32</v>
      </c>
      <c r="G79" s="65"/>
      <c r="H79" s="69"/>
      <c r="I79" s="70"/>
      <c r="J79" s="70"/>
      <c r="K79" s="34" t="s">
        <v>65</v>
      </c>
      <c r="L79" s="77">
        <v>79</v>
      </c>
      <c r="M79" s="77"/>
      <c r="N79" s="72"/>
      <c r="O79" s="79" t="s">
        <v>299</v>
      </c>
      <c r="P79" s="81">
        <v>43608.79251157407</v>
      </c>
      <c r="Q79" s="79" t="s">
        <v>338</v>
      </c>
      <c r="R79" s="79"/>
      <c r="S79" s="79"/>
      <c r="T79" s="79"/>
      <c r="U79" s="79"/>
      <c r="V79" s="82" t="s">
        <v>500</v>
      </c>
      <c r="W79" s="81">
        <v>43608.79251157407</v>
      </c>
      <c r="X79" s="82" t="s">
        <v>555</v>
      </c>
      <c r="Y79" s="79"/>
      <c r="Z79" s="79"/>
      <c r="AA79" s="85" t="s">
        <v>641</v>
      </c>
      <c r="AB79" s="79"/>
      <c r="AC79" s="79" t="b">
        <v>0</v>
      </c>
      <c r="AD79" s="79">
        <v>0</v>
      </c>
      <c r="AE79" s="85" t="s">
        <v>683</v>
      </c>
      <c r="AF79" s="79" t="b">
        <v>0</v>
      </c>
      <c r="AG79" s="79" t="s">
        <v>686</v>
      </c>
      <c r="AH79" s="79"/>
      <c r="AI79" s="85" t="s">
        <v>683</v>
      </c>
      <c r="AJ79" s="79" t="b">
        <v>0</v>
      </c>
      <c r="AK79" s="79">
        <v>1</v>
      </c>
      <c r="AL79" s="85" t="s">
        <v>640</v>
      </c>
      <c r="AM79" s="79" t="s">
        <v>689</v>
      </c>
      <c r="AN79" s="79" t="b">
        <v>0</v>
      </c>
      <c r="AO79" s="85" t="s">
        <v>640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230</v>
      </c>
      <c r="B80" s="64" t="s">
        <v>258</v>
      </c>
      <c r="C80" s="65" t="s">
        <v>1988</v>
      </c>
      <c r="D80" s="66">
        <v>3</v>
      </c>
      <c r="E80" s="67" t="s">
        <v>132</v>
      </c>
      <c r="F80" s="68">
        <v>32</v>
      </c>
      <c r="G80" s="65"/>
      <c r="H80" s="69"/>
      <c r="I80" s="70"/>
      <c r="J80" s="70"/>
      <c r="K80" s="34" t="s">
        <v>65</v>
      </c>
      <c r="L80" s="77">
        <v>80</v>
      </c>
      <c r="M80" s="77"/>
      <c r="N80" s="72"/>
      <c r="O80" s="79" t="s">
        <v>299</v>
      </c>
      <c r="P80" s="81">
        <v>43608.69405092593</v>
      </c>
      <c r="Q80" s="79" t="s">
        <v>320</v>
      </c>
      <c r="R80" s="79"/>
      <c r="S80" s="79"/>
      <c r="T80" s="79" t="s">
        <v>243</v>
      </c>
      <c r="U80" s="82" t="s">
        <v>463</v>
      </c>
      <c r="V80" s="82" t="s">
        <v>463</v>
      </c>
      <c r="W80" s="81">
        <v>43608.69405092593</v>
      </c>
      <c r="X80" s="82" t="s">
        <v>534</v>
      </c>
      <c r="Y80" s="79"/>
      <c r="Z80" s="79"/>
      <c r="AA80" s="85" t="s">
        <v>620</v>
      </c>
      <c r="AB80" s="79"/>
      <c r="AC80" s="79" t="b">
        <v>0</v>
      </c>
      <c r="AD80" s="79">
        <v>2</v>
      </c>
      <c r="AE80" s="85" t="s">
        <v>683</v>
      </c>
      <c r="AF80" s="79" t="b">
        <v>0</v>
      </c>
      <c r="AG80" s="79" t="s">
        <v>686</v>
      </c>
      <c r="AH80" s="79"/>
      <c r="AI80" s="85" t="s">
        <v>683</v>
      </c>
      <c r="AJ80" s="79" t="b">
        <v>0</v>
      </c>
      <c r="AK80" s="79">
        <v>0</v>
      </c>
      <c r="AL80" s="85" t="s">
        <v>683</v>
      </c>
      <c r="AM80" s="79" t="s">
        <v>689</v>
      </c>
      <c r="AN80" s="79" t="b">
        <v>0</v>
      </c>
      <c r="AO80" s="85" t="s">
        <v>620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2</v>
      </c>
      <c r="BE80" s="49">
        <v>9.090909090909092</v>
      </c>
      <c r="BF80" s="48">
        <v>0</v>
      </c>
      <c r="BG80" s="49">
        <v>0</v>
      </c>
      <c r="BH80" s="48">
        <v>0</v>
      </c>
      <c r="BI80" s="49">
        <v>0</v>
      </c>
      <c r="BJ80" s="48">
        <v>20</v>
      </c>
      <c r="BK80" s="49">
        <v>90.9090909090909</v>
      </c>
      <c r="BL80" s="48">
        <v>22</v>
      </c>
    </row>
    <row r="81" spans="1:64" ht="15">
      <c r="A81" s="64" t="s">
        <v>230</v>
      </c>
      <c r="B81" s="64" t="s">
        <v>260</v>
      </c>
      <c r="C81" s="65" t="s">
        <v>1988</v>
      </c>
      <c r="D81" s="66">
        <v>3</v>
      </c>
      <c r="E81" s="67" t="s">
        <v>132</v>
      </c>
      <c r="F81" s="68">
        <v>32</v>
      </c>
      <c r="G81" s="65"/>
      <c r="H81" s="69"/>
      <c r="I81" s="70"/>
      <c r="J81" s="70"/>
      <c r="K81" s="34" t="s">
        <v>65</v>
      </c>
      <c r="L81" s="77">
        <v>81</v>
      </c>
      <c r="M81" s="77"/>
      <c r="N81" s="72"/>
      <c r="O81" s="79" t="s">
        <v>299</v>
      </c>
      <c r="P81" s="81">
        <v>43608.723761574074</v>
      </c>
      <c r="Q81" s="79" t="s">
        <v>337</v>
      </c>
      <c r="R81" s="79"/>
      <c r="S81" s="79"/>
      <c r="T81" s="79" t="s">
        <v>243</v>
      </c>
      <c r="U81" s="82" t="s">
        <v>470</v>
      </c>
      <c r="V81" s="82" t="s">
        <v>470</v>
      </c>
      <c r="W81" s="81">
        <v>43608.723761574074</v>
      </c>
      <c r="X81" s="82" t="s">
        <v>554</v>
      </c>
      <c r="Y81" s="79"/>
      <c r="Z81" s="79"/>
      <c r="AA81" s="85" t="s">
        <v>640</v>
      </c>
      <c r="AB81" s="79"/>
      <c r="AC81" s="79" t="b">
        <v>0</v>
      </c>
      <c r="AD81" s="79">
        <v>5</v>
      </c>
      <c r="AE81" s="85" t="s">
        <v>683</v>
      </c>
      <c r="AF81" s="79" t="b">
        <v>0</v>
      </c>
      <c r="AG81" s="79" t="s">
        <v>686</v>
      </c>
      <c r="AH81" s="79"/>
      <c r="AI81" s="85" t="s">
        <v>683</v>
      </c>
      <c r="AJ81" s="79" t="b">
        <v>0</v>
      </c>
      <c r="AK81" s="79">
        <v>1</v>
      </c>
      <c r="AL81" s="85" t="s">
        <v>683</v>
      </c>
      <c r="AM81" s="79" t="s">
        <v>689</v>
      </c>
      <c r="AN81" s="79" t="b">
        <v>0</v>
      </c>
      <c r="AO81" s="85" t="s">
        <v>640</v>
      </c>
      <c r="AP81" s="79" t="s">
        <v>176</v>
      </c>
      <c r="AQ81" s="79">
        <v>0</v>
      </c>
      <c r="AR81" s="79">
        <v>0</v>
      </c>
      <c r="AS81" s="79" t="s">
        <v>700</v>
      </c>
      <c r="AT81" s="79" t="s">
        <v>703</v>
      </c>
      <c r="AU81" s="79" t="s">
        <v>705</v>
      </c>
      <c r="AV81" s="79" t="s">
        <v>707</v>
      </c>
      <c r="AW81" s="79" t="s">
        <v>710</v>
      </c>
      <c r="AX81" s="79" t="s">
        <v>713</v>
      </c>
      <c r="AY81" s="79" t="s">
        <v>716</v>
      </c>
      <c r="AZ81" s="82" t="s">
        <v>717</v>
      </c>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235</v>
      </c>
      <c r="B82" s="64" t="s">
        <v>230</v>
      </c>
      <c r="C82" s="65" t="s">
        <v>1988</v>
      </c>
      <c r="D82" s="66">
        <v>3</v>
      </c>
      <c r="E82" s="67" t="s">
        <v>132</v>
      </c>
      <c r="F82" s="68">
        <v>32</v>
      </c>
      <c r="G82" s="65"/>
      <c r="H82" s="69"/>
      <c r="I82" s="70"/>
      <c r="J82" s="70"/>
      <c r="K82" s="34" t="s">
        <v>65</v>
      </c>
      <c r="L82" s="77">
        <v>82</v>
      </c>
      <c r="M82" s="77"/>
      <c r="N82" s="72"/>
      <c r="O82" s="79" t="s">
        <v>299</v>
      </c>
      <c r="P82" s="81">
        <v>43609.34003472222</v>
      </c>
      <c r="Q82" s="79" t="s">
        <v>339</v>
      </c>
      <c r="R82" s="79"/>
      <c r="S82" s="79"/>
      <c r="T82" s="79" t="s">
        <v>426</v>
      </c>
      <c r="U82" s="82" t="s">
        <v>471</v>
      </c>
      <c r="V82" s="82" t="s">
        <v>471</v>
      </c>
      <c r="W82" s="81">
        <v>43609.34003472222</v>
      </c>
      <c r="X82" s="82" t="s">
        <v>556</v>
      </c>
      <c r="Y82" s="79"/>
      <c r="Z82" s="79"/>
      <c r="AA82" s="85" t="s">
        <v>642</v>
      </c>
      <c r="AB82" s="79"/>
      <c r="AC82" s="79" t="b">
        <v>0</v>
      </c>
      <c r="AD82" s="79">
        <v>5</v>
      </c>
      <c r="AE82" s="85" t="s">
        <v>683</v>
      </c>
      <c r="AF82" s="79" t="b">
        <v>0</v>
      </c>
      <c r="AG82" s="79" t="s">
        <v>686</v>
      </c>
      <c r="AH82" s="79"/>
      <c r="AI82" s="85" t="s">
        <v>683</v>
      </c>
      <c r="AJ82" s="79" t="b">
        <v>0</v>
      </c>
      <c r="AK82" s="79">
        <v>1</v>
      </c>
      <c r="AL82" s="85" t="s">
        <v>683</v>
      </c>
      <c r="AM82" s="79" t="s">
        <v>690</v>
      </c>
      <c r="AN82" s="79" t="b">
        <v>0</v>
      </c>
      <c r="AO82" s="85" t="s">
        <v>642</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2</v>
      </c>
      <c r="BD82" s="48"/>
      <c r="BE82" s="49"/>
      <c r="BF82" s="48"/>
      <c r="BG82" s="49"/>
      <c r="BH82" s="48"/>
      <c r="BI82" s="49"/>
      <c r="BJ82" s="48"/>
      <c r="BK82" s="49"/>
      <c r="BL82" s="48"/>
    </row>
    <row r="83" spans="1:64" ht="15">
      <c r="A83" s="64" t="s">
        <v>236</v>
      </c>
      <c r="B83" s="64" t="s">
        <v>230</v>
      </c>
      <c r="C83" s="65" t="s">
        <v>1988</v>
      </c>
      <c r="D83" s="66">
        <v>3</v>
      </c>
      <c r="E83" s="67" t="s">
        <v>132</v>
      </c>
      <c r="F83" s="68">
        <v>32</v>
      </c>
      <c r="G83" s="65"/>
      <c r="H83" s="69"/>
      <c r="I83" s="70"/>
      <c r="J83" s="70"/>
      <c r="K83" s="34" t="s">
        <v>65</v>
      </c>
      <c r="L83" s="77">
        <v>83</v>
      </c>
      <c r="M83" s="77"/>
      <c r="N83" s="72"/>
      <c r="O83" s="79" t="s">
        <v>299</v>
      </c>
      <c r="P83" s="81">
        <v>43608.79251157407</v>
      </c>
      <c r="Q83" s="79" t="s">
        <v>338</v>
      </c>
      <c r="R83" s="79"/>
      <c r="S83" s="79"/>
      <c r="T83" s="79"/>
      <c r="U83" s="79"/>
      <c r="V83" s="82" t="s">
        <v>500</v>
      </c>
      <c r="W83" s="81">
        <v>43608.79251157407</v>
      </c>
      <c r="X83" s="82" t="s">
        <v>555</v>
      </c>
      <c r="Y83" s="79"/>
      <c r="Z83" s="79"/>
      <c r="AA83" s="85" t="s">
        <v>641</v>
      </c>
      <c r="AB83" s="79"/>
      <c r="AC83" s="79" t="b">
        <v>0</v>
      </c>
      <c r="AD83" s="79">
        <v>0</v>
      </c>
      <c r="AE83" s="85" t="s">
        <v>683</v>
      </c>
      <c r="AF83" s="79" t="b">
        <v>0</v>
      </c>
      <c r="AG83" s="79" t="s">
        <v>686</v>
      </c>
      <c r="AH83" s="79"/>
      <c r="AI83" s="85" t="s">
        <v>683</v>
      </c>
      <c r="AJ83" s="79" t="b">
        <v>0</v>
      </c>
      <c r="AK83" s="79">
        <v>1</v>
      </c>
      <c r="AL83" s="85" t="s">
        <v>640</v>
      </c>
      <c r="AM83" s="79" t="s">
        <v>689</v>
      </c>
      <c r="AN83" s="79" t="b">
        <v>0</v>
      </c>
      <c r="AO83" s="85" t="s">
        <v>640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4.545454545454546</v>
      </c>
      <c r="BF83" s="48">
        <v>1</v>
      </c>
      <c r="BG83" s="49">
        <v>4.545454545454546</v>
      </c>
      <c r="BH83" s="48">
        <v>0</v>
      </c>
      <c r="BI83" s="49">
        <v>0</v>
      </c>
      <c r="BJ83" s="48">
        <v>20</v>
      </c>
      <c r="BK83" s="49">
        <v>90.9090909090909</v>
      </c>
      <c r="BL83" s="48">
        <v>22</v>
      </c>
    </row>
    <row r="84" spans="1:64" ht="15">
      <c r="A84" s="64" t="s">
        <v>237</v>
      </c>
      <c r="B84" s="64" t="s">
        <v>237</v>
      </c>
      <c r="C84" s="65" t="s">
        <v>1991</v>
      </c>
      <c r="D84" s="66">
        <v>7.666666666666667</v>
      </c>
      <c r="E84" s="67" t="s">
        <v>136</v>
      </c>
      <c r="F84" s="68">
        <v>26.8</v>
      </c>
      <c r="G84" s="65"/>
      <c r="H84" s="69"/>
      <c r="I84" s="70"/>
      <c r="J84" s="70"/>
      <c r="K84" s="34" t="s">
        <v>65</v>
      </c>
      <c r="L84" s="77">
        <v>84</v>
      </c>
      <c r="M84" s="77"/>
      <c r="N84" s="72"/>
      <c r="O84" s="79" t="s">
        <v>176</v>
      </c>
      <c r="P84" s="81">
        <v>43606.589791666665</v>
      </c>
      <c r="Q84" s="79" t="s">
        <v>340</v>
      </c>
      <c r="R84" s="82" t="s">
        <v>378</v>
      </c>
      <c r="S84" s="79" t="s">
        <v>405</v>
      </c>
      <c r="T84" s="79" t="s">
        <v>243</v>
      </c>
      <c r="U84" s="79"/>
      <c r="V84" s="82" t="s">
        <v>501</v>
      </c>
      <c r="W84" s="81">
        <v>43606.589791666665</v>
      </c>
      <c r="X84" s="82" t="s">
        <v>557</v>
      </c>
      <c r="Y84" s="79"/>
      <c r="Z84" s="79"/>
      <c r="AA84" s="85" t="s">
        <v>643</v>
      </c>
      <c r="AB84" s="79"/>
      <c r="AC84" s="79" t="b">
        <v>0</v>
      </c>
      <c r="AD84" s="79">
        <v>15</v>
      </c>
      <c r="AE84" s="85" t="s">
        <v>683</v>
      </c>
      <c r="AF84" s="79" t="b">
        <v>0</v>
      </c>
      <c r="AG84" s="79" t="s">
        <v>687</v>
      </c>
      <c r="AH84" s="79"/>
      <c r="AI84" s="85" t="s">
        <v>683</v>
      </c>
      <c r="AJ84" s="79" t="b">
        <v>0</v>
      </c>
      <c r="AK84" s="79">
        <v>5</v>
      </c>
      <c r="AL84" s="85" t="s">
        <v>683</v>
      </c>
      <c r="AM84" s="79" t="s">
        <v>688</v>
      </c>
      <c r="AN84" s="79" t="b">
        <v>0</v>
      </c>
      <c r="AO84" s="85" t="s">
        <v>643</v>
      </c>
      <c r="AP84" s="79" t="s">
        <v>176</v>
      </c>
      <c r="AQ84" s="79">
        <v>0</v>
      </c>
      <c r="AR84" s="79">
        <v>0</v>
      </c>
      <c r="AS84" s="79"/>
      <c r="AT84" s="79"/>
      <c r="AU84" s="79"/>
      <c r="AV84" s="79"/>
      <c r="AW84" s="79"/>
      <c r="AX84" s="79"/>
      <c r="AY84" s="79"/>
      <c r="AZ84" s="79"/>
      <c r="BA84">
        <v>3</v>
      </c>
      <c r="BB84" s="78" t="str">
        <f>REPLACE(INDEX(GroupVertices[Group],MATCH(Edges[[#This Row],[Vertex 1]],GroupVertices[Vertex],0)),1,1,"")</f>
        <v>5</v>
      </c>
      <c r="BC84" s="78" t="str">
        <f>REPLACE(INDEX(GroupVertices[Group],MATCH(Edges[[#This Row],[Vertex 2]],GroupVertices[Vertex],0)),1,1,"")</f>
        <v>5</v>
      </c>
      <c r="BD84" s="48">
        <v>0</v>
      </c>
      <c r="BE84" s="49">
        <v>0</v>
      </c>
      <c r="BF84" s="48">
        <v>0</v>
      </c>
      <c r="BG84" s="49">
        <v>0</v>
      </c>
      <c r="BH84" s="48">
        <v>0</v>
      </c>
      <c r="BI84" s="49">
        <v>0</v>
      </c>
      <c r="BJ84" s="48">
        <v>38</v>
      </c>
      <c r="BK84" s="49">
        <v>100</v>
      </c>
      <c r="BL84" s="48">
        <v>38</v>
      </c>
    </row>
    <row r="85" spans="1:64" ht="15">
      <c r="A85" s="64" t="s">
        <v>237</v>
      </c>
      <c r="B85" s="64" t="s">
        <v>237</v>
      </c>
      <c r="C85" s="65" t="s">
        <v>1991</v>
      </c>
      <c r="D85" s="66">
        <v>7.666666666666667</v>
      </c>
      <c r="E85" s="67" t="s">
        <v>136</v>
      </c>
      <c r="F85" s="68">
        <v>26.8</v>
      </c>
      <c r="G85" s="65"/>
      <c r="H85" s="69"/>
      <c r="I85" s="70"/>
      <c r="J85" s="70"/>
      <c r="K85" s="34" t="s">
        <v>65</v>
      </c>
      <c r="L85" s="77">
        <v>85</v>
      </c>
      <c r="M85" s="77"/>
      <c r="N85" s="72"/>
      <c r="O85" s="79" t="s">
        <v>176</v>
      </c>
      <c r="P85" s="81">
        <v>43608.34349537037</v>
      </c>
      <c r="Q85" s="79" t="s">
        <v>341</v>
      </c>
      <c r="R85" s="82" t="s">
        <v>379</v>
      </c>
      <c r="S85" s="79" t="s">
        <v>405</v>
      </c>
      <c r="T85" s="79" t="s">
        <v>421</v>
      </c>
      <c r="U85" s="79"/>
      <c r="V85" s="82" t="s">
        <v>501</v>
      </c>
      <c r="W85" s="81">
        <v>43608.34349537037</v>
      </c>
      <c r="X85" s="82" t="s">
        <v>558</v>
      </c>
      <c r="Y85" s="79"/>
      <c r="Z85" s="79"/>
      <c r="AA85" s="85" t="s">
        <v>644</v>
      </c>
      <c r="AB85" s="79"/>
      <c r="AC85" s="79" t="b">
        <v>0</v>
      </c>
      <c r="AD85" s="79">
        <v>0</v>
      </c>
      <c r="AE85" s="85" t="s">
        <v>683</v>
      </c>
      <c r="AF85" s="79" t="b">
        <v>0</v>
      </c>
      <c r="AG85" s="79" t="s">
        <v>687</v>
      </c>
      <c r="AH85" s="79"/>
      <c r="AI85" s="85" t="s">
        <v>683</v>
      </c>
      <c r="AJ85" s="79" t="b">
        <v>0</v>
      </c>
      <c r="AK85" s="79">
        <v>3</v>
      </c>
      <c r="AL85" s="85" t="s">
        <v>683</v>
      </c>
      <c r="AM85" s="79" t="s">
        <v>688</v>
      </c>
      <c r="AN85" s="79" t="b">
        <v>0</v>
      </c>
      <c r="AO85" s="85" t="s">
        <v>644</v>
      </c>
      <c r="AP85" s="79" t="s">
        <v>176</v>
      </c>
      <c r="AQ85" s="79">
        <v>0</v>
      </c>
      <c r="AR85" s="79">
        <v>0</v>
      </c>
      <c r="AS85" s="79"/>
      <c r="AT85" s="79"/>
      <c r="AU85" s="79"/>
      <c r="AV85" s="79"/>
      <c r="AW85" s="79"/>
      <c r="AX85" s="79"/>
      <c r="AY85" s="79"/>
      <c r="AZ85" s="79"/>
      <c r="BA85">
        <v>3</v>
      </c>
      <c r="BB85" s="78" t="str">
        <f>REPLACE(INDEX(GroupVertices[Group],MATCH(Edges[[#This Row],[Vertex 1]],GroupVertices[Vertex],0)),1,1,"")</f>
        <v>5</v>
      </c>
      <c r="BC85" s="78" t="str">
        <f>REPLACE(INDEX(GroupVertices[Group],MATCH(Edges[[#This Row],[Vertex 2]],GroupVertices[Vertex],0)),1,1,"")</f>
        <v>5</v>
      </c>
      <c r="BD85" s="48">
        <v>1</v>
      </c>
      <c r="BE85" s="49">
        <v>7.142857142857143</v>
      </c>
      <c r="BF85" s="48">
        <v>0</v>
      </c>
      <c r="BG85" s="49">
        <v>0</v>
      </c>
      <c r="BH85" s="48">
        <v>0</v>
      </c>
      <c r="BI85" s="49">
        <v>0</v>
      </c>
      <c r="BJ85" s="48">
        <v>13</v>
      </c>
      <c r="BK85" s="49">
        <v>92.85714285714286</v>
      </c>
      <c r="BL85" s="48">
        <v>14</v>
      </c>
    </row>
    <row r="86" spans="1:64" ht="15">
      <c r="A86" s="64" t="s">
        <v>237</v>
      </c>
      <c r="B86" s="64" t="s">
        <v>237</v>
      </c>
      <c r="C86" s="65" t="s">
        <v>1991</v>
      </c>
      <c r="D86" s="66">
        <v>7.666666666666667</v>
      </c>
      <c r="E86" s="67" t="s">
        <v>136</v>
      </c>
      <c r="F86" s="68">
        <v>26.8</v>
      </c>
      <c r="G86" s="65"/>
      <c r="H86" s="69"/>
      <c r="I86" s="70"/>
      <c r="J86" s="70"/>
      <c r="K86" s="34" t="s">
        <v>65</v>
      </c>
      <c r="L86" s="77">
        <v>86</v>
      </c>
      <c r="M86" s="77"/>
      <c r="N86" s="72"/>
      <c r="O86" s="79" t="s">
        <v>176</v>
      </c>
      <c r="P86" s="81">
        <v>43608.589537037034</v>
      </c>
      <c r="Q86" s="79" t="s">
        <v>310</v>
      </c>
      <c r="R86" s="79"/>
      <c r="S86" s="79"/>
      <c r="T86" s="79" t="s">
        <v>421</v>
      </c>
      <c r="U86" s="79"/>
      <c r="V86" s="82" t="s">
        <v>501</v>
      </c>
      <c r="W86" s="81">
        <v>43608.589537037034</v>
      </c>
      <c r="X86" s="82" t="s">
        <v>559</v>
      </c>
      <c r="Y86" s="79"/>
      <c r="Z86" s="79"/>
      <c r="AA86" s="85" t="s">
        <v>645</v>
      </c>
      <c r="AB86" s="79"/>
      <c r="AC86" s="79" t="b">
        <v>0</v>
      </c>
      <c r="AD86" s="79">
        <v>0</v>
      </c>
      <c r="AE86" s="85" t="s">
        <v>683</v>
      </c>
      <c r="AF86" s="79" t="b">
        <v>0</v>
      </c>
      <c r="AG86" s="79" t="s">
        <v>687</v>
      </c>
      <c r="AH86" s="79"/>
      <c r="AI86" s="85" t="s">
        <v>683</v>
      </c>
      <c r="AJ86" s="79" t="b">
        <v>0</v>
      </c>
      <c r="AK86" s="79">
        <v>3</v>
      </c>
      <c r="AL86" s="85" t="s">
        <v>644</v>
      </c>
      <c r="AM86" s="79" t="s">
        <v>692</v>
      </c>
      <c r="AN86" s="79" t="b">
        <v>0</v>
      </c>
      <c r="AO86" s="85" t="s">
        <v>644</v>
      </c>
      <c r="AP86" s="79" t="s">
        <v>176</v>
      </c>
      <c r="AQ86" s="79">
        <v>0</v>
      </c>
      <c r="AR86" s="79">
        <v>0</v>
      </c>
      <c r="AS86" s="79"/>
      <c r="AT86" s="79"/>
      <c r="AU86" s="79"/>
      <c r="AV86" s="79"/>
      <c r="AW86" s="79"/>
      <c r="AX86" s="79"/>
      <c r="AY86" s="79"/>
      <c r="AZ86" s="79"/>
      <c r="BA86">
        <v>3</v>
      </c>
      <c r="BB86" s="78" t="str">
        <f>REPLACE(INDEX(GroupVertices[Group],MATCH(Edges[[#This Row],[Vertex 1]],GroupVertices[Vertex],0)),1,1,"")</f>
        <v>5</v>
      </c>
      <c r="BC86" s="78" t="str">
        <f>REPLACE(INDEX(GroupVertices[Group],MATCH(Edges[[#This Row],[Vertex 2]],GroupVertices[Vertex],0)),1,1,"")</f>
        <v>5</v>
      </c>
      <c r="BD86" s="48">
        <v>1</v>
      </c>
      <c r="BE86" s="49">
        <v>5.882352941176471</v>
      </c>
      <c r="BF86" s="48">
        <v>0</v>
      </c>
      <c r="BG86" s="49">
        <v>0</v>
      </c>
      <c r="BH86" s="48">
        <v>0</v>
      </c>
      <c r="BI86" s="49">
        <v>0</v>
      </c>
      <c r="BJ86" s="48">
        <v>16</v>
      </c>
      <c r="BK86" s="49">
        <v>94.11764705882354</v>
      </c>
      <c r="BL86" s="48">
        <v>17</v>
      </c>
    </row>
    <row r="87" spans="1:64" ht="15">
      <c r="A87" s="64" t="s">
        <v>236</v>
      </c>
      <c r="B87" s="64" t="s">
        <v>237</v>
      </c>
      <c r="C87" s="65" t="s">
        <v>1989</v>
      </c>
      <c r="D87" s="66">
        <v>5.333333333333334</v>
      </c>
      <c r="E87" s="67" t="s">
        <v>136</v>
      </c>
      <c r="F87" s="68">
        <v>29.4</v>
      </c>
      <c r="G87" s="65"/>
      <c r="H87" s="69"/>
      <c r="I87" s="70"/>
      <c r="J87" s="70"/>
      <c r="K87" s="34" t="s">
        <v>65</v>
      </c>
      <c r="L87" s="77">
        <v>87</v>
      </c>
      <c r="M87" s="77"/>
      <c r="N87" s="72"/>
      <c r="O87" s="79" t="s">
        <v>299</v>
      </c>
      <c r="P87" s="81">
        <v>43606.64326388889</v>
      </c>
      <c r="Q87" s="79" t="s">
        <v>307</v>
      </c>
      <c r="R87" s="79"/>
      <c r="S87" s="79"/>
      <c r="T87" s="79"/>
      <c r="U87" s="79"/>
      <c r="V87" s="82" t="s">
        <v>500</v>
      </c>
      <c r="W87" s="81">
        <v>43606.64326388889</v>
      </c>
      <c r="X87" s="82" t="s">
        <v>560</v>
      </c>
      <c r="Y87" s="79"/>
      <c r="Z87" s="79"/>
      <c r="AA87" s="85" t="s">
        <v>646</v>
      </c>
      <c r="AB87" s="79"/>
      <c r="AC87" s="79" t="b">
        <v>0</v>
      </c>
      <c r="AD87" s="79">
        <v>0</v>
      </c>
      <c r="AE87" s="85" t="s">
        <v>683</v>
      </c>
      <c r="AF87" s="79" t="b">
        <v>0</v>
      </c>
      <c r="AG87" s="79" t="s">
        <v>687</v>
      </c>
      <c r="AH87" s="79"/>
      <c r="AI87" s="85" t="s">
        <v>683</v>
      </c>
      <c r="AJ87" s="79" t="b">
        <v>0</v>
      </c>
      <c r="AK87" s="79">
        <v>5</v>
      </c>
      <c r="AL87" s="85" t="s">
        <v>643</v>
      </c>
      <c r="AM87" s="79" t="s">
        <v>689</v>
      </c>
      <c r="AN87" s="79" t="b">
        <v>0</v>
      </c>
      <c r="AO87" s="85" t="s">
        <v>643</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5</v>
      </c>
      <c r="BD87" s="48">
        <v>0</v>
      </c>
      <c r="BE87" s="49">
        <v>0</v>
      </c>
      <c r="BF87" s="48">
        <v>0</v>
      </c>
      <c r="BG87" s="49">
        <v>0</v>
      </c>
      <c r="BH87" s="48">
        <v>0</v>
      </c>
      <c r="BI87" s="49">
        <v>0</v>
      </c>
      <c r="BJ87" s="48">
        <v>24</v>
      </c>
      <c r="BK87" s="49">
        <v>100</v>
      </c>
      <c r="BL87" s="48">
        <v>24</v>
      </c>
    </row>
    <row r="88" spans="1:64" ht="15">
      <c r="A88" s="64" t="s">
        <v>236</v>
      </c>
      <c r="B88" s="64" t="s">
        <v>237</v>
      </c>
      <c r="C88" s="65" t="s">
        <v>1989</v>
      </c>
      <c r="D88" s="66">
        <v>5.333333333333334</v>
      </c>
      <c r="E88" s="67" t="s">
        <v>136</v>
      </c>
      <c r="F88" s="68">
        <v>29.4</v>
      </c>
      <c r="G88" s="65"/>
      <c r="H88" s="69"/>
      <c r="I88" s="70"/>
      <c r="J88" s="70"/>
      <c r="K88" s="34" t="s">
        <v>65</v>
      </c>
      <c r="L88" s="77">
        <v>88</v>
      </c>
      <c r="M88" s="77"/>
      <c r="N88" s="72"/>
      <c r="O88" s="79" t="s">
        <v>299</v>
      </c>
      <c r="P88" s="81">
        <v>43609.39451388889</v>
      </c>
      <c r="Q88" s="79" t="s">
        <v>310</v>
      </c>
      <c r="R88" s="79"/>
      <c r="S88" s="79"/>
      <c r="T88" s="79" t="s">
        <v>421</v>
      </c>
      <c r="U88" s="79"/>
      <c r="V88" s="82" t="s">
        <v>500</v>
      </c>
      <c r="W88" s="81">
        <v>43609.39451388889</v>
      </c>
      <c r="X88" s="82" t="s">
        <v>561</v>
      </c>
      <c r="Y88" s="79"/>
      <c r="Z88" s="79"/>
      <c r="AA88" s="85" t="s">
        <v>647</v>
      </c>
      <c r="AB88" s="79"/>
      <c r="AC88" s="79" t="b">
        <v>0</v>
      </c>
      <c r="AD88" s="79">
        <v>0</v>
      </c>
      <c r="AE88" s="85" t="s">
        <v>683</v>
      </c>
      <c r="AF88" s="79" t="b">
        <v>0</v>
      </c>
      <c r="AG88" s="79" t="s">
        <v>687</v>
      </c>
      <c r="AH88" s="79"/>
      <c r="AI88" s="85" t="s">
        <v>683</v>
      </c>
      <c r="AJ88" s="79" t="b">
        <v>0</v>
      </c>
      <c r="AK88" s="79">
        <v>3</v>
      </c>
      <c r="AL88" s="85" t="s">
        <v>644</v>
      </c>
      <c r="AM88" s="79" t="s">
        <v>688</v>
      </c>
      <c r="AN88" s="79" t="b">
        <v>0</v>
      </c>
      <c r="AO88" s="85" t="s">
        <v>644</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5</v>
      </c>
      <c r="BD88" s="48">
        <v>1</v>
      </c>
      <c r="BE88" s="49">
        <v>5.882352941176471</v>
      </c>
      <c r="BF88" s="48">
        <v>0</v>
      </c>
      <c r="BG88" s="49">
        <v>0</v>
      </c>
      <c r="BH88" s="48">
        <v>0</v>
      </c>
      <c r="BI88" s="49">
        <v>0</v>
      </c>
      <c r="BJ88" s="48">
        <v>16</v>
      </c>
      <c r="BK88" s="49">
        <v>94.11764705882354</v>
      </c>
      <c r="BL88" s="48">
        <v>17</v>
      </c>
    </row>
    <row r="89" spans="1:64" ht="15">
      <c r="A89" s="64" t="s">
        <v>238</v>
      </c>
      <c r="B89" s="64" t="s">
        <v>273</v>
      </c>
      <c r="C89" s="65" t="s">
        <v>1988</v>
      </c>
      <c r="D89" s="66">
        <v>3</v>
      </c>
      <c r="E89" s="67" t="s">
        <v>132</v>
      </c>
      <c r="F89" s="68">
        <v>32</v>
      </c>
      <c r="G89" s="65"/>
      <c r="H89" s="69"/>
      <c r="I89" s="70"/>
      <c r="J89" s="70"/>
      <c r="K89" s="34" t="s">
        <v>65</v>
      </c>
      <c r="L89" s="77">
        <v>89</v>
      </c>
      <c r="M89" s="77"/>
      <c r="N89" s="72"/>
      <c r="O89" s="79" t="s">
        <v>299</v>
      </c>
      <c r="P89" s="81">
        <v>43609.40046296296</v>
      </c>
      <c r="Q89" s="79" t="s">
        <v>342</v>
      </c>
      <c r="R89" s="79"/>
      <c r="S89" s="79"/>
      <c r="T89" s="79" t="s">
        <v>438</v>
      </c>
      <c r="U89" s="82" t="s">
        <v>472</v>
      </c>
      <c r="V89" s="82" t="s">
        <v>472</v>
      </c>
      <c r="W89" s="81">
        <v>43609.40046296296</v>
      </c>
      <c r="X89" s="82" t="s">
        <v>562</v>
      </c>
      <c r="Y89" s="79"/>
      <c r="Z89" s="79"/>
      <c r="AA89" s="85" t="s">
        <v>648</v>
      </c>
      <c r="AB89" s="79"/>
      <c r="AC89" s="79" t="b">
        <v>0</v>
      </c>
      <c r="AD89" s="79">
        <v>17</v>
      </c>
      <c r="AE89" s="85" t="s">
        <v>683</v>
      </c>
      <c r="AF89" s="79" t="b">
        <v>0</v>
      </c>
      <c r="AG89" s="79" t="s">
        <v>686</v>
      </c>
      <c r="AH89" s="79"/>
      <c r="AI89" s="85" t="s">
        <v>683</v>
      </c>
      <c r="AJ89" s="79" t="b">
        <v>0</v>
      </c>
      <c r="AK89" s="79">
        <v>6</v>
      </c>
      <c r="AL89" s="85" t="s">
        <v>683</v>
      </c>
      <c r="AM89" s="79" t="s">
        <v>689</v>
      </c>
      <c r="AN89" s="79" t="b">
        <v>0</v>
      </c>
      <c r="AO89" s="85" t="s">
        <v>648</v>
      </c>
      <c r="AP89" s="79" t="s">
        <v>176</v>
      </c>
      <c r="AQ89" s="79">
        <v>0</v>
      </c>
      <c r="AR89" s="79">
        <v>0</v>
      </c>
      <c r="AS89" s="79" t="s">
        <v>702</v>
      </c>
      <c r="AT89" s="79" t="s">
        <v>703</v>
      </c>
      <c r="AU89" s="79" t="s">
        <v>705</v>
      </c>
      <c r="AV89" s="79" t="s">
        <v>709</v>
      </c>
      <c r="AW89" s="79" t="s">
        <v>712</v>
      </c>
      <c r="AX89" s="79" t="s">
        <v>715</v>
      </c>
      <c r="AY89" s="79" t="s">
        <v>716</v>
      </c>
      <c r="AZ89" s="82" t="s">
        <v>719</v>
      </c>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238</v>
      </c>
      <c r="B90" s="64" t="s">
        <v>274</v>
      </c>
      <c r="C90" s="65" t="s">
        <v>1988</v>
      </c>
      <c r="D90" s="66">
        <v>3</v>
      </c>
      <c r="E90" s="67" t="s">
        <v>132</v>
      </c>
      <c r="F90" s="68">
        <v>32</v>
      </c>
      <c r="G90" s="65"/>
      <c r="H90" s="69"/>
      <c r="I90" s="70"/>
      <c r="J90" s="70"/>
      <c r="K90" s="34" t="s">
        <v>65</v>
      </c>
      <c r="L90" s="77">
        <v>90</v>
      </c>
      <c r="M90" s="77"/>
      <c r="N90" s="72"/>
      <c r="O90" s="79" t="s">
        <v>299</v>
      </c>
      <c r="P90" s="81">
        <v>43609.40046296296</v>
      </c>
      <c r="Q90" s="79" t="s">
        <v>342</v>
      </c>
      <c r="R90" s="79"/>
      <c r="S90" s="79"/>
      <c r="T90" s="79" t="s">
        <v>438</v>
      </c>
      <c r="U90" s="82" t="s">
        <v>472</v>
      </c>
      <c r="V90" s="82" t="s">
        <v>472</v>
      </c>
      <c r="W90" s="81">
        <v>43609.40046296296</v>
      </c>
      <c r="X90" s="82" t="s">
        <v>562</v>
      </c>
      <c r="Y90" s="79"/>
      <c r="Z90" s="79"/>
      <c r="AA90" s="85" t="s">
        <v>648</v>
      </c>
      <c r="AB90" s="79"/>
      <c r="AC90" s="79" t="b">
        <v>0</v>
      </c>
      <c r="AD90" s="79">
        <v>17</v>
      </c>
      <c r="AE90" s="85" t="s">
        <v>683</v>
      </c>
      <c r="AF90" s="79" t="b">
        <v>0</v>
      </c>
      <c r="AG90" s="79" t="s">
        <v>686</v>
      </c>
      <c r="AH90" s="79"/>
      <c r="AI90" s="85" t="s">
        <v>683</v>
      </c>
      <c r="AJ90" s="79" t="b">
        <v>0</v>
      </c>
      <c r="AK90" s="79">
        <v>6</v>
      </c>
      <c r="AL90" s="85" t="s">
        <v>683</v>
      </c>
      <c r="AM90" s="79" t="s">
        <v>689</v>
      </c>
      <c r="AN90" s="79" t="b">
        <v>0</v>
      </c>
      <c r="AO90" s="85" t="s">
        <v>648</v>
      </c>
      <c r="AP90" s="79" t="s">
        <v>176</v>
      </c>
      <c r="AQ90" s="79">
        <v>0</v>
      </c>
      <c r="AR90" s="79">
        <v>0</v>
      </c>
      <c r="AS90" s="79" t="s">
        <v>702</v>
      </c>
      <c r="AT90" s="79" t="s">
        <v>703</v>
      </c>
      <c r="AU90" s="79" t="s">
        <v>705</v>
      </c>
      <c r="AV90" s="79" t="s">
        <v>709</v>
      </c>
      <c r="AW90" s="79" t="s">
        <v>712</v>
      </c>
      <c r="AX90" s="79" t="s">
        <v>715</v>
      </c>
      <c r="AY90" s="79" t="s">
        <v>716</v>
      </c>
      <c r="AZ90" s="82" t="s">
        <v>719</v>
      </c>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238</v>
      </c>
      <c r="B91" s="64" t="s">
        <v>239</v>
      </c>
      <c r="C91" s="65" t="s">
        <v>1988</v>
      </c>
      <c r="D91" s="66">
        <v>3</v>
      </c>
      <c r="E91" s="67" t="s">
        <v>132</v>
      </c>
      <c r="F91" s="68">
        <v>32</v>
      </c>
      <c r="G91" s="65"/>
      <c r="H91" s="69"/>
      <c r="I91" s="70"/>
      <c r="J91" s="70"/>
      <c r="K91" s="34" t="s">
        <v>66</v>
      </c>
      <c r="L91" s="77">
        <v>91</v>
      </c>
      <c r="M91" s="77"/>
      <c r="N91" s="72"/>
      <c r="O91" s="79" t="s">
        <v>299</v>
      </c>
      <c r="P91" s="81">
        <v>43609.40046296296</v>
      </c>
      <c r="Q91" s="79" t="s">
        <v>342</v>
      </c>
      <c r="R91" s="79"/>
      <c r="S91" s="79"/>
      <c r="T91" s="79" t="s">
        <v>438</v>
      </c>
      <c r="U91" s="82" t="s">
        <v>472</v>
      </c>
      <c r="V91" s="82" t="s">
        <v>472</v>
      </c>
      <c r="W91" s="81">
        <v>43609.40046296296</v>
      </c>
      <c r="X91" s="82" t="s">
        <v>562</v>
      </c>
      <c r="Y91" s="79"/>
      <c r="Z91" s="79"/>
      <c r="AA91" s="85" t="s">
        <v>648</v>
      </c>
      <c r="AB91" s="79"/>
      <c r="AC91" s="79" t="b">
        <v>0</v>
      </c>
      <c r="AD91" s="79">
        <v>17</v>
      </c>
      <c r="AE91" s="85" t="s">
        <v>683</v>
      </c>
      <c r="AF91" s="79" t="b">
        <v>0</v>
      </c>
      <c r="AG91" s="79" t="s">
        <v>686</v>
      </c>
      <c r="AH91" s="79"/>
      <c r="AI91" s="85" t="s">
        <v>683</v>
      </c>
      <c r="AJ91" s="79" t="b">
        <v>0</v>
      </c>
      <c r="AK91" s="79">
        <v>6</v>
      </c>
      <c r="AL91" s="85" t="s">
        <v>683</v>
      </c>
      <c r="AM91" s="79" t="s">
        <v>689</v>
      </c>
      <c r="AN91" s="79" t="b">
        <v>0</v>
      </c>
      <c r="AO91" s="85" t="s">
        <v>648</v>
      </c>
      <c r="AP91" s="79" t="s">
        <v>176</v>
      </c>
      <c r="AQ91" s="79">
        <v>0</v>
      </c>
      <c r="AR91" s="79">
        <v>0</v>
      </c>
      <c r="AS91" s="79" t="s">
        <v>702</v>
      </c>
      <c r="AT91" s="79" t="s">
        <v>703</v>
      </c>
      <c r="AU91" s="79" t="s">
        <v>705</v>
      </c>
      <c r="AV91" s="79" t="s">
        <v>709</v>
      </c>
      <c r="AW91" s="79" t="s">
        <v>712</v>
      </c>
      <c r="AX91" s="79" t="s">
        <v>715</v>
      </c>
      <c r="AY91" s="79" t="s">
        <v>716</v>
      </c>
      <c r="AZ91" s="82" t="s">
        <v>719</v>
      </c>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239</v>
      </c>
      <c r="B92" s="64" t="s">
        <v>275</v>
      </c>
      <c r="C92" s="65" t="s">
        <v>1988</v>
      </c>
      <c r="D92" s="66">
        <v>3</v>
      </c>
      <c r="E92" s="67" t="s">
        <v>132</v>
      </c>
      <c r="F92" s="68">
        <v>32</v>
      </c>
      <c r="G92" s="65"/>
      <c r="H92" s="69"/>
      <c r="I92" s="70"/>
      <c r="J92" s="70"/>
      <c r="K92" s="34" t="s">
        <v>65</v>
      </c>
      <c r="L92" s="77">
        <v>92</v>
      </c>
      <c r="M92" s="77"/>
      <c r="N92" s="72"/>
      <c r="O92" s="79" t="s">
        <v>299</v>
      </c>
      <c r="P92" s="81">
        <v>43609.41748842593</v>
      </c>
      <c r="Q92" s="79" t="s">
        <v>343</v>
      </c>
      <c r="R92" s="79"/>
      <c r="S92" s="79"/>
      <c r="T92" s="79" t="s">
        <v>439</v>
      </c>
      <c r="U92" s="79"/>
      <c r="V92" s="82" t="s">
        <v>502</v>
      </c>
      <c r="W92" s="81">
        <v>43609.41748842593</v>
      </c>
      <c r="X92" s="82" t="s">
        <v>563</v>
      </c>
      <c r="Y92" s="79"/>
      <c r="Z92" s="79"/>
      <c r="AA92" s="85" t="s">
        <v>649</v>
      </c>
      <c r="AB92" s="79"/>
      <c r="AC92" s="79" t="b">
        <v>0</v>
      </c>
      <c r="AD92" s="79">
        <v>0</v>
      </c>
      <c r="AE92" s="85" t="s">
        <v>683</v>
      </c>
      <c r="AF92" s="79" t="b">
        <v>0</v>
      </c>
      <c r="AG92" s="79" t="s">
        <v>686</v>
      </c>
      <c r="AH92" s="79"/>
      <c r="AI92" s="85" t="s">
        <v>683</v>
      </c>
      <c r="AJ92" s="79" t="b">
        <v>0</v>
      </c>
      <c r="AK92" s="79">
        <v>6</v>
      </c>
      <c r="AL92" s="85" t="s">
        <v>648</v>
      </c>
      <c r="AM92" s="79" t="s">
        <v>690</v>
      </c>
      <c r="AN92" s="79" t="b">
        <v>0</v>
      </c>
      <c r="AO92" s="85" t="s">
        <v>648</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239</v>
      </c>
      <c r="B93" s="64" t="s">
        <v>276</v>
      </c>
      <c r="C93" s="65" t="s">
        <v>1988</v>
      </c>
      <c r="D93" s="66">
        <v>3</v>
      </c>
      <c r="E93" s="67" t="s">
        <v>132</v>
      </c>
      <c r="F93" s="68">
        <v>32</v>
      </c>
      <c r="G93" s="65"/>
      <c r="H93" s="69"/>
      <c r="I93" s="70"/>
      <c r="J93" s="70"/>
      <c r="K93" s="34" t="s">
        <v>65</v>
      </c>
      <c r="L93" s="77">
        <v>93</v>
      </c>
      <c r="M93" s="77"/>
      <c r="N93" s="72"/>
      <c r="O93" s="79" t="s">
        <v>299</v>
      </c>
      <c r="P93" s="81">
        <v>43609.41748842593</v>
      </c>
      <c r="Q93" s="79" t="s">
        <v>343</v>
      </c>
      <c r="R93" s="79"/>
      <c r="S93" s="79"/>
      <c r="T93" s="79" t="s">
        <v>439</v>
      </c>
      <c r="U93" s="79"/>
      <c r="V93" s="82" t="s">
        <v>502</v>
      </c>
      <c r="W93" s="81">
        <v>43609.41748842593</v>
      </c>
      <c r="X93" s="82" t="s">
        <v>563</v>
      </c>
      <c r="Y93" s="79"/>
      <c r="Z93" s="79"/>
      <c r="AA93" s="85" t="s">
        <v>649</v>
      </c>
      <c r="AB93" s="79"/>
      <c r="AC93" s="79" t="b">
        <v>0</v>
      </c>
      <c r="AD93" s="79">
        <v>0</v>
      </c>
      <c r="AE93" s="85" t="s">
        <v>683</v>
      </c>
      <c r="AF93" s="79" t="b">
        <v>0</v>
      </c>
      <c r="AG93" s="79" t="s">
        <v>686</v>
      </c>
      <c r="AH93" s="79"/>
      <c r="AI93" s="85" t="s">
        <v>683</v>
      </c>
      <c r="AJ93" s="79" t="b">
        <v>0</v>
      </c>
      <c r="AK93" s="79">
        <v>6</v>
      </c>
      <c r="AL93" s="85" t="s">
        <v>648</v>
      </c>
      <c r="AM93" s="79" t="s">
        <v>690</v>
      </c>
      <c r="AN93" s="79" t="b">
        <v>0</v>
      </c>
      <c r="AO93" s="85" t="s">
        <v>648</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239</v>
      </c>
      <c r="B94" s="64" t="s">
        <v>277</v>
      </c>
      <c r="C94" s="65" t="s">
        <v>1988</v>
      </c>
      <c r="D94" s="66">
        <v>3</v>
      </c>
      <c r="E94" s="67" t="s">
        <v>132</v>
      </c>
      <c r="F94" s="68">
        <v>32</v>
      </c>
      <c r="G94" s="65"/>
      <c r="H94" s="69"/>
      <c r="I94" s="70"/>
      <c r="J94" s="70"/>
      <c r="K94" s="34" t="s">
        <v>65</v>
      </c>
      <c r="L94" s="77">
        <v>94</v>
      </c>
      <c r="M94" s="77"/>
      <c r="N94" s="72"/>
      <c r="O94" s="79" t="s">
        <v>299</v>
      </c>
      <c r="P94" s="81">
        <v>43609.41748842593</v>
      </c>
      <c r="Q94" s="79" t="s">
        <v>343</v>
      </c>
      <c r="R94" s="79"/>
      <c r="S94" s="79"/>
      <c r="T94" s="79" t="s">
        <v>439</v>
      </c>
      <c r="U94" s="79"/>
      <c r="V94" s="82" t="s">
        <v>502</v>
      </c>
      <c r="W94" s="81">
        <v>43609.41748842593</v>
      </c>
      <c r="X94" s="82" t="s">
        <v>563</v>
      </c>
      <c r="Y94" s="79"/>
      <c r="Z94" s="79"/>
      <c r="AA94" s="85" t="s">
        <v>649</v>
      </c>
      <c r="AB94" s="79"/>
      <c r="AC94" s="79" t="b">
        <v>0</v>
      </c>
      <c r="AD94" s="79">
        <v>0</v>
      </c>
      <c r="AE94" s="85" t="s">
        <v>683</v>
      </c>
      <c r="AF94" s="79" t="b">
        <v>0</v>
      </c>
      <c r="AG94" s="79" t="s">
        <v>686</v>
      </c>
      <c r="AH94" s="79"/>
      <c r="AI94" s="85" t="s">
        <v>683</v>
      </c>
      <c r="AJ94" s="79" t="b">
        <v>0</v>
      </c>
      <c r="AK94" s="79">
        <v>6</v>
      </c>
      <c r="AL94" s="85" t="s">
        <v>648</v>
      </c>
      <c r="AM94" s="79" t="s">
        <v>690</v>
      </c>
      <c r="AN94" s="79" t="b">
        <v>0</v>
      </c>
      <c r="AO94" s="85" t="s">
        <v>648</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239</v>
      </c>
      <c r="B95" s="64" t="s">
        <v>246</v>
      </c>
      <c r="C95" s="65" t="s">
        <v>1988</v>
      </c>
      <c r="D95" s="66">
        <v>3</v>
      </c>
      <c r="E95" s="67" t="s">
        <v>132</v>
      </c>
      <c r="F95" s="68">
        <v>32</v>
      </c>
      <c r="G95" s="65"/>
      <c r="H95" s="69"/>
      <c r="I95" s="70"/>
      <c r="J95" s="70"/>
      <c r="K95" s="34" t="s">
        <v>65</v>
      </c>
      <c r="L95" s="77">
        <v>95</v>
      </c>
      <c r="M95" s="77"/>
      <c r="N95" s="72"/>
      <c r="O95" s="79" t="s">
        <v>299</v>
      </c>
      <c r="P95" s="81">
        <v>43609.41748842593</v>
      </c>
      <c r="Q95" s="79" t="s">
        <v>343</v>
      </c>
      <c r="R95" s="79"/>
      <c r="S95" s="79"/>
      <c r="T95" s="79" t="s">
        <v>439</v>
      </c>
      <c r="U95" s="79"/>
      <c r="V95" s="82" t="s">
        <v>502</v>
      </c>
      <c r="W95" s="81">
        <v>43609.41748842593</v>
      </c>
      <c r="X95" s="82" t="s">
        <v>563</v>
      </c>
      <c r="Y95" s="79"/>
      <c r="Z95" s="79"/>
      <c r="AA95" s="85" t="s">
        <v>649</v>
      </c>
      <c r="AB95" s="79"/>
      <c r="AC95" s="79" t="b">
        <v>0</v>
      </c>
      <c r="AD95" s="79">
        <v>0</v>
      </c>
      <c r="AE95" s="85" t="s">
        <v>683</v>
      </c>
      <c r="AF95" s="79" t="b">
        <v>0</v>
      </c>
      <c r="AG95" s="79" t="s">
        <v>686</v>
      </c>
      <c r="AH95" s="79"/>
      <c r="AI95" s="85" t="s">
        <v>683</v>
      </c>
      <c r="AJ95" s="79" t="b">
        <v>0</v>
      </c>
      <c r="AK95" s="79">
        <v>6</v>
      </c>
      <c r="AL95" s="85" t="s">
        <v>648</v>
      </c>
      <c r="AM95" s="79" t="s">
        <v>690</v>
      </c>
      <c r="AN95" s="79" t="b">
        <v>0</v>
      </c>
      <c r="AO95" s="85" t="s">
        <v>648</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1</v>
      </c>
      <c r="BE95" s="49">
        <v>5.555555555555555</v>
      </c>
      <c r="BF95" s="48">
        <v>0</v>
      </c>
      <c r="BG95" s="49">
        <v>0</v>
      </c>
      <c r="BH95" s="48">
        <v>0</v>
      </c>
      <c r="BI95" s="49">
        <v>0</v>
      </c>
      <c r="BJ95" s="48">
        <v>17</v>
      </c>
      <c r="BK95" s="49">
        <v>94.44444444444444</v>
      </c>
      <c r="BL95" s="48">
        <v>18</v>
      </c>
    </row>
    <row r="96" spans="1:64" ht="15">
      <c r="A96" s="64" t="s">
        <v>239</v>
      </c>
      <c r="B96" s="64" t="s">
        <v>238</v>
      </c>
      <c r="C96" s="65" t="s">
        <v>1988</v>
      </c>
      <c r="D96" s="66">
        <v>3</v>
      </c>
      <c r="E96" s="67" t="s">
        <v>132</v>
      </c>
      <c r="F96" s="68">
        <v>32</v>
      </c>
      <c r="G96" s="65"/>
      <c r="H96" s="69"/>
      <c r="I96" s="70"/>
      <c r="J96" s="70"/>
      <c r="K96" s="34" t="s">
        <v>66</v>
      </c>
      <c r="L96" s="77">
        <v>96</v>
      </c>
      <c r="M96" s="77"/>
      <c r="N96" s="72"/>
      <c r="O96" s="79" t="s">
        <v>299</v>
      </c>
      <c r="P96" s="81">
        <v>43609.41748842593</v>
      </c>
      <c r="Q96" s="79" t="s">
        <v>343</v>
      </c>
      <c r="R96" s="79"/>
      <c r="S96" s="79"/>
      <c r="T96" s="79" t="s">
        <v>439</v>
      </c>
      <c r="U96" s="79"/>
      <c r="V96" s="82" t="s">
        <v>502</v>
      </c>
      <c r="W96" s="81">
        <v>43609.41748842593</v>
      </c>
      <c r="X96" s="82" t="s">
        <v>563</v>
      </c>
      <c r="Y96" s="79"/>
      <c r="Z96" s="79"/>
      <c r="AA96" s="85" t="s">
        <v>649</v>
      </c>
      <c r="AB96" s="79"/>
      <c r="AC96" s="79" t="b">
        <v>0</v>
      </c>
      <c r="AD96" s="79">
        <v>0</v>
      </c>
      <c r="AE96" s="85" t="s">
        <v>683</v>
      </c>
      <c r="AF96" s="79" t="b">
        <v>0</v>
      </c>
      <c r="AG96" s="79" t="s">
        <v>686</v>
      </c>
      <c r="AH96" s="79"/>
      <c r="AI96" s="85" t="s">
        <v>683</v>
      </c>
      <c r="AJ96" s="79" t="b">
        <v>0</v>
      </c>
      <c r="AK96" s="79">
        <v>6</v>
      </c>
      <c r="AL96" s="85" t="s">
        <v>648</v>
      </c>
      <c r="AM96" s="79" t="s">
        <v>690</v>
      </c>
      <c r="AN96" s="79" t="b">
        <v>0</v>
      </c>
      <c r="AO96" s="85" t="s">
        <v>648</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240</v>
      </c>
      <c r="B97" s="64" t="s">
        <v>278</v>
      </c>
      <c r="C97" s="65" t="s">
        <v>1988</v>
      </c>
      <c r="D97" s="66">
        <v>3</v>
      </c>
      <c r="E97" s="67" t="s">
        <v>132</v>
      </c>
      <c r="F97" s="68">
        <v>32</v>
      </c>
      <c r="G97" s="65"/>
      <c r="H97" s="69"/>
      <c r="I97" s="70"/>
      <c r="J97" s="70"/>
      <c r="K97" s="34" t="s">
        <v>65</v>
      </c>
      <c r="L97" s="77">
        <v>97</v>
      </c>
      <c r="M97" s="77"/>
      <c r="N97" s="72"/>
      <c r="O97" s="79" t="s">
        <v>299</v>
      </c>
      <c r="P97" s="81">
        <v>43609.539675925924</v>
      </c>
      <c r="Q97" s="79" t="s">
        <v>344</v>
      </c>
      <c r="R97" s="79"/>
      <c r="S97" s="79"/>
      <c r="T97" s="79"/>
      <c r="U97" s="79"/>
      <c r="V97" s="82" t="s">
        <v>503</v>
      </c>
      <c r="W97" s="81">
        <v>43609.539675925924</v>
      </c>
      <c r="X97" s="82" t="s">
        <v>564</v>
      </c>
      <c r="Y97" s="79"/>
      <c r="Z97" s="79"/>
      <c r="AA97" s="85" t="s">
        <v>650</v>
      </c>
      <c r="AB97" s="79"/>
      <c r="AC97" s="79" t="b">
        <v>0</v>
      </c>
      <c r="AD97" s="79">
        <v>0</v>
      </c>
      <c r="AE97" s="85" t="s">
        <v>683</v>
      </c>
      <c r="AF97" s="79" t="b">
        <v>0</v>
      </c>
      <c r="AG97" s="79" t="s">
        <v>686</v>
      </c>
      <c r="AH97" s="79"/>
      <c r="AI97" s="85" t="s">
        <v>683</v>
      </c>
      <c r="AJ97" s="79" t="b">
        <v>0</v>
      </c>
      <c r="AK97" s="79">
        <v>1</v>
      </c>
      <c r="AL97" s="85" t="s">
        <v>642</v>
      </c>
      <c r="AM97" s="79" t="s">
        <v>688</v>
      </c>
      <c r="AN97" s="79" t="b">
        <v>0</v>
      </c>
      <c r="AO97" s="85" t="s">
        <v>642</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c r="BE97" s="49"/>
      <c r="BF97" s="48"/>
      <c r="BG97" s="49"/>
      <c r="BH97" s="48"/>
      <c r="BI97" s="49"/>
      <c r="BJ97" s="48"/>
      <c r="BK97" s="49"/>
      <c r="BL97" s="48"/>
    </row>
    <row r="98" spans="1:64" ht="15">
      <c r="A98" s="64" t="s">
        <v>235</v>
      </c>
      <c r="B98" s="64" t="s">
        <v>279</v>
      </c>
      <c r="C98" s="65" t="s">
        <v>1988</v>
      </c>
      <c r="D98" s="66">
        <v>3</v>
      </c>
      <c r="E98" s="67" t="s">
        <v>132</v>
      </c>
      <c r="F98" s="68">
        <v>32</v>
      </c>
      <c r="G98" s="65"/>
      <c r="H98" s="69"/>
      <c r="I98" s="70"/>
      <c r="J98" s="70"/>
      <c r="K98" s="34" t="s">
        <v>65</v>
      </c>
      <c r="L98" s="77">
        <v>98</v>
      </c>
      <c r="M98" s="77"/>
      <c r="N98" s="72"/>
      <c r="O98" s="79" t="s">
        <v>299</v>
      </c>
      <c r="P98" s="81">
        <v>43609.34003472222</v>
      </c>
      <c r="Q98" s="79" t="s">
        <v>339</v>
      </c>
      <c r="R98" s="79"/>
      <c r="S98" s="79"/>
      <c r="T98" s="79" t="s">
        <v>426</v>
      </c>
      <c r="U98" s="82" t="s">
        <v>471</v>
      </c>
      <c r="V98" s="82" t="s">
        <v>471</v>
      </c>
      <c r="W98" s="81">
        <v>43609.34003472222</v>
      </c>
      <c r="X98" s="82" t="s">
        <v>556</v>
      </c>
      <c r="Y98" s="79"/>
      <c r="Z98" s="79"/>
      <c r="AA98" s="85" t="s">
        <v>642</v>
      </c>
      <c r="AB98" s="79"/>
      <c r="AC98" s="79" t="b">
        <v>0</v>
      </c>
      <c r="AD98" s="79">
        <v>5</v>
      </c>
      <c r="AE98" s="85" t="s">
        <v>683</v>
      </c>
      <c r="AF98" s="79" t="b">
        <v>0</v>
      </c>
      <c r="AG98" s="79" t="s">
        <v>686</v>
      </c>
      <c r="AH98" s="79"/>
      <c r="AI98" s="85" t="s">
        <v>683</v>
      </c>
      <c r="AJ98" s="79" t="b">
        <v>0</v>
      </c>
      <c r="AK98" s="79">
        <v>1</v>
      </c>
      <c r="AL98" s="85" t="s">
        <v>683</v>
      </c>
      <c r="AM98" s="79" t="s">
        <v>690</v>
      </c>
      <c r="AN98" s="79" t="b">
        <v>0</v>
      </c>
      <c r="AO98" s="85" t="s">
        <v>642</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3</v>
      </c>
      <c r="BE98" s="49">
        <v>7.894736842105263</v>
      </c>
      <c r="BF98" s="48">
        <v>0</v>
      </c>
      <c r="BG98" s="49">
        <v>0</v>
      </c>
      <c r="BH98" s="48">
        <v>0</v>
      </c>
      <c r="BI98" s="49">
        <v>0</v>
      </c>
      <c r="BJ98" s="48">
        <v>35</v>
      </c>
      <c r="BK98" s="49">
        <v>92.10526315789474</v>
      </c>
      <c r="BL98" s="48">
        <v>38</v>
      </c>
    </row>
    <row r="99" spans="1:64" ht="15">
      <c r="A99" s="64" t="s">
        <v>240</v>
      </c>
      <c r="B99" s="64" t="s">
        <v>279</v>
      </c>
      <c r="C99" s="65" t="s">
        <v>1988</v>
      </c>
      <c r="D99" s="66">
        <v>3</v>
      </c>
      <c r="E99" s="67" t="s">
        <v>132</v>
      </c>
      <c r="F99" s="68">
        <v>32</v>
      </c>
      <c r="G99" s="65"/>
      <c r="H99" s="69"/>
      <c r="I99" s="70"/>
      <c r="J99" s="70"/>
      <c r="K99" s="34" t="s">
        <v>65</v>
      </c>
      <c r="L99" s="77">
        <v>99</v>
      </c>
      <c r="M99" s="77"/>
      <c r="N99" s="72"/>
      <c r="O99" s="79" t="s">
        <v>299</v>
      </c>
      <c r="P99" s="81">
        <v>43609.539675925924</v>
      </c>
      <c r="Q99" s="79" t="s">
        <v>344</v>
      </c>
      <c r="R99" s="79"/>
      <c r="S99" s="79"/>
      <c r="T99" s="79"/>
      <c r="U99" s="79"/>
      <c r="V99" s="82" t="s">
        <v>503</v>
      </c>
      <c r="W99" s="81">
        <v>43609.539675925924</v>
      </c>
      <c r="X99" s="82" t="s">
        <v>564</v>
      </c>
      <c r="Y99" s="79"/>
      <c r="Z99" s="79"/>
      <c r="AA99" s="85" t="s">
        <v>650</v>
      </c>
      <c r="AB99" s="79"/>
      <c r="AC99" s="79" t="b">
        <v>0</v>
      </c>
      <c r="AD99" s="79">
        <v>0</v>
      </c>
      <c r="AE99" s="85" t="s">
        <v>683</v>
      </c>
      <c r="AF99" s="79" t="b">
        <v>0</v>
      </c>
      <c r="AG99" s="79" t="s">
        <v>686</v>
      </c>
      <c r="AH99" s="79"/>
      <c r="AI99" s="85" t="s">
        <v>683</v>
      </c>
      <c r="AJ99" s="79" t="b">
        <v>0</v>
      </c>
      <c r="AK99" s="79">
        <v>1</v>
      </c>
      <c r="AL99" s="85" t="s">
        <v>642</v>
      </c>
      <c r="AM99" s="79" t="s">
        <v>688</v>
      </c>
      <c r="AN99" s="79" t="b">
        <v>0</v>
      </c>
      <c r="AO99" s="85" t="s">
        <v>642</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v>2</v>
      </c>
      <c r="BE99" s="49">
        <v>8</v>
      </c>
      <c r="BF99" s="48">
        <v>0</v>
      </c>
      <c r="BG99" s="49">
        <v>0</v>
      </c>
      <c r="BH99" s="48">
        <v>0</v>
      </c>
      <c r="BI99" s="49">
        <v>0</v>
      </c>
      <c r="BJ99" s="48">
        <v>23</v>
      </c>
      <c r="BK99" s="49">
        <v>92</v>
      </c>
      <c r="BL99" s="48">
        <v>25</v>
      </c>
    </row>
    <row r="100" spans="1:64" ht="15">
      <c r="A100" s="64" t="s">
        <v>235</v>
      </c>
      <c r="B100" s="64" t="s">
        <v>240</v>
      </c>
      <c r="C100" s="65" t="s">
        <v>1988</v>
      </c>
      <c r="D100" s="66">
        <v>3</v>
      </c>
      <c r="E100" s="67" t="s">
        <v>132</v>
      </c>
      <c r="F100" s="68">
        <v>32</v>
      </c>
      <c r="G100" s="65"/>
      <c r="H100" s="69"/>
      <c r="I100" s="70"/>
      <c r="J100" s="70"/>
      <c r="K100" s="34" t="s">
        <v>66</v>
      </c>
      <c r="L100" s="77">
        <v>100</v>
      </c>
      <c r="M100" s="77"/>
      <c r="N100" s="72"/>
      <c r="O100" s="79" t="s">
        <v>299</v>
      </c>
      <c r="P100" s="81">
        <v>43609.34003472222</v>
      </c>
      <c r="Q100" s="79" t="s">
        <v>339</v>
      </c>
      <c r="R100" s="79"/>
      <c r="S100" s="79"/>
      <c r="T100" s="79" t="s">
        <v>426</v>
      </c>
      <c r="U100" s="82" t="s">
        <v>471</v>
      </c>
      <c r="V100" s="82" t="s">
        <v>471</v>
      </c>
      <c r="W100" s="81">
        <v>43609.34003472222</v>
      </c>
      <c r="X100" s="82" t="s">
        <v>556</v>
      </c>
      <c r="Y100" s="79"/>
      <c r="Z100" s="79"/>
      <c r="AA100" s="85" t="s">
        <v>642</v>
      </c>
      <c r="AB100" s="79"/>
      <c r="AC100" s="79" t="b">
        <v>0</v>
      </c>
      <c r="AD100" s="79">
        <v>5</v>
      </c>
      <c r="AE100" s="85" t="s">
        <v>683</v>
      </c>
      <c r="AF100" s="79" t="b">
        <v>0</v>
      </c>
      <c r="AG100" s="79" t="s">
        <v>686</v>
      </c>
      <c r="AH100" s="79"/>
      <c r="AI100" s="85" t="s">
        <v>683</v>
      </c>
      <c r="AJ100" s="79" t="b">
        <v>0</v>
      </c>
      <c r="AK100" s="79">
        <v>1</v>
      </c>
      <c r="AL100" s="85" t="s">
        <v>683</v>
      </c>
      <c r="AM100" s="79" t="s">
        <v>690</v>
      </c>
      <c r="AN100" s="79" t="b">
        <v>0</v>
      </c>
      <c r="AO100" s="85" t="s">
        <v>642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c r="BE100" s="49"/>
      <c r="BF100" s="48"/>
      <c r="BG100" s="49"/>
      <c r="BH100" s="48"/>
      <c r="BI100" s="49"/>
      <c r="BJ100" s="48"/>
      <c r="BK100" s="49"/>
      <c r="BL100" s="48"/>
    </row>
    <row r="101" spans="1:64" ht="15">
      <c r="A101" s="64" t="s">
        <v>240</v>
      </c>
      <c r="B101" s="64" t="s">
        <v>235</v>
      </c>
      <c r="C101" s="65" t="s">
        <v>1988</v>
      </c>
      <c r="D101" s="66">
        <v>3</v>
      </c>
      <c r="E101" s="67" t="s">
        <v>132</v>
      </c>
      <c r="F101" s="68">
        <v>32</v>
      </c>
      <c r="G101" s="65"/>
      <c r="H101" s="69"/>
      <c r="I101" s="70"/>
      <c r="J101" s="70"/>
      <c r="K101" s="34" t="s">
        <v>66</v>
      </c>
      <c r="L101" s="77">
        <v>101</v>
      </c>
      <c r="M101" s="77"/>
      <c r="N101" s="72"/>
      <c r="O101" s="79" t="s">
        <v>299</v>
      </c>
      <c r="P101" s="81">
        <v>43609.539675925924</v>
      </c>
      <c r="Q101" s="79" t="s">
        <v>344</v>
      </c>
      <c r="R101" s="79"/>
      <c r="S101" s="79"/>
      <c r="T101" s="79"/>
      <c r="U101" s="79"/>
      <c r="V101" s="82" t="s">
        <v>503</v>
      </c>
      <c r="W101" s="81">
        <v>43609.539675925924</v>
      </c>
      <c r="X101" s="82" t="s">
        <v>564</v>
      </c>
      <c r="Y101" s="79"/>
      <c r="Z101" s="79"/>
      <c r="AA101" s="85" t="s">
        <v>650</v>
      </c>
      <c r="AB101" s="79"/>
      <c r="AC101" s="79" t="b">
        <v>0</v>
      </c>
      <c r="AD101" s="79">
        <v>0</v>
      </c>
      <c r="AE101" s="85" t="s">
        <v>683</v>
      </c>
      <c r="AF101" s="79" t="b">
        <v>0</v>
      </c>
      <c r="AG101" s="79" t="s">
        <v>686</v>
      </c>
      <c r="AH101" s="79"/>
      <c r="AI101" s="85" t="s">
        <v>683</v>
      </c>
      <c r="AJ101" s="79" t="b">
        <v>0</v>
      </c>
      <c r="AK101" s="79">
        <v>1</v>
      </c>
      <c r="AL101" s="85" t="s">
        <v>642</v>
      </c>
      <c r="AM101" s="79" t="s">
        <v>688</v>
      </c>
      <c r="AN101" s="79" t="b">
        <v>0</v>
      </c>
      <c r="AO101" s="85" t="s">
        <v>642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238</v>
      </c>
      <c r="B102" s="64" t="s">
        <v>241</v>
      </c>
      <c r="C102" s="65" t="s">
        <v>1988</v>
      </c>
      <c r="D102" s="66">
        <v>3</v>
      </c>
      <c r="E102" s="67" t="s">
        <v>132</v>
      </c>
      <c r="F102" s="68">
        <v>32</v>
      </c>
      <c r="G102" s="65"/>
      <c r="H102" s="69"/>
      <c r="I102" s="70"/>
      <c r="J102" s="70"/>
      <c r="K102" s="34" t="s">
        <v>66</v>
      </c>
      <c r="L102" s="77">
        <v>102</v>
      </c>
      <c r="M102" s="77"/>
      <c r="N102" s="72"/>
      <c r="O102" s="79" t="s">
        <v>299</v>
      </c>
      <c r="P102" s="81">
        <v>43609.40046296296</v>
      </c>
      <c r="Q102" s="79" t="s">
        <v>342</v>
      </c>
      <c r="R102" s="79"/>
      <c r="S102" s="79"/>
      <c r="T102" s="79" t="s">
        <v>438</v>
      </c>
      <c r="U102" s="82" t="s">
        <v>472</v>
      </c>
      <c r="V102" s="82" t="s">
        <v>472</v>
      </c>
      <c r="W102" s="81">
        <v>43609.40046296296</v>
      </c>
      <c r="X102" s="82" t="s">
        <v>562</v>
      </c>
      <c r="Y102" s="79"/>
      <c r="Z102" s="79"/>
      <c r="AA102" s="85" t="s">
        <v>648</v>
      </c>
      <c r="AB102" s="79"/>
      <c r="AC102" s="79" t="b">
        <v>0</v>
      </c>
      <c r="AD102" s="79">
        <v>17</v>
      </c>
      <c r="AE102" s="85" t="s">
        <v>683</v>
      </c>
      <c r="AF102" s="79" t="b">
        <v>0</v>
      </c>
      <c r="AG102" s="79" t="s">
        <v>686</v>
      </c>
      <c r="AH102" s="79"/>
      <c r="AI102" s="85" t="s">
        <v>683</v>
      </c>
      <c r="AJ102" s="79" t="b">
        <v>0</v>
      </c>
      <c r="AK102" s="79">
        <v>6</v>
      </c>
      <c r="AL102" s="85" t="s">
        <v>683</v>
      </c>
      <c r="AM102" s="79" t="s">
        <v>689</v>
      </c>
      <c r="AN102" s="79" t="b">
        <v>0</v>
      </c>
      <c r="AO102" s="85" t="s">
        <v>648</v>
      </c>
      <c r="AP102" s="79" t="s">
        <v>176</v>
      </c>
      <c r="AQ102" s="79">
        <v>0</v>
      </c>
      <c r="AR102" s="79">
        <v>0</v>
      </c>
      <c r="AS102" s="79" t="s">
        <v>702</v>
      </c>
      <c r="AT102" s="79" t="s">
        <v>703</v>
      </c>
      <c r="AU102" s="79" t="s">
        <v>705</v>
      </c>
      <c r="AV102" s="79" t="s">
        <v>709</v>
      </c>
      <c r="AW102" s="79" t="s">
        <v>712</v>
      </c>
      <c r="AX102" s="79" t="s">
        <v>715</v>
      </c>
      <c r="AY102" s="79" t="s">
        <v>716</v>
      </c>
      <c r="AZ102" s="82" t="s">
        <v>719</v>
      </c>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241</v>
      </c>
      <c r="B103" s="64" t="s">
        <v>275</v>
      </c>
      <c r="C103" s="65" t="s">
        <v>1988</v>
      </c>
      <c r="D103" s="66">
        <v>3</v>
      </c>
      <c r="E103" s="67" t="s">
        <v>132</v>
      </c>
      <c r="F103" s="68">
        <v>32</v>
      </c>
      <c r="G103" s="65"/>
      <c r="H103" s="69"/>
      <c r="I103" s="70"/>
      <c r="J103" s="70"/>
      <c r="K103" s="34" t="s">
        <v>65</v>
      </c>
      <c r="L103" s="77">
        <v>103</v>
      </c>
      <c r="M103" s="77"/>
      <c r="N103" s="72"/>
      <c r="O103" s="79" t="s">
        <v>299</v>
      </c>
      <c r="P103" s="81">
        <v>43609.543969907405</v>
      </c>
      <c r="Q103" s="79" t="s">
        <v>343</v>
      </c>
      <c r="R103" s="79"/>
      <c r="S103" s="79"/>
      <c r="T103" s="79" t="s">
        <v>439</v>
      </c>
      <c r="U103" s="79"/>
      <c r="V103" s="82" t="s">
        <v>504</v>
      </c>
      <c r="W103" s="81">
        <v>43609.543969907405</v>
      </c>
      <c r="X103" s="82" t="s">
        <v>565</v>
      </c>
      <c r="Y103" s="79"/>
      <c r="Z103" s="79"/>
      <c r="AA103" s="85" t="s">
        <v>651</v>
      </c>
      <c r="AB103" s="79"/>
      <c r="AC103" s="79" t="b">
        <v>0</v>
      </c>
      <c r="AD103" s="79">
        <v>0</v>
      </c>
      <c r="AE103" s="85" t="s">
        <v>683</v>
      </c>
      <c r="AF103" s="79" t="b">
        <v>0</v>
      </c>
      <c r="AG103" s="79" t="s">
        <v>686</v>
      </c>
      <c r="AH103" s="79"/>
      <c r="AI103" s="85" t="s">
        <v>683</v>
      </c>
      <c r="AJ103" s="79" t="b">
        <v>0</v>
      </c>
      <c r="AK103" s="79">
        <v>6</v>
      </c>
      <c r="AL103" s="85" t="s">
        <v>648</v>
      </c>
      <c r="AM103" s="79" t="s">
        <v>692</v>
      </c>
      <c r="AN103" s="79" t="b">
        <v>0</v>
      </c>
      <c r="AO103" s="85" t="s">
        <v>648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241</v>
      </c>
      <c r="B104" s="64" t="s">
        <v>276</v>
      </c>
      <c r="C104" s="65" t="s">
        <v>1988</v>
      </c>
      <c r="D104" s="66">
        <v>3</v>
      </c>
      <c r="E104" s="67" t="s">
        <v>132</v>
      </c>
      <c r="F104" s="68">
        <v>32</v>
      </c>
      <c r="G104" s="65"/>
      <c r="H104" s="69"/>
      <c r="I104" s="70"/>
      <c r="J104" s="70"/>
      <c r="K104" s="34" t="s">
        <v>65</v>
      </c>
      <c r="L104" s="77">
        <v>104</v>
      </c>
      <c r="M104" s="77"/>
      <c r="N104" s="72"/>
      <c r="O104" s="79" t="s">
        <v>299</v>
      </c>
      <c r="P104" s="81">
        <v>43609.543969907405</v>
      </c>
      <c r="Q104" s="79" t="s">
        <v>343</v>
      </c>
      <c r="R104" s="79"/>
      <c r="S104" s="79"/>
      <c r="T104" s="79" t="s">
        <v>439</v>
      </c>
      <c r="U104" s="79"/>
      <c r="V104" s="82" t="s">
        <v>504</v>
      </c>
      <c r="W104" s="81">
        <v>43609.543969907405</v>
      </c>
      <c r="X104" s="82" t="s">
        <v>565</v>
      </c>
      <c r="Y104" s="79"/>
      <c r="Z104" s="79"/>
      <c r="AA104" s="85" t="s">
        <v>651</v>
      </c>
      <c r="AB104" s="79"/>
      <c r="AC104" s="79" t="b">
        <v>0</v>
      </c>
      <c r="AD104" s="79">
        <v>0</v>
      </c>
      <c r="AE104" s="85" t="s">
        <v>683</v>
      </c>
      <c r="AF104" s="79" t="b">
        <v>0</v>
      </c>
      <c r="AG104" s="79" t="s">
        <v>686</v>
      </c>
      <c r="AH104" s="79"/>
      <c r="AI104" s="85" t="s">
        <v>683</v>
      </c>
      <c r="AJ104" s="79" t="b">
        <v>0</v>
      </c>
      <c r="AK104" s="79">
        <v>6</v>
      </c>
      <c r="AL104" s="85" t="s">
        <v>648</v>
      </c>
      <c r="AM104" s="79" t="s">
        <v>692</v>
      </c>
      <c r="AN104" s="79" t="b">
        <v>0</v>
      </c>
      <c r="AO104" s="85" t="s">
        <v>648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241</v>
      </c>
      <c r="B105" s="64" t="s">
        <v>277</v>
      </c>
      <c r="C105" s="65" t="s">
        <v>1988</v>
      </c>
      <c r="D105" s="66">
        <v>3</v>
      </c>
      <c r="E105" s="67" t="s">
        <v>132</v>
      </c>
      <c r="F105" s="68">
        <v>32</v>
      </c>
      <c r="G105" s="65"/>
      <c r="H105" s="69"/>
      <c r="I105" s="70"/>
      <c r="J105" s="70"/>
      <c r="K105" s="34" t="s">
        <v>65</v>
      </c>
      <c r="L105" s="77">
        <v>105</v>
      </c>
      <c r="M105" s="77"/>
      <c r="N105" s="72"/>
      <c r="O105" s="79" t="s">
        <v>299</v>
      </c>
      <c r="P105" s="81">
        <v>43609.543969907405</v>
      </c>
      <c r="Q105" s="79" t="s">
        <v>343</v>
      </c>
      <c r="R105" s="79"/>
      <c r="S105" s="79"/>
      <c r="T105" s="79" t="s">
        <v>439</v>
      </c>
      <c r="U105" s="79"/>
      <c r="V105" s="82" t="s">
        <v>504</v>
      </c>
      <c r="W105" s="81">
        <v>43609.543969907405</v>
      </c>
      <c r="X105" s="82" t="s">
        <v>565</v>
      </c>
      <c r="Y105" s="79"/>
      <c r="Z105" s="79"/>
      <c r="AA105" s="85" t="s">
        <v>651</v>
      </c>
      <c r="AB105" s="79"/>
      <c r="AC105" s="79" t="b">
        <v>0</v>
      </c>
      <c r="AD105" s="79">
        <v>0</v>
      </c>
      <c r="AE105" s="85" t="s">
        <v>683</v>
      </c>
      <c r="AF105" s="79" t="b">
        <v>0</v>
      </c>
      <c r="AG105" s="79" t="s">
        <v>686</v>
      </c>
      <c r="AH105" s="79"/>
      <c r="AI105" s="85" t="s">
        <v>683</v>
      </c>
      <c r="AJ105" s="79" t="b">
        <v>0</v>
      </c>
      <c r="AK105" s="79">
        <v>6</v>
      </c>
      <c r="AL105" s="85" t="s">
        <v>648</v>
      </c>
      <c r="AM105" s="79" t="s">
        <v>692</v>
      </c>
      <c r="AN105" s="79" t="b">
        <v>0</v>
      </c>
      <c r="AO105" s="85" t="s">
        <v>648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241</v>
      </c>
      <c r="B106" s="64" t="s">
        <v>246</v>
      </c>
      <c r="C106" s="65" t="s">
        <v>1988</v>
      </c>
      <c r="D106" s="66">
        <v>3</v>
      </c>
      <c r="E106" s="67" t="s">
        <v>132</v>
      </c>
      <c r="F106" s="68">
        <v>32</v>
      </c>
      <c r="G106" s="65"/>
      <c r="H106" s="69"/>
      <c r="I106" s="70"/>
      <c r="J106" s="70"/>
      <c r="K106" s="34" t="s">
        <v>65</v>
      </c>
      <c r="L106" s="77">
        <v>106</v>
      </c>
      <c r="M106" s="77"/>
      <c r="N106" s="72"/>
      <c r="O106" s="79" t="s">
        <v>299</v>
      </c>
      <c r="P106" s="81">
        <v>43609.543969907405</v>
      </c>
      <c r="Q106" s="79" t="s">
        <v>343</v>
      </c>
      <c r="R106" s="79"/>
      <c r="S106" s="79"/>
      <c r="T106" s="79" t="s">
        <v>439</v>
      </c>
      <c r="U106" s="79"/>
      <c r="V106" s="82" t="s">
        <v>504</v>
      </c>
      <c r="W106" s="81">
        <v>43609.543969907405</v>
      </c>
      <c r="X106" s="82" t="s">
        <v>565</v>
      </c>
      <c r="Y106" s="79"/>
      <c r="Z106" s="79"/>
      <c r="AA106" s="85" t="s">
        <v>651</v>
      </c>
      <c r="AB106" s="79"/>
      <c r="AC106" s="79" t="b">
        <v>0</v>
      </c>
      <c r="AD106" s="79">
        <v>0</v>
      </c>
      <c r="AE106" s="85" t="s">
        <v>683</v>
      </c>
      <c r="AF106" s="79" t="b">
        <v>0</v>
      </c>
      <c r="AG106" s="79" t="s">
        <v>686</v>
      </c>
      <c r="AH106" s="79"/>
      <c r="AI106" s="85" t="s">
        <v>683</v>
      </c>
      <c r="AJ106" s="79" t="b">
        <v>0</v>
      </c>
      <c r="AK106" s="79">
        <v>6</v>
      </c>
      <c r="AL106" s="85" t="s">
        <v>648</v>
      </c>
      <c r="AM106" s="79" t="s">
        <v>692</v>
      </c>
      <c r="AN106" s="79" t="b">
        <v>0</v>
      </c>
      <c r="AO106" s="85" t="s">
        <v>648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241</v>
      </c>
      <c r="B107" s="64" t="s">
        <v>238</v>
      </c>
      <c r="C107" s="65" t="s">
        <v>1988</v>
      </c>
      <c r="D107" s="66">
        <v>3</v>
      </c>
      <c r="E107" s="67" t="s">
        <v>132</v>
      </c>
      <c r="F107" s="68">
        <v>32</v>
      </c>
      <c r="G107" s="65"/>
      <c r="H107" s="69"/>
      <c r="I107" s="70"/>
      <c r="J107" s="70"/>
      <c r="K107" s="34" t="s">
        <v>66</v>
      </c>
      <c r="L107" s="77">
        <v>107</v>
      </c>
      <c r="M107" s="77"/>
      <c r="N107" s="72"/>
      <c r="O107" s="79" t="s">
        <v>299</v>
      </c>
      <c r="P107" s="81">
        <v>43609.543969907405</v>
      </c>
      <c r="Q107" s="79" t="s">
        <v>343</v>
      </c>
      <c r="R107" s="79"/>
      <c r="S107" s="79"/>
      <c r="T107" s="79" t="s">
        <v>439</v>
      </c>
      <c r="U107" s="79"/>
      <c r="V107" s="82" t="s">
        <v>504</v>
      </c>
      <c r="W107" s="81">
        <v>43609.543969907405</v>
      </c>
      <c r="X107" s="82" t="s">
        <v>565</v>
      </c>
      <c r="Y107" s="79"/>
      <c r="Z107" s="79"/>
      <c r="AA107" s="85" t="s">
        <v>651</v>
      </c>
      <c r="AB107" s="79"/>
      <c r="AC107" s="79" t="b">
        <v>0</v>
      </c>
      <c r="AD107" s="79">
        <v>0</v>
      </c>
      <c r="AE107" s="85" t="s">
        <v>683</v>
      </c>
      <c r="AF107" s="79" t="b">
        <v>0</v>
      </c>
      <c r="AG107" s="79" t="s">
        <v>686</v>
      </c>
      <c r="AH107" s="79"/>
      <c r="AI107" s="85" t="s">
        <v>683</v>
      </c>
      <c r="AJ107" s="79" t="b">
        <v>0</v>
      </c>
      <c r="AK107" s="79">
        <v>6</v>
      </c>
      <c r="AL107" s="85" t="s">
        <v>648</v>
      </c>
      <c r="AM107" s="79" t="s">
        <v>692</v>
      </c>
      <c r="AN107" s="79" t="b">
        <v>0</v>
      </c>
      <c r="AO107" s="85" t="s">
        <v>648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1</v>
      </c>
      <c r="BE107" s="49">
        <v>5.555555555555555</v>
      </c>
      <c r="BF107" s="48">
        <v>0</v>
      </c>
      <c r="BG107" s="49">
        <v>0</v>
      </c>
      <c r="BH107" s="48">
        <v>0</v>
      </c>
      <c r="BI107" s="49">
        <v>0</v>
      </c>
      <c r="BJ107" s="48">
        <v>17</v>
      </c>
      <c r="BK107" s="49">
        <v>94.44444444444444</v>
      </c>
      <c r="BL107" s="48">
        <v>18</v>
      </c>
    </row>
    <row r="108" spans="1:64" ht="15">
      <c r="A108" s="64" t="s">
        <v>238</v>
      </c>
      <c r="B108" s="64" t="s">
        <v>242</v>
      </c>
      <c r="C108" s="65" t="s">
        <v>1988</v>
      </c>
      <c r="D108" s="66">
        <v>3</v>
      </c>
      <c r="E108" s="67" t="s">
        <v>132</v>
      </c>
      <c r="F108" s="68">
        <v>32</v>
      </c>
      <c r="G108" s="65"/>
      <c r="H108" s="69"/>
      <c r="I108" s="70"/>
      <c r="J108" s="70"/>
      <c r="K108" s="34" t="s">
        <v>66</v>
      </c>
      <c r="L108" s="77">
        <v>108</v>
      </c>
      <c r="M108" s="77"/>
      <c r="N108" s="72"/>
      <c r="O108" s="79" t="s">
        <v>299</v>
      </c>
      <c r="P108" s="81">
        <v>43609.40046296296</v>
      </c>
      <c r="Q108" s="79" t="s">
        <v>342</v>
      </c>
      <c r="R108" s="79"/>
      <c r="S108" s="79"/>
      <c r="T108" s="79" t="s">
        <v>438</v>
      </c>
      <c r="U108" s="82" t="s">
        <v>472</v>
      </c>
      <c r="V108" s="82" t="s">
        <v>472</v>
      </c>
      <c r="W108" s="81">
        <v>43609.40046296296</v>
      </c>
      <c r="X108" s="82" t="s">
        <v>562</v>
      </c>
      <c r="Y108" s="79"/>
      <c r="Z108" s="79"/>
      <c r="AA108" s="85" t="s">
        <v>648</v>
      </c>
      <c r="AB108" s="79"/>
      <c r="AC108" s="79" t="b">
        <v>0</v>
      </c>
      <c r="AD108" s="79">
        <v>17</v>
      </c>
      <c r="AE108" s="85" t="s">
        <v>683</v>
      </c>
      <c r="AF108" s="79" t="b">
        <v>0</v>
      </c>
      <c r="AG108" s="79" t="s">
        <v>686</v>
      </c>
      <c r="AH108" s="79"/>
      <c r="AI108" s="85" t="s">
        <v>683</v>
      </c>
      <c r="AJ108" s="79" t="b">
        <v>0</v>
      </c>
      <c r="AK108" s="79">
        <v>6</v>
      </c>
      <c r="AL108" s="85" t="s">
        <v>683</v>
      </c>
      <c r="AM108" s="79" t="s">
        <v>689</v>
      </c>
      <c r="AN108" s="79" t="b">
        <v>0</v>
      </c>
      <c r="AO108" s="85" t="s">
        <v>648</v>
      </c>
      <c r="AP108" s="79" t="s">
        <v>176</v>
      </c>
      <c r="AQ108" s="79">
        <v>0</v>
      </c>
      <c r="AR108" s="79">
        <v>0</v>
      </c>
      <c r="AS108" s="79" t="s">
        <v>702</v>
      </c>
      <c r="AT108" s="79" t="s">
        <v>703</v>
      </c>
      <c r="AU108" s="79" t="s">
        <v>705</v>
      </c>
      <c r="AV108" s="79" t="s">
        <v>709</v>
      </c>
      <c r="AW108" s="79" t="s">
        <v>712</v>
      </c>
      <c r="AX108" s="79" t="s">
        <v>715</v>
      </c>
      <c r="AY108" s="79" t="s">
        <v>716</v>
      </c>
      <c r="AZ108" s="82" t="s">
        <v>719</v>
      </c>
      <c r="BA108">
        <v>1</v>
      </c>
      <c r="BB108" s="78" t="str">
        <f>REPLACE(INDEX(GroupVertices[Group],MATCH(Edges[[#This Row],[Vertex 1]],GroupVertices[Vertex],0)),1,1,"")</f>
        <v>3</v>
      </c>
      <c r="BC108" s="78" t="str">
        <f>REPLACE(INDEX(GroupVertices[Group],MATCH(Edges[[#This Row],[Vertex 2]],GroupVertices[Vertex],0)),1,1,"")</f>
        <v>3</v>
      </c>
      <c r="BD108" s="48">
        <v>1</v>
      </c>
      <c r="BE108" s="49">
        <v>4</v>
      </c>
      <c r="BF108" s="48">
        <v>0</v>
      </c>
      <c r="BG108" s="49">
        <v>0</v>
      </c>
      <c r="BH108" s="48">
        <v>0</v>
      </c>
      <c r="BI108" s="49">
        <v>0</v>
      </c>
      <c r="BJ108" s="48">
        <v>24</v>
      </c>
      <c r="BK108" s="49">
        <v>96</v>
      </c>
      <c r="BL108" s="48">
        <v>25</v>
      </c>
    </row>
    <row r="109" spans="1:64" ht="15">
      <c r="A109" s="64" t="s">
        <v>242</v>
      </c>
      <c r="B109" s="64" t="s">
        <v>275</v>
      </c>
      <c r="C109" s="65" t="s">
        <v>1988</v>
      </c>
      <c r="D109" s="66">
        <v>3</v>
      </c>
      <c r="E109" s="67" t="s">
        <v>132</v>
      </c>
      <c r="F109" s="68">
        <v>32</v>
      </c>
      <c r="G109" s="65"/>
      <c r="H109" s="69"/>
      <c r="I109" s="70"/>
      <c r="J109" s="70"/>
      <c r="K109" s="34" t="s">
        <v>65</v>
      </c>
      <c r="L109" s="77">
        <v>109</v>
      </c>
      <c r="M109" s="77"/>
      <c r="N109" s="72"/>
      <c r="O109" s="79" t="s">
        <v>299</v>
      </c>
      <c r="P109" s="81">
        <v>43609.64792824074</v>
      </c>
      <c r="Q109" s="79" t="s">
        <v>343</v>
      </c>
      <c r="R109" s="79"/>
      <c r="S109" s="79"/>
      <c r="T109" s="79" t="s">
        <v>439</v>
      </c>
      <c r="U109" s="79"/>
      <c r="V109" s="82" t="s">
        <v>505</v>
      </c>
      <c r="W109" s="81">
        <v>43609.64792824074</v>
      </c>
      <c r="X109" s="82" t="s">
        <v>566</v>
      </c>
      <c r="Y109" s="79"/>
      <c r="Z109" s="79"/>
      <c r="AA109" s="85" t="s">
        <v>652</v>
      </c>
      <c r="AB109" s="79"/>
      <c r="AC109" s="79" t="b">
        <v>0</v>
      </c>
      <c r="AD109" s="79">
        <v>0</v>
      </c>
      <c r="AE109" s="85" t="s">
        <v>683</v>
      </c>
      <c r="AF109" s="79" t="b">
        <v>0</v>
      </c>
      <c r="AG109" s="79" t="s">
        <v>686</v>
      </c>
      <c r="AH109" s="79"/>
      <c r="AI109" s="85" t="s">
        <v>683</v>
      </c>
      <c r="AJ109" s="79" t="b">
        <v>0</v>
      </c>
      <c r="AK109" s="79">
        <v>6</v>
      </c>
      <c r="AL109" s="85" t="s">
        <v>648</v>
      </c>
      <c r="AM109" s="79" t="s">
        <v>689</v>
      </c>
      <c r="AN109" s="79" t="b">
        <v>0</v>
      </c>
      <c r="AO109" s="85" t="s">
        <v>648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242</v>
      </c>
      <c r="B110" s="64" t="s">
        <v>276</v>
      </c>
      <c r="C110" s="65" t="s">
        <v>1988</v>
      </c>
      <c r="D110" s="66">
        <v>3</v>
      </c>
      <c r="E110" s="67" t="s">
        <v>132</v>
      </c>
      <c r="F110" s="68">
        <v>32</v>
      </c>
      <c r="G110" s="65"/>
      <c r="H110" s="69"/>
      <c r="I110" s="70"/>
      <c r="J110" s="70"/>
      <c r="K110" s="34" t="s">
        <v>65</v>
      </c>
      <c r="L110" s="77">
        <v>110</v>
      </c>
      <c r="M110" s="77"/>
      <c r="N110" s="72"/>
      <c r="O110" s="79" t="s">
        <v>299</v>
      </c>
      <c r="P110" s="81">
        <v>43609.64792824074</v>
      </c>
      <c r="Q110" s="79" t="s">
        <v>343</v>
      </c>
      <c r="R110" s="79"/>
      <c r="S110" s="79"/>
      <c r="T110" s="79" t="s">
        <v>439</v>
      </c>
      <c r="U110" s="79"/>
      <c r="V110" s="82" t="s">
        <v>505</v>
      </c>
      <c r="W110" s="81">
        <v>43609.64792824074</v>
      </c>
      <c r="X110" s="82" t="s">
        <v>566</v>
      </c>
      <c r="Y110" s="79"/>
      <c r="Z110" s="79"/>
      <c r="AA110" s="85" t="s">
        <v>652</v>
      </c>
      <c r="AB110" s="79"/>
      <c r="AC110" s="79" t="b">
        <v>0</v>
      </c>
      <c r="AD110" s="79">
        <v>0</v>
      </c>
      <c r="AE110" s="85" t="s">
        <v>683</v>
      </c>
      <c r="AF110" s="79" t="b">
        <v>0</v>
      </c>
      <c r="AG110" s="79" t="s">
        <v>686</v>
      </c>
      <c r="AH110" s="79"/>
      <c r="AI110" s="85" t="s">
        <v>683</v>
      </c>
      <c r="AJ110" s="79" t="b">
        <v>0</v>
      </c>
      <c r="AK110" s="79">
        <v>6</v>
      </c>
      <c r="AL110" s="85" t="s">
        <v>648</v>
      </c>
      <c r="AM110" s="79" t="s">
        <v>689</v>
      </c>
      <c r="AN110" s="79" t="b">
        <v>0</v>
      </c>
      <c r="AO110" s="85" t="s">
        <v>648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242</v>
      </c>
      <c r="B111" s="64" t="s">
        <v>277</v>
      </c>
      <c r="C111" s="65" t="s">
        <v>1988</v>
      </c>
      <c r="D111" s="66">
        <v>3</v>
      </c>
      <c r="E111" s="67" t="s">
        <v>132</v>
      </c>
      <c r="F111" s="68">
        <v>32</v>
      </c>
      <c r="G111" s="65"/>
      <c r="H111" s="69"/>
      <c r="I111" s="70"/>
      <c r="J111" s="70"/>
      <c r="K111" s="34" t="s">
        <v>65</v>
      </c>
      <c r="L111" s="77">
        <v>111</v>
      </c>
      <c r="M111" s="77"/>
      <c r="N111" s="72"/>
      <c r="O111" s="79" t="s">
        <v>299</v>
      </c>
      <c r="P111" s="81">
        <v>43609.64792824074</v>
      </c>
      <c r="Q111" s="79" t="s">
        <v>343</v>
      </c>
      <c r="R111" s="79"/>
      <c r="S111" s="79"/>
      <c r="T111" s="79" t="s">
        <v>439</v>
      </c>
      <c r="U111" s="79"/>
      <c r="V111" s="82" t="s">
        <v>505</v>
      </c>
      <c r="W111" s="81">
        <v>43609.64792824074</v>
      </c>
      <c r="X111" s="82" t="s">
        <v>566</v>
      </c>
      <c r="Y111" s="79"/>
      <c r="Z111" s="79"/>
      <c r="AA111" s="85" t="s">
        <v>652</v>
      </c>
      <c r="AB111" s="79"/>
      <c r="AC111" s="79" t="b">
        <v>0</v>
      </c>
      <c r="AD111" s="79">
        <v>0</v>
      </c>
      <c r="AE111" s="85" t="s">
        <v>683</v>
      </c>
      <c r="AF111" s="79" t="b">
        <v>0</v>
      </c>
      <c r="AG111" s="79" t="s">
        <v>686</v>
      </c>
      <c r="AH111" s="79"/>
      <c r="AI111" s="85" t="s">
        <v>683</v>
      </c>
      <c r="AJ111" s="79" t="b">
        <v>0</v>
      </c>
      <c r="AK111" s="79">
        <v>6</v>
      </c>
      <c r="AL111" s="85" t="s">
        <v>648</v>
      </c>
      <c r="AM111" s="79" t="s">
        <v>689</v>
      </c>
      <c r="AN111" s="79" t="b">
        <v>0</v>
      </c>
      <c r="AO111" s="85" t="s">
        <v>648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242</v>
      </c>
      <c r="B112" s="64" t="s">
        <v>246</v>
      </c>
      <c r="C112" s="65" t="s">
        <v>1988</v>
      </c>
      <c r="D112" s="66">
        <v>3</v>
      </c>
      <c r="E112" s="67" t="s">
        <v>132</v>
      </c>
      <c r="F112" s="68">
        <v>32</v>
      </c>
      <c r="G112" s="65"/>
      <c r="H112" s="69"/>
      <c r="I112" s="70"/>
      <c r="J112" s="70"/>
      <c r="K112" s="34" t="s">
        <v>65</v>
      </c>
      <c r="L112" s="77">
        <v>112</v>
      </c>
      <c r="M112" s="77"/>
      <c r="N112" s="72"/>
      <c r="O112" s="79" t="s">
        <v>299</v>
      </c>
      <c r="P112" s="81">
        <v>43609.64792824074</v>
      </c>
      <c r="Q112" s="79" t="s">
        <v>343</v>
      </c>
      <c r="R112" s="79"/>
      <c r="S112" s="79"/>
      <c r="T112" s="79" t="s">
        <v>439</v>
      </c>
      <c r="U112" s="79"/>
      <c r="V112" s="82" t="s">
        <v>505</v>
      </c>
      <c r="W112" s="81">
        <v>43609.64792824074</v>
      </c>
      <c r="X112" s="82" t="s">
        <v>566</v>
      </c>
      <c r="Y112" s="79"/>
      <c r="Z112" s="79"/>
      <c r="AA112" s="85" t="s">
        <v>652</v>
      </c>
      <c r="AB112" s="79"/>
      <c r="AC112" s="79" t="b">
        <v>0</v>
      </c>
      <c r="AD112" s="79">
        <v>0</v>
      </c>
      <c r="AE112" s="85" t="s">
        <v>683</v>
      </c>
      <c r="AF112" s="79" t="b">
        <v>0</v>
      </c>
      <c r="AG112" s="79" t="s">
        <v>686</v>
      </c>
      <c r="AH112" s="79"/>
      <c r="AI112" s="85" t="s">
        <v>683</v>
      </c>
      <c r="AJ112" s="79" t="b">
        <v>0</v>
      </c>
      <c r="AK112" s="79">
        <v>6</v>
      </c>
      <c r="AL112" s="85" t="s">
        <v>648</v>
      </c>
      <c r="AM112" s="79" t="s">
        <v>689</v>
      </c>
      <c r="AN112" s="79" t="b">
        <v>0</v>
      </c>
      <c r="AO112" s="85" t="s">
        <v>648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242</v>
      </c>
      <c r="B113" s="64" t="s">
        <v>238</v>
      </c>
      <c r="C113" s="65" t="s">
        <v>1988</v>
      </c>
      <c r="D113" s="66">
        <v>3</v>
      </c>
      <c r="E113" s="67" t="s">
        <v>132</v>
      </c>
      <c r="F113" s="68">
        <v>32</v>
      </c>
      <c r="G113" s="65"/>
      <c r="H113" s="69"/>
      <c r="I113" s="70"/>
      <c r="J113" s="70"/>
      <c r="K113" s="34" t="s">
        <v>66</v>
      </c>
      <c r="L113" s="77">
        <v>113</v>
      </c>
      <c r="M113" s="77"/>
      <c r="N113" s="72"/>
      <c r="O113" s="79" t="s">
        <v>299</v>
      </c>
      <c r="P113" s="81">
        <v>43609.64792824074</v>
      </c>
      <c r="Q113" s="79" t="s">
        <v>343</v>
      </c>
      <c r="R113" s="79"/>
      <c r="S113" s="79"/>
      <c r="T113" s="79" t="s">
        <v>439</v>
      </c>
      <c r="U113" s="79"/>
      <c r="V113" s="82" t="s">
        <v>505</v>
      </c>
      <c r="W113" s="81">
        <v>43609.64792824074</v>
      </c>
      <c r="X113" s="82" t="s">
        <v>566</v>
      </c>
      <c r="Y113" s="79"/>
      <c r="Z113" s="79"/>
      <c r="AA113" s="85" t="s">
        <v>652</v>
      </c>
      <c r="AB113" s="79"/>
      <c r="AC113" s="79" t="b">
        <v>0</v>
      </c>
      <c r="AD113" s="79">
        <v>0</v>
      </c>
      <c r="AE113" s="85" t="s">
        <v>683</v>
      </c>
      <c r="AF113" s="79" t="b">
        <v>0</v>
      </c>
      <c r="AG113" s="79" t="s">
        <v>686</v>
      </c>
      <c r="AH113" s="79"/>
      <c r="AI113" s="85" t="s">
        <v>683</v>
      </c>
      <c r="AJ113" s="79" t="b">
        <v>0</v>
      </c>
      <c r="AK113" s="79">
        <v>6</v>
      </c>
      <c r="AL113" s="85" t="s">
        <v>648</v>
      </c>
      <c r="AM113" s="79" t="s">
        <v>689</v>
      </c>
      <c r="AN113" s="79" t="b">
        <v>0</v>
      </c>
      <c r="AO113" s="85" t="s">
        <v>648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1</v>
      </c>
      <c r="BE113" s="49">
        <v>5.555555555555555</v>
      </c>
      <c r="BF113" s="48">
        <v>0</v>
      </c>
      <c r="BG113" s="49">
        <v>0</v>
      </c>
      <c r="BH113" s="48">
        <v>0</v>
      </c>
      <c r="BI113" s="49">
        <v>0</v>
      </c>
      <c r="BJ113" s="48">
        <v>17</v>
      </c>
      <c r="BK113" s="49">
        <v>94.44444444444444</v>
      </c>
      <c r="BL113" s="48">
        <v>18</v>
      </c>
    </row>
    <row r="114" spans="1:64" ht="15">
      <c r="A114" s="64" t="s">
        <v>243</v>
      </c>
      <c r="B114" s="64" t="s">
        <v>258</v>
      </c>
      <c r="C114" s="65" t="s">
        <v>1988</v>
      </c>
      <c r="D114" s="66">
        <v>3</v>
      </c>
      <c r="E114" s="67" t="s">
        <v>132</v>
      </c>
      <c r="F114" s="68">
        <v>32</v>
      </c>
      <c r="G114" s="65"/>
      <c r="H114" s="69"/>
      <c r="I114" s="70"/>
      <c r="J114" s="70"/>
      <c r="K114" s="34" t="s">
        <v>65</v>
      </c>
      <c r="L114" s="77">
        <v>114</v>
      </c>
      <c r="M114" s="77"/>
      <c r="N114" s="72"/>
      <c r="O114" s="79" t="s">
        <v>299</v>
      </c>
      <c r="P114" s="81">
        <v>43602.41680555556</v>
      </c>
      <c r="Q114" s="79" t="s">
        <v>345</v>
      </c>
      <c r="R114" s="82" t="s">
        <v>380</v>
      </c>
      <c r="S114" s="79" t="s">
        <v>403</v>
      </c>
      <c r="T114" s="79" t="s">
        <v>243</v>
      </c>
      <c r="U114" s="82" t="s">
        <v>473</v>
      </c>
      <c r="V114" s="82" t="s">
        <v>473</v>
      </c>
      <c r="W114" s="81">
        <v>43602.41680555556</v>
      </c>
      <c r="X114" s="82" t="s">
        <v>567</v>
      </c>
      <c r="Y114" s="79"/>
      <c r="Z114" s="79"/>
      <c r="AA114" s="85" t="s">
        <v>653</v>
      </c>
      <c r="AB114" s="79"/>
      <c r="AC114" s="79" t="b">
        <v>0</v>
      </c>
      <c r="AD114" s="79">
        <v>3</v>
      </c>
      <c r="AE114" s="85" t="s">
        <v>683</v>
      </c>
      <c r="AF114" s="79" t="b">
        <v>0</v>
      </c>
      <c r="AG114" s="79" t="s">
        <v>686</v>
      </c>
      <c r="AH114" s="79"/>
      <c r="AI114" s="85" t="s">
        <v>683</v>
      </c>
      <c r="AJ114" s="79" t="b">
        <v>0</v>
      </c>
      <c r="AK114" s="79">
        <v>1</v>
      </c>
      <c r="AL114" s="85" t="s">
        <v>683</v>
      </c>
      <c r="AM114" s="79" t="s">
        <v>695</v>
      </c>
      <c r="AN114" s="79" t="b">
        <v>0</v>
      </c>
      <c r="AO114" s="85" t="s">
        <v>653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2</v>
      </c>
      <c r="BE114" s="49">
        <v>4.651162790697675</v>
      </c>
      <c r="BF114" s="48">
        <v>0</v>
      </c>
      <c r="BG114" s="49">
        <v>0</v>
      </c>
      <c r="BH114" s="48">
        <v>0</v>
      </c>
      <c r="BI114" s="49">
        <v>0</v>
      </c>
      <c r="BJ114" s="48">
        <v>41</v>
      </c>
      <c r="BK114" s="49">
        <v>95.34883720930233</v>
      </c>
      <c r="BL114" s="48">
        <v>43</v>
      </c>
    </row>
    <row r="115" spans="1:64" ht="15">
      <c r="A115" s="64" t="s">
        <v>243</v>
      </c>
      <c r="B115" s="64" t="s">
        <v>260</v>
      </c>
      <c r="C115" s="65" t="s">
        <v>1988</v>
      </c>
      <c r="D115" s="66">
        <v>3</v>
      </c>
      <c r="E115" s="67" t="s">
        <v>132</v>
      </c>
      <c r="F115" s="68">
        <v>32</v>
      </c>
      <c r="G115" s="65"/>
      <c r="H115" s="69"/>
      <c r="I115" s="70"/>
      <c r="J115" s="70"/>
      <c r="K115" s="34" t="s">
        <v>65</v>
      </c>
      <c r="L115" s="77">
        <v>115</v>
      </c>
      <c r="M115" s="77"/>
      <c r="N115" s="72"/>
      <c r="O115" s="79" t="s">
        <v>299</v>
      </c>
      <c r="P115" s="81">
        <v>43608.73127314815</v>
      </c>
      <c r="Q115" s="79" t="s">
        <v>346</v>
      </c>
      <c r="R115" s="79"/>
      <c r="S115" s="79"/>
      <c r="T115" s="79" t="s">
        <v>427</v>
      </c>
      <c r="U115" s="82" t="s">
        <v>474</v>
      </c>
      <c r="V115" s="82" t="s">
        <v>474</v>
      </c>
      <c r="W115" s="81">
        <v>43608.73127314815</v>
      </c>
      <c r="X115" s="82" t="s">
        <v>568</v>
      </c>
      <c r="Y115" s="79"/>
      <c r="Z115" s="79"/>
      <c r="AA115" s="85" t="s">
        <v>654</v>
      </c>
      <c r="AB115" s="79"/>
      <c r="AC115" s="79" t="b">
        <v>0</v>
      </c>
      <c r="AD115" s="79">
        <v>1</v>
      </c>
      <c r="AE115" s="85" t="s">
        <v>683</v>
      </c>
      <c r="AF115" s="79" t="b">
        <v>0</v>
      </c>
      <c r="AG115" s="79" t="s">
        <v>686</v>
      </c>
      <c r="AH115" s="79"/>
      <c r="AI115" s="85" t="s">
        <v>683</v>
      </c>
      <c r="AJ115" s="79" t="b">
        <v>0</v>
      </c>
      <c r="AK115" s="79">
        <v>0</v>
      </c>
      <c r="AL115" s="85" t="s">
        <v>683</v>
      </c>
      <c r="AM115" s="79" t="s">
        <v>689</v>
      </c>
      <c r="AN115" s="79" t="b">
        <v>0</v>
      </c>
      <c r="AO115" s="85" t="s">
        <v>654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16</v>
      </c>
      <c r="BK115" s="49">
        <v>100</v>
      </c>
      <c r="BL115" s="48">
        <v>16</v>
      </c>
    </row>
    <row r="116" spans="1:64" ht="15">
      <c r="A116" s="64" t="s">
        <v>243</v>
      </c>
      <c r="B116" s="64" t="s">
        <v>243</v>
      </c>
      <c r="C116" s="65" t="s">
        <v>1992</v>
      </c>
      <c r="D116" s="66">
        <v>10</v>
      </c>
      <c r="E116" s="67" t="s">
        <v>136</v>
      </c>
      <c r="F116" s="68">
        <v>21.6</v>
      </c>
      <c r="G116" s="65"/>
      <c r="H116" s="69"/>
      <c r="I116" s="70"/>
      <c r="J116" s="70"/>
      <c r="K116" s="34" t="s">
        <v>65</v>
      </c>
      <c r="L116" s="77">
        <v>116</v>
      </c>
      <c r="M116" s="77"/>
      <c r="N116" s="72"/>
      <c r="O116" s="79" t="s">
        <v>176</v>
      </c>
      <c r="P116" s="81">
        <v>43599.250081018516</v>
      </c>
      <c r="Q116" s="79" t="s">
        <v>347</v>
      </c>
      <c r="R116" s="82" t="s">
        <v>380</v>
      </c>
      <c r="S116" s="79" t="s">
        <v>403</v>
      </c>
      <c r="T116" s="79" t="s">
        <v>243</v>
      </c>
      <c r="U116" s="82" t="s">
        <v>475</v>
      </c>
      <c r="V116" s="82" t="s">
        <v>475</v>
      </c>
      <c r="W116" s="81">
        <v>43599.250081018516</v>
      </c>
      <c r="X116" s="82" t="s">
        <v>569</v>
      </c>
      <c r="Y116" s="79"/>
      <c r="Z116" s="79"/>
      <c r="AA116" s="85" t="s">
        <v>655</v>
      </c>
      <c r="AB116" s="79"/>
      <c r="AC116" s="79" t="b">
        <v>0</v>
      </c>
      <c r="AD116" s="79">
        <v>5</v>
      </c>
      <c r="AE116" s="85" t="s">
        <v>683</v>
      </c>
      <c r="AF116" s="79" t="b">
        <v>0</v>
      </c>
      <c r="AG116" s="79" t="s">
        <v>686</v>
      </c>
      <c r="AH116" s="79"/>
      <c r="AI116" s="85" t="s">
        <v>683</v>
      </c>
      <c r="AJ116" s="79" t="b">
        <v>0</v>
      </c>
      <c r="AK116" s="79">
        <v>1</v>
      </c>
      <c r="AL116" s="85" t="s">
        <v>683</v>
      </c>
      <c r="AM116" s="79" t="s">
        <v>695</v>
      </c>
      <c r="AN116" s="79" t="b">
        <v>0</v>
      </c>
      <c r="AO116" s="85" t="s">
        <v>655</v>
      </c>
      <c r="AP116" s="79" t="s">
        <v>699</v>
      </c>
      <c r="AQ116" s="79">
        <v>0</v>
      </c>
      <c r="AR116" s="79">
        <v>0</v>
      </c>
      <c r="AS116" s="79"/>
      <c r="AT116" s="79"/>
      <c r="AU116" s="79"/>
      <c r="AV116" s="79"/>
      <c r="AW116" s="79"/>
      <c r="AX116" s="79"/>
      <c r="AY116" s="79"/>
      <c r="AZ116" s="79"/>
      <c r="BA116">
        <v>5</v>
      </c>
      <c r="BB116" s="78" t="str">
        <f>REPLACE(INDEX(GroupVertices[Group],MATCH(Edges[[#This Row],[Vertex 1]],GroupVertices[Vertex],0)),1,1,"")</f>
        <v>2</v>
      </c>
      <c r="BC116" s="78" t="str">
        <f>REPLACE(INDEX(GroupVertices[Group],MATCH(Edges[[#This Row],[Vertex 2]],GroupVertices[Vertex],0)),1,1,"")</f>
        <v>2</v>
      </c>
      <c r="BD116" s="48">
        <v>1</v>
      </c>
      <c r="BE116" s="49">
        <v>2.127659574468085</v>
      </c>
      <c r="BF116" s="48">
        <v>0</v>
      </c>
      <c r="BG116" s="49">
        <v>0</v>
      </c>
      <c r="BH116" s="48">
        <v>0</v>
      </c>
      <c r="BI116" s="49">
        <v>0</v>
      </c>
      <c r="BJ116" s="48">
        <v>46</v>
      </c>
      <c r="BK116" s="49">
        <v>97.87234042553192</v>
      </c>
      <c r="BL116" s="48">
        <v>47</v>
      </c>
    </row>
    <row r="117" spans="1:64" ht="15">
      <c r="A117" s="64" t="s">
        <v>243</v>
      </c>
      <c r="B117" s="64" t="s">
        <v>243</v>
      </c>
      <c r="C117" s="65" t="s">
        <v>1992</v>
      </c>
      <c r="D117" s="66">
        <v>10</v>
      </c>
      <c r="E117" s="67" t="s">
        <v>136</v>
      </c>
      <c r="F117" s="68">
        <v>21.6</v>
      </c>
      <c r="G117" s="65"/>
      <c r="H117" s="69"/>
      <c r="I117" s="70"/>
      <c r="J117" s="70"/>
      <c r="K117" s="34" t="s">
        <v>65</v>
      </c>
      <c r="L117" s="77">
        <v>117</v>
      </c>
      <c r="M117" s="77"/>
      <c r="N117" s="72"/>
      <c r="O117" s="79" t="s">
        <v>176</v>
      </c>
      <c r="P117" s="81">
        <v>43602.54173611111</v>
      </c>
      <c r="Q117" s="79" t="s">
        <v>348</v>
      </c>
      <c r="R117" s="82" t="s">
        <v>380</v>
      </c>
      <c r="S117" s="79" t="s">
        <v>403</v>
      </c>
      <c r="T117" s="79" t="s">
        <v>426</v>
      </c>
      <c r="U117" s="82" t="s">
        <v>476</v>
      </c>
      <c r="V117" s="82" t="s">
        <v>476</v>
      </c>
      <c r="W117" s="81">
        <v>43602.54173611111</v>
      </c>
      <c r="X117" s="82" t="s">
        <v>570</v>
      </c>
      <c r="Y117" s="79"/>
      <c r="Z117" s="79"/>
      <c r="AA117" s="85" t="s">
        <v>656</v>
      </c>
      <c r="AB117" s="79"/>
      <c r="AC117" s="79" t="b">
        <v>0</v>
      </c>
      <c r="AD117" s="79">
        <v>3</v>
      </c>
      <c r="AE117" s="85" t="s">
        <v>683</v>
      </c>
      <c r="AF117" s="79" t="b">
        <v>0</v>
      </c>
      <c r="AG117" s="79" t="s">
        <v>686</v>
      </c>
      <c r="AH117" s="79"/>
      <c r="AI117" s="85" t="s">
        <v>683</v>
      </c>
      <c r="AJ117" s="79" t="b">
        <v>0</v>
      </c>
      <c r="AK117" s="79">
        <v>1</v>
      </c>
      <c r="AL117" s="85" t="s">
        <v>683</v>
      </c>
      <c r="AM117" s="79" t="s">
        <v>695</v>
      </c>
      <c r="AN117" s="79" t="b">
        <v>0</v>
      </c>
      <c r="AO117" s="85" t="s">
        <v>656</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2</v>
      </c>
      <c r="BC117" s="78" t="str">
        <f>REPLACE(INDEX(GroupVertices[Group],MATCH(Edges[[#This Row],[Vertex 2]],GroupVertices[Vertex],0)),1,1,"")</f>
        <v>2</v>
      </c>
      <c r="BD117" s="48">
        <v>3</v>
      </c>
      <c r="BE117" s="49">
        <v>7.6923076923076925</v>
      </c>
      <c r="BF117" s="48">
        <v>0</v>
      </c>
      <c r="BG117" s="49">
        <v>0</v>
      </c>
      <c r="BH117" s="48">
        <v>0</v>
      </c>
      <c r="BI117" s="49">
        <v>0</v>
      </c>
      <c r="BJ117" s="48">
        <v>36</v>
      </c>
      <c r="BK117" s="49">
        <v>92.3076923076923</v>
      </c>
      <c r="BL117" s="48">
        <v>39</v>
      </c>
    </row>
    <row r="118" spans="1:64" ht="15">
      <c r="A118" s="64" t="s">
        <v>243</v>
      </c>
      <c r="B118" s="64" t="s">
        <v>243</v>
      </c>
      <c r="C118" s="65" t="s">
        <v>1992</v>
      </c>
      <c r="D118" s="66">
        <v>10</v>
      </c>
      <c r="E118" s="67" t="s">
        <v>136</v>
      </c>
      <c r="F118" s="68">
        <v>21.6</v>
      </c>
      <c r="G118" s="65"/>
      <c r="H118" s="69"/>
      <c r="I118" s="70"/>
      <c r="J118" s="70"/>
      <c r="K118" s="34" t="s">
        <v>65</v>
      </c>
      <c r="L118" s="77">
        <v>118</v>
      </c>
      <c r="M118" s="77"/>
      <c r="N118" s="72"/>
      <c r="O118" s="79" t="s">
        <v>176</v>
      </c>
      <c r="P118" s="81">
        <v>43603.54175925926</v>
      </c>
      <c r="Q118" s="79" t="s">
        <v>349</v>
      </c>
      <c r="R118" s="82" t="s">
        <v>380</v>
      </c>
      <c r="S118" s="79" t="s">
        <v>403</v>
      </c>
      <c r="T118" s="79" t="s">
        <v>440</v>
      </c>
      <c r="U118" s="82" t="s">
        <v>477</v>
      </c>
      <c r="V118" s="82" t="s">
        <v>477</v>
      </c>
      <c r="W118" s="81">
        <v>43603.54175925926</v>
      </c>
      <c r="X118" s="82" t="s">
        <v>571</v>
      </c>
      <c r="Y118" s="79"/>
      <c r="Z118" s="79"/>
      <c r="AA118" s="85" t="s">
        <v>657</v>
      </c>
      <c r="AB118" s="79"/>
      <c r="AC118" s="79" t="b">
        <v>0</v>
      </c>
      <c r="AD118" s="79">
        <v>1</v>
      </c>
      <c r="AE118" s="85" t="s">
        <v>683</v>
      </c>
      <c r="AF118" s="79" t="b">
        <v>0</v>
      </c>
      <c r="AG118" s="79" t="s">
        <v>686</v>
      </c>
      <c r="AH118" s="79"/>
      <c r="AI118" s="85" t="s">
        <v>683</v>
      </c>
      <c r="AJ118" s="79" t="b">
        <v>0</v>
      </c>
      <c r="AK118" s="79">
        <v>0</v>
      </c>
      <c r="AL118" s="85" t="s">
        <v>683</v>
      </c>
      <c r="AM118" s="79" t="s">
        <v>695</v>
      </c>
      <c r="AN118" s="79" t="b">
        <v>0</v>
      </c>
      <c r="AO118" s="85" t="s">
        <v>657</v>
      </c>
      <c r="AP118" s="79" t="s">
        <v>176</v>
      </c>
      <c r="AQ118" s="79">
        <v>0</v>
      </c>
      <c r="AR118" s="79">
        <v>0</v>
      </c>
      <c r="AS118" s="79"/>
      <c r="AT118" s="79"/>
      <c r="AU118" s="79"/>
      <c r="AV118" s="79"/>
      <c r="AW118" s="79"/>
      <c r="AX118" s="79"/>
      <c r="AY118" s="79"/>
      <c r="AZ118" s="79"/>
      <c r="BA118">
        <v>5</v>
      </c>
      <c r="BB118" s="78" t="str">
        <f>REPLACE(INDEX(GroupVertices[Group],MATCH(Edges[[#This Row],[Vertex 1]],GroupVertices[Vertex],0)),1,1,"")</f>
        <v>2</v>
      </c>
      <c r="BC118" s="78" t="str">
        <f>REPLACE(INDEX(GroupVertices[Group],MATCH(Edges[[#This Row],[Vertex 2]],GroupVertices[Vertex],0)),1,1,"")</f>
        <v>2</v>
      </c>
      <c r="BD118" s="48">
        <v>1</v>
      </c>
      <c r="BE118" s="49">
        <v>2.272727272727273</v>
      </c>
      <c r="BF118" s="48">
        <v>1</v>
      </c>
      <c r="BG118" s="49">
        <v>2.272727272727273</v>
      </c>
      <c r="BH118" s="48">
        <v>0</v>
      </c>
      <c r="BI118" s="49">
        <v>0</v>
      </c>
      <c r="BJ118" s="48">
        <v>42</v>
      </c>
      <c r="BK118" s="49">
        <v>95.45454545454545</v>
      </c>
      <c r="BL118" s="48">
        <v>44</v>
      </c>
    </row>
    <row r="119" spans="1:64" ht="15">
      <c r="A119" s="64" t="s">
        <v>243</v>
      </c>
      <c r="B119" s="64" t="s">
        <v>243</v>
      </c>
      <c r="C119" s="65" t="s">
        <v>1992</v>
      </c>
      <c r="D119" s="66">
        <v>10</v>
      </c>
      <c r="E119" s="67" t="s">
        <v>136</v>
      </c>
      <c r="F119" s="68">
        <v>21.6</v>
      </c>
      <c r="G119" s="65"/>
      <c r="H119" s="69"/>
      <c r="I119" s="70"/>
      <c r="J119" s="70"/>
      <c r="K119" s="34" t="s">
        <v>65</v>
      </c>
      <c r="L119" s="77">
        <v>119</v>
      </c>
      <c r="M119" s="77"/>
      <c r="N119" s="72"/>
      <c r="O119" s="79" t="s">
        <v>176</v>
      </c>
      <c r="P119" s="81">
        <v>43608.46791666667</v>
      </c>
      <c r="Q119" s="79" t="s">
        <v>350</v>
      </c>
      <c r="R119" s="82" t="s">
        <v>376</v>
      </c>
      <c r="S119" s="79" t="s">
        <v>403</v>
      </c>
      <c r="T119" s="79" t="s">
        <v>426</v>
      </c>
      <c r="U119" s="82" t="s">
        <v>478</v>
      </c>
      <c r="V119" s="82" t="s">
        <v>478</v>
      </c>
      <c r="W119" s="81">
        <v>43608.46791666667</v>
      </c>
      <c r="X119" s="82" t="s">
        <v>572</v>
      </c>
      <c r="Y119" s="79"/>
      <c r="Z119" s="79"/>
      <c r="AA119" s="85" t="s">
        <v>658</v>
      </c>
      <c r="AB119" s="79"/>
      <c r="AC119" s="79" t="b">
        <v>0</v>
      </c>
      <c r="AD119" s="79">
        <v>3</v>
      </c>
      <c r="AE119" s="85" t="s">
        <v>683</v>
      </c>
      <c r="AF119" s="79" t="b">
        <v>0</v>
      </c>
      <c r="AG119" s="79" t="s">
        <v>686</v>
      </c>
      <c r="AH119" s="79"/>
      <c r="AI119" s="85" t="s">
        <v>683</v>
      </c>
      <c r="AJ119" s="79" t="b">
        <v>0</v>
      </c>
      <c r="AK119" s="79">
        <v>1</v>
      </c>
      <c r="AL119" s="85" t="s">
        <v>683</v>
      </c>
      <c r="AM119" s="79" t="s">
        <v>688</v>
      </c>
      <c r="AN119" s="79" t="b">
        <v>0</v>
      </c>
      <c r="AO119" s="85" t="s">
        <v>658</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2</v>
      </c>
      <c r="BC119" s="78" t="str">
        <f>REPLACE(INDEX(GroupVertices[Group],MATCH(Edges[[#This Row],[Vertex 2]],GroupVertices[Vertex],0)),1,1,"")</f>
        <v>2</v>
      </c>
      <c r="BD119" s="48">
        <v>1</v>
      </c>
      <c r="BE119" s="49">
        <v>2.6315789473684212</v>
      </c>
      <c r="BF119" s="48">
        <v>0</v>
      </c>
      <c r="BG119" s="49">
        <v>0</v>
      </c>
      <c r="BH119" s="48">
        <v>0</v>
      </c>
      <c r="BI119" s="49">
        <v>0</v>
      </c>
      <c r="BJ119" s="48">
        <v>37</v>
      </c>
      <c r="BK119" s="49">
        <v>97.36842105263158</v>
      </c>
      <c r="BL119" s="48">
        <v>38</v>
      </c>
    </row>
    <row r="120" spans="1:64" ht="15">
      <c r="A120" s="64" t="s">
        <v>243</v>
      </c>
      <c r="B120" s="64" t="s">
        <v>243</v>
      </c>
      <c r="C120" s="65" t="s">
        <v>1992</v>
      </c>
      <c r="D120" s="66">
        <v>10</v>
      </c>
      <c r="E120" s="67" t="s">
        <v>136</v>
      </c>
      <c r="F120" s="68">
        <v>21.6</v>
      </c>
      <c r="G120" s="65"/>
      <c r="H120" s="69"/>
      <c r="I120" s="70"/>
      <c r="J120" s="70"/>
      <c r="K120" s="34" t="s">
        <v>65</v>
      </c>
      <c r="L120" s="77">
        <v>120</v>
      </c>
      <c r="M120" s="77"/>
      <c r="N120" s="72"/>
      <c r="O120" s="79" t="s">
        <v>176</v>
      </c>
      <c r="P120" s="81">
        <v>43609.670590277776</v>
      </c>
      <c r="Q120" s="79" t="s">
        <v>351</v>
      </c>
      <c r="R120" s="79"/>
      <c r="S120" s="79"/>
      <c r="T120" s="79" t="s">
        <v>243</v>
      </c>
      <c r="U120" s="82" t="s">
        <v>479</v>
      </c>
      <c r="V120" s="82" t="s">
        <v>479</v>
      </c>
      <c r="W120" s="81">
        <v>43609.670590277776</v>
      </c>
      <c r="X120" s="82" t="s">
        <v>573</v>
      </c>
      <c r="Y120" s="79"/>
      <c r="Z120" s="79"/>
      <c r="AA120" s="85" t="s">
        <v>659</v>
      </c>
      <c r="AB120" s="79"/>
      <c r="AC120" s="79" t="b">
        <v>0</v>
      </c>
      <c r="AD120" s="79">
        <v>10</v>
      </c>
      <c r="AE120" s="85" t="s">
        <v>683</v>
      </c>
      <c r="AF120" s="79" t="b">
        <v>0</v>
      </c>
      <c r="AG120" s="79" t="s">
        <v>686</v>
      </c>
      <c r="AH120" s="79"/>
      <c r="AI120" s="85" t="s">
        <v>683</v>
      </c>
      <c r="AJ120" s="79" t="b">
        <v>0</v>
      </c>
      <c r="AK120" s="79">
        <v>0</v>
      </c>
      <c r="AL120" s="85" t="s">
        <v>683</v>
      </c>
      <c r="AM120" s="79" t="s">
        <v>688</v>
      </c>
      <c r="AN120" s="79" t="b">
        <v>0</v>
      </c>
      <c r="AO120" s="85" t="s">
        <v>659</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2</v>
      </c>
      <c r="BC120" s="78" t="str">
        <f>REPLACE(INDEX(GroupVertices[Group],MATCH(Edges[[#This Row],[Vertex 2]],GroupVertices[Vertex],0)),1,1,"")</f>
        <v>2</v>
      </c>
      <c r="BD120" s="48">
        <v>1</v>
      </c>
      <c r="BE120" s="49">
        <v>2.5</v>
      </c>
      <c r="BF120" s="48">
        <v>0</v>
      </c>
      <c r="BG120" s="49">
        <v>0</v>
      </c>
      <c r="BH120" s="48">
        <v>0</v>
      </c>
      <c r="BI120" s="49">
        <v>0</v>
      </c>
      <c r="BJ120" s="48">
        <v>39</v>
      </c>
      <c r="BK120" s="49">
        <v>97.5</v>
      </c>
      <c r="BL120" s="48">
        <v>40</v>
      </c>
    </row>
    <row r="121" spans="1:64" ht="15">
      <c r="A121" s="64" t="s">
        <v>244</v>
      </c>
      <c r="B121" s="64" t="s">
        <v>280</v>
      </c>
      <c r="C121" s="65" t="s">
        <v>1988</v>
      </c>
      <c r="D121" s="66">
        <v>3</v>
      </c>
      <c r="E121" s="67" t="s">
        <v>132</v>
      </c>
      <c r="F121" s="68">
        <v>32</v>
      </c>
      <c r="G121" s="65"/>
      <c r="H121" s="69"/>
      <c r="I121" s="70"/>
      <c r="J121" s="70"/>
      <c r="K121" s="34" t="s">
        <v>65</v>
      </c>
      <c r="L121" s="77">
        <v>121</v>
      </c>
      <c r="M121" s="77"/>
      <c r="N121" s="72"/>
      <c r="O121" s="79" t="s">
        <v>299</v>
      </c>
      <c r="P121" s="81">
        <v>43601.72122685185</v>
      </c>
      <c r="Q121" s="79" t="s">
        <v>352</v>
      </c>
      <c r="R121" s="82" t="s">
        <v>381</v>
      </c>
      <c r="S121" s="79" t="s">
        <v>406</v>
      </c>
      <c r="T121" s="79" t="s">
        <v>441</v>
      </c>
      <c r="U121" s="79"/>
      <c r="V121" s="82" t="s">
        <v>506</v>
      </c>
      <c r="W121" s="81">
        <v>43601.72122685185</v>
      </c>
      <c r="X121" s="82" t="s">
        <v>574</v>
      </c>
      <c r="Y121" s="79"/>
      <c r="Z121" s="79"/>
      <c r="AA121" s="85" t="s">
        <v>660</v>
      </c>
      <c r="AB121" s="79"/>
      <c r="AC121" s="79" t="b">
        <v>0</v>
      </c>
      <c r="AD121" s="79">
        <v>1</v>
      </c>
      <c r="AE121" s="85" t="s">
        <v>683</v>
      </c>
      <c r="AF121" s="79" t="b">
        <v>0</v>
      </c>
      <c r="AG121" s="79" t="s">
        <v>686</v>
      </c>
      <c r="AH121" s="79"/>
      <c r="AI121" s="85" t="s">
        <v>683</v>
      </c>
      <c r="AJ121" s="79" t="b">
        <v>0</v>
      </c>
      <c r="AK121" s="79">
        <v>1</v>
      </c>
      <c r="AL121" s="85" t="s">
        <v>683</v>
      </c>
      <c r="AM121" s="79" t="s">
        <v>696</v>
      </c>
      <c r="AN121" s="79" t="b">
        <v>0</v>
      </c>
      <c r="AO121" s="85" t="s">
        <v>660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29</v>
      </c>
      <c r="BK121" s="49">
        <v>100</v>
      </c>
      <c r="BL121" s="48">
        <v>29</v>
      </c>
    </row>
    <row r="122" spans="1:64" ht="15">
      <c r="A122" s="64" t="s">
        <v>244</v>
      </c>
      <c r="B122" s="64" t="s">
        <v>265</v>
      </c>
      <c r="C122" s="65" t="s">
        <v>1988</v>
      </c>
      <c r="D122" s="66">
        <v>3</v>
      </c>
      <c r="E122" s="67" t="s">
        <v>132</v>
      </c>
      <c r="F122" s="68">
        <v>32</v>
      </c>
      <c r="G122" s="65"/>
      <c r="H122" s="69"/>
      <c r="I122" s="70"/>
      <c r="J122" s="70"/>
      <c r="K122" s="34" t="s">
        <v>65</v>
      </c>
      <c r="L122" s="77">
        <v>122</v>
      </c>
      <c r="M122" s="77"/>
      <c r="N122" s="72"/>
      <c r="O122" s="79" t="s">
        <v>299</v>
      </c>
      <c r="P122" s="81">
        <v>43601.72607638889</v>
      </c>
      <c r="Q122" s="79" t="s">
        <v>353</v>
      </c>
      <c r="R122" s="82" t="s">
        <v>377</v>
      </c>
      <c r="S122" s="79" t="s">
        <v>404</v>
      </c>
      <c r="T122" s="79" t="s">
        <v>442</v>
      </c>
      <c r="U122" s="79"/>
      <c r="V122" s="82" t="s">
        <v>506</v>
      </c>
      <c r="W122" s="81">
        <v>43601.72607638889</v>
      </c>
      <c r="X122" s="82" t="s">
        <v>575</v>
      </c>
      <c r="Y122" s="79"/>
      <c r="Z122" s="79"/>
      <c r="AA122" s="85" t="s">
        <v>661</v>
      </c>
      <c r="AB122" s="79"/>
      <c r="AC122" s="79" t="b">
        <v>0</v>
      </c>
      <c r="AD122" s="79">
        <v>0</v>
      </c>
      <c r="AE122" s="85" t="s">
        <v>683</v>
      </c>
      <c r="AF122" s="79" t="b">
        <v>0</v>
      </c>
      <c r="AG122" s="79" t="s">
        <v>686</v>
      </c>
      <c r="AH122" s="79"/>
      <c r="AI122" s="85" t="s">
        <v>683</v>
      </c>
      <c r="AJ122" s="79" t="b">
        <v>0</v>
      </c>
      <c r="AK122" s="79">
        <v>1</v>
      </c>
      <c r="AL122" s="85" t="s">
        <v>683</v>
      </c>
      <c r="AM122" s="79" t="s">
        <v>696</v>
      </c>
      <c r="AN122" s="79" t="b">
        <v>0</v>
      </c>
      <c r="AO122" s="85" t="s">
        <v>661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2</v>
      </c>
      <c r="BE122" s="49">
        <v>8.333333333333334</v>
      </c>
      <c r="BF122" s="48">
        <v>0</v>
      </c>
      <c r="BG122" s="49">
        <v>0</v>
      </c>
      <c r="BH122" s="48">
        <v>0</v>
      </c>
      <c r="BI122" s="49">
        <v>0</v>
      </c>
      <c r="BJ122" s="48">
        <v>22</v>
      </c>
      <c r="BK122" s="49">
        <v>91.66666666666667</v>
      </c>
      <c r="BL122" s="48">
        <v>24</v>
      </c>
    </row>
    <row r="123" spans="1:64" ht="15">
      <c r="A123" s="64" t="s">
        <v>244</v>
      </c>
      <c r="B123" s="64" t="s">
        <v>268</v>
      </c>
      <c r="C123" s="65" t="s">
        <v>1988</v>
      </c>
      <c r="D123" s="66">
        <v>3</v>
      </c>
      <c r="E123" s="67" t="s">
        <v>132</v>
      </c>
      <c r="F123" s="68">
        <v>32</v>
      </c>
      <c r="G123" s="65"/>
      <c r="H123" s="69"/>
      <c r="I123" s="70"/>
      <c r="J123" s="70"/>
      <c r="K123" s="34" t="s">
        <v>65</v>
      </c>
      <c r="L123" s="77">
        <v>123</v>
      </c>
      <c r="M123" s="77"/>
      <c r="N123" s="72"/>
      <c r="O123" s="79" t="s">
        <v>299</v>
      </c>
      <c r="P123" s="81">
        <v>43602.691030092596</v>
      </c>
      <c r="Q123" s="79" t="s">
        <v>354</v>
      </c>
      <c r="R123" s="82" t="s">
        <v>382</v>
      </c>
      <c r="S123" s="79" t="s">
        <v>407</v>
      </c>
      <c r="T123" s="79" t="s">
        <v>443</v>
      </c>
      <c r="U123" s="79"/>
      <c r="V123" s="82" t="s">
        <v>506</v>
      </c>
      <c r="W123" s="81">
        <v>43602.691030092596</v>
      </c>
      <c r="X123" s="82" t="s">
        <v>576</v>
      </c>
      <c r="Y123" s="79"/>
      <c r="Z123" s="79"/>
      <c r="AA123" s="85" t="s">
        <v>662</v>
      </c>
      <c r="AB123" s="79"/>
      <c r="AC123" s="79" t="b">
        <v>0</v>
      </c>
      <c r="AD123" s="79">
        <v>2</v>
      </c>
      <c r="AE123" s="85" t="s">
        <v>683</v>
      </c>
      <c r="AF123" s="79" t="b">
        <v>0</v>
      </c>
      <c r="AG123" s="79" t="s">
        <v>686</v>
      </c>
      <c r="AH123" s="79"/>
      <c r="AI123" s="85" t="s">
        <v>683</v>
      </c>
      <c r="AJ123" s="79" t="b">
        <v>0</v>
      </c>
      <c r="AK123" s="79">
        <v>1</v>
      </c>
      <c r="AL123" s="85" t="s">
        <v>683</v>
      </c>
      <c r="AM123" s="79" t="s">
        <v>696</v>
      </c>
      <c r="AN123" s="79" t="b">
        <v>0</v>
      </c>
      <c r="AO123" s="85" t="s">
        <v>662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29</v>
      </c>
      <c r="BK123" s="49">
        <v>100</v>
      </c>
      <c r="BL123" s="48">
        <v>29</v>
      </c>
    </row>
    <row r="124" spans="1:64" ht="15">
      <c r="A124" s="64" t="s">
        <v>244</v>
      </c>
      <c r="B124" s="64" t="s">
        <v>281</v>
      </c>
      <c r="C124" s="65" t="s">
        <v>1988</v>
      </c>
      <c r="D124" s="66">
        <v>3</v>
      </c>
      <c r="E124" s="67" t="s">
        <v>132</v>
      </c>
      <c r="F124" s="68">
        <v>32</v>
      </c>
      <c r="G124" s="65"/>
      <c r="H124" s="69"/>
      <c r="I124" s="70"/>
      <c r="J124" s="70"/>
      <c r="K124" s="34" t="s">
        <v>65</v>
      </c>
      <c r="L124" s="77">
        <v>124</v>
      </c>
      <c r="M124" s="77"/>
      <c r="N124" s="72"/>
      <c r="O124" s="79" t="s">
        <v>299</v>
      </c>
      <c r="P124" s="81">
        <v>43603.669282407405</v>
      </c>
      <c r="Q124" s="79" t="s">
        <v>355</v>
      </c>
      <c r="R124" s="79"/>
      <c r="S124" s="79"/>
      <c r="T124" s="79" t="s">
        <v>444</v>
      </c>
      <c r="U124" s="82" t="s">
        <v>480</v>
      </c>
      <c r="V124" s="82" t="s">
        <v>480</v>
      </c>
      <c r="W124" s="81">
        <v>43603.669282407405</v>
      </c>
      <c r="X124" s="82" t="s">
        <v>577</v>
      </c>
      <c r="Y124" s="79"/>
      <c r="Z124" s="79"/>
      <c r="AA124" s="85" t="s">
        <v>663</v>
      </c>
      <c r="AB124" s="79"/>
      <c r="AC124" s="79" t="b">
        <v>0</v>
      </c>
      <c r="AD124" s="79">
        <v>1</v>
      </c>
      <c r="AE124" s="85" t="s">
        <v>683</v>
      </c>
      <c r="AF124" s="79" t="b">
        <v>0</v>
      </c>
      <c r="AG124" s="79" t="s">
        <v>686</v>
      </c>
      <c r="AH124" s="79"/>
      <c r="AI124" s="85" t="s">
        <v>683</v>
      </c>
      <c r="AJ124" s="79" t="b">
        <v>0</v>
      </c>
      <c r="AK124" s="79">
        <v>1</v>
      </c>
      <c r="AL124" s="85" t="s">
        <v>683</v>
      </c>
      <c r="AM124" s="79" t="s">
        <v>696</v>
      </c>
      <c r="AN124" s="79" t="b">
        <v>0</v>
      </c>
      <c r="AO124" s="85" t="s">
        <v>663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244</v>
      </c>
      <c r="B125" s="64" t="s">
        <v>282</v>
      </c>
      <c r="C125" s="65" t="s">
        <v>1988</v>
      </c>
      <c r="D125" s="66">
        <v>3</v>
      </c>
      <c r="E125" s="67" t="s">
        <v>132</v>
      </c>
      <c r="F125" s="68">
        <v>32</v>
      </c>
      <c r="G125" s="65"/>
      <c r="H125" s="69"/>
      <c r="I125" s="70"/>
      <c r="J125" s="70"/>
      <c r="K125" s="34" t="s">
        <v>65</v>
      </c>
      <c r="L125" s="77">
        <v>125</v>
      </c>
      <c r="M125" s="77"/>
      <c r="N125" s="72"/>
      <c r="O125" s="79" t="s">
        <v>299</v>
      </c>
      <c r="P125" s="81">
        <v>43603.669282407405</v>
      </c>
      <c r="Q125" s="79" t="s">
        <v>355</v>
      </c>
      <c r="R125" s="79"/>
      <c r="S125" s="79"/>
      <c r="T125" s="79" t="s">
        <v>444</v>
      </c>
      <c r="U125" s="82" t="s">
        <v>480</v>
      </c>
      <c r="V125" s="82" t="s">
        <v>480</v>
      </c>
      <c r="W125" s="81">
        <v>43603.669282407405</v>
      </c>
      <c r="X125" s="82" t="s">
        <v>577</v>
      </c>
      <c r="Y125" s="79"/>
      <c r="Z125" s="79"/>
      <c r="AA125" s="85" t="s">
        <v>663</v>
      </c>
      <c r="AB125" s="79"/>
      <c r="AC125" s="79" t="b">
        <v>0</v>
      </c>
      <c r="AD125" s="79">
        <v>1</v>
      </c>
      <c r="AE125" s="85" t="s">
        <v>683</v>
      </c>
      <c r="AF125" s="79" t="b">
        <v>0</v>
      </c>
      <c r="AG125" s="79" t="s">
        <v>686</v>
      </c>
      <c r="AH125" s="79"/>
      <c r="AI125" s="85" t="s">
        <v>683</v>
      </c>
      <c r="AJ125" s="79" t="b">
        <v>0</v>
      </c>
      <c r="AK125" s="79">
        <v>1</v>
      </c>
      <c r="AL125" s="85" t="s">
        <v>683</v>
      </c>
      <c r="AM125" s="79" t="s">
        <v>696</v>
      </c>
      <c r="AN125" s="79" t="b">
        <v>0</v>
      </c>
      <c r="AO125" s="85" t="s">
        <v>663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34</v>
      </c>
      <c r="BK125" s="49">
        <v>100</v>
      </c>
      <c r="BL125" s="48">
        <v>34</v>
      </c>
    </row>
    <row r="126" spans="1:64" ht="15">
      <c r="A126" s="64" t="s">
        <v>244</v>
      </c>
      <c r="B126" s="64" t="s">
        <v>269</v>
      </c>
      <c r="C126" s="65" t="s">
        <v>1988</v>
      </c>
      <c r="D126" s="66">
        <v>3</v>
      </c>
      <c r="E126" s="67" t="s">
        <v>132</v>
      </c>
      <c r="F126" s="68">
        <v>32</v>
      </c>
      <c r="G126" s="65"/>
      <c r="H126" s="69"/>
      <c r="I126" s="70"/>
      <c r="J126" s="70"/>
      <c r="K126" s="34" t="s">
        <v>65</v>
      </c>
      <c r="L126" s="77">
        <v>126</v>
      </c>
      <c r="M126" s="77"/>
      <c r="N126" s="72"/>
      <c r="O126" s="79" t="s">
        <v>299</v>
      </c>
      <c r="P126" s="81">
        <v>43603.669282407405</v>
      </c>
      <c r="Q126" s="79" t="s">
        <v>355</v>
      </c>
      <c r="R126" s="79"/>
      <c r="S126" s="79"/>
      <c r="T126" s="79" t="s">
        <v>444</v>
      </c>
      <c r="U126" s="82" t="s">
        <v>480</v>
      </c>
      <c r="V126" s="82" t="s">
        <v>480</v>
      </c>
      <c r="W126" s="81">
        <v>43603.669282407405</v>
      </c>
      <c r="X126" s="82" t="s">
        <v>577</v>
      </c>
      <c r="Y126" s="79"/>
      <c r="Z126" s="79"/>
      <c r="AA126" s="85" t="s">
        <v>663</v>
      </c>
      <c r="AB126" s="79"/>
      <c r="AC126" s="79" t="b">
        <v>0</v>
      </c>
      <c r="AD126" s="79">
        <v>1</v>
      </c>
      <c r="AE126" s="85" t="s">
        <v>683</v>
      </c>
      <c r="AF126" s="79" t="b">
        <v>0</v>
      </c>
      <c r="AG126" s="79" t="s">
        <v>686</v>
      </c>
      <c r="AH126" s="79"/>
      <c r="AI126" s="85" t="s">
        <v>683</v>
      </c>
      <c r="AJ126" s="79" t="b">
        <v>0</v>
      </c>
      <c r="AK126" s="79">
        <v>1</v>
      </c>
      <c r="AL126" s="85" t="s">
        <v>683</v>
      </c>
      <c r="AM126" s="79" t="s">
        <v>696</v>
      </c>
      <c r="AN126" s="79" t="b">
        <v>0</v>
      </c>
      <c r="AO126" s="85" t="s">
        <v>663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244</v>
      </c>
      <c r="B127" s="64" t="s">
        <v>249</v>
      </c>
      <c r="C127" s="65" t="s">
        <v>1988</v>
      </c>
      <c r="D127" s="66">
        <v>3</v>
      </c>
      <c r="E127" s="67" t="s">
        <v>132</v>
      </c>
      <c r="F127" s="68">
        <v>32</v>
      </c>
      <c r="G127" s="65"/>
      <c r="H127" s="69"/>
      <c r="I127" s="70"/>
      <c r="J127" s="70"/>
      <c r="K127" s="34" t="s">
        <v>65</v>
      </c>
      <c r="L127" s="77">
        <v>127</v>
      </c>
      <c r="M127" s="77"/>
      <c r="N127" s="72"/>
      <c r="O127" s="79" t="s">
        <v>299</v>
      </c>
      <c r="P127" s="81">
        <v>43605.688796296294</v>
      </c>
      <c r="Q127" s="79" t="s">
        <v>356</v>
      </c>
      <c r="R127" s="82" t="s">
        <v>383</v>
      </c>
      <c r="S127" s="79" t="s">
        <v>408</v>
      </c>
      <c r="T127" s="79" t="s">
        <v>445</v>
      </c>
      <c r="U127" s="79"/>
      <c r="V127" s="82" t="s">
        <v>506</v>
      </c>
      <c r="W127" s="81">
        <v>43605.688796296294</v>
      </c>
      <c r="X127" s="82" t="s">
        <v>578</v>
      </c>
      <c r="Y127" s="79"/>
      <c r="Z127" s="79"/>
      <c r="AA127" s="85" t="s">
        <v>664</v>
      </c>
      <c r="AB127" s="79"/>
      <c r="AC127" s="79" t="b">
        <v>0</v>
      </c>
      <c r="AD127" s="79">
        <v>0</v>
      </c>
      <c r="AE127" s="85" t="s">
        <v>683</v>
      </c>
      <c r="AF127" s="79" t="b">
        <v>0</v>
      </c>
      <c r="AG127" s="79" t="s">
        <v>686</v>
      </c>
      <c r="AH127" s="79"/>
      <c r="AI127" s="85" t="s">
        <v>683</v>
      </c>
      <c r="AJ127" s="79" t="b">
        <v>0</v>
      </c>
      <c r="AK127" s="79">
        <v>2</v>
      </c>
      <c r="AL127" s="85" t="s">
        <v>683</v>
      </c>
      <c r="AM127" s="79" t="s">
        <v>696</v>
      </c>
      <c r="AN127" s="79" t="b">
        <v>0</v>
      </c>
      <c r="AO127" s="85" t="s">
        <v>664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244</v>
      </c>
      <c r="B128" s="64" t="s">
        <v>250</v>
      </c>
      <c r="C128" s="65" t="s">
        <v>1988</v>
      </c>
      <c r="D128" s="66">
        <v>3</v>
      </c>
      <c r="E128" s="67" t="s">
        <v>132</v>
      </c>
      <c r="F128" s="68">
        <v>32</v>
      </c>
      <c r="G128" s="65"/>
      <c r="H128" s="69"/>
      <c r="I128" s="70"/>
      <c r="J128" s="70"/>
      <c r="K128" s="34" t="s">
        <v>65</v>
      </c>
      <c r="L128" s="77">
        <v>128</v>
      </c>
      <c r="M128" s="77"/>
      <c r="N128" s="72"/>
      <c r="O128" s="79" t="s">
        <v>299</v>
      </c>
      <c r="P128" s="81">
        <v>43605.688796296294</v>
      </c>
      <c r="Q128" s="79" t="s">
        <v>356</v>
      </c>
      <c r="R128" s="82" t="s">
        <v>383</v>
      </c>
      <c r="S128" s="79" t="s">
        <v>408</v>
      </c>
      <c r="T128" s="79" t="s">
        <v>445</v>
      </c>
      <c r="U128" s="79"/>
      <c r="V128" s="82" t="s">
        <v>506</v>
      </c>
      <c r="W128" s="81">
        <v>43605.688796296294</v>
      </c>
      <c r="X128" s="82" t="s">
        <v>578</v>
      </c>
      <c r="Y128" s="79"/>
      <c r="Z128" s="79"/>
      <c r="AA128" s="85" t="s">
        <v>664</v>
      </c>
      <c r="AB128" s="79"/>
      <c r="AC128" s="79" t="b">
        <v>0</v>
      </c>
      <c r="AD128" s="79">
        <v>0</v>
      </c>
      <c r="AE128" s="85" t="s">
        <v>683</v>
      </c>
      <c r="AF128" s="79" t="b">
        <v>0</v>
      </c>
      <c r="AG128" s="79" t="s">
        <v>686</v>
      </c>
      <c r="AH128" s="79"/>
      <c r="AI128" s="85" t="s">
        <v>683</v>
      </c>
      <c r="AJ128" s="79" t="b">
        <v>0</v>
      </c>
      <c r="AK128" s="79">
        <v>2</v>
      </c>
      <c r="AL128" s="85" t="s">
        <v>683</v>
      </c>
      <c r="AM128" s="79" t="s">
        <v>696</v>
      </c>
      <c r="AN128" s="79" t="b">
        <v>0</v>
      </c>
      <c r="AO128" s="85" t="s">
        <v>664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244</v>
      </c>
      <c r="B129" s="64" t="s">
        <v>251</v>
      </c>
      <c r="C129" s="65" t="s">
        <v>1988</v>
      </c>
      <c r="D129" s="66">
        <v>3</v>
      </c>
      <c r="E129" s="67" t="s">
        <v>132</v>
      </c>
      <c r="F129" s="68">
        <v>32</v>
      </c>
      <c r="G129" s="65"/>
      <c r="H129" s="69"/>
      <c r="I129" s="70"/>
      <c r="J129" s="70"/>
      <c r="K129" s="34" t="s">
        <v>65</v>
      </c>
      <c r="L129" s="77">
        <v>129</v>
      </c>
      <c r="M129" s="77"/>
      <c r="N129" s="72"/>
      <c r="O129" s="79" t="s">
        <v>299</v>
      </c>
      <c r="P129" s="81">
        <v>43605.688796296294</v>
      </c>
      <c r="Q129" s="79" t="s">
        <v>356</v>
      </c>
      <c r="R129" s="82" t="s">
        <v>383</v>
      </c>
      <c r="S129" s="79" t="s">
        <v>408</v>
      </c>
      <c r="T129" s="79" t="s">
        <v>445</v>
      </c>
      <c r="U129" s="79"/>
      <c r="V129" s="82" t="s">
        <v>506</v>
      </c>
      <c r="W129" s="81">
        <v>43605.688796296294</v>
      </c>
      <c r="X129" s="82" t="s">
        <v>578</v>
      </c>
      <c r="Y129" s="79"/>
      <c r="Z129" s="79"/>
      <c r="AA129" s="85" t="s">
        <v>664</v>
      </c>
      <c r="AB129" s="79"/>
      <c r="AC129" s="79" t="b">
        <v>0</v>
      </c>
      <c r="AD129" s="79">
        <v>0</v>
      </c>
      <c r="AE129" s="85" t="s">
        <v>683</v>
      </c>
      <c r="AF129" s="79" t="b">
        <v>0</v>
      </c>
      <c r="AG129" s="79" t="s">
        <v>686</v>
      </c>
      <c r="AH129" s="79"/>
      <c r="AI129" s="85" t="s">
        <v>683</v>
      </c>
      <c r="AJ129" s="79" t="b">
        <v>0</v>
      </c>
      <c r="AK129" s="79">
        <v>2</v>
      </c>
      <c r="AL129" s="85" t="s">
        <v>683</v>
      </c>
      <c r="AM129" s="79" t="s">
        <v>696</v>
      </c>
      <c r="AN129" s="79" t="b">
        <v>0</v>
      </c>
      <c r="AO129" s="85" t="s">
        <v>664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17</v>
      </c>
      <c r="BK129" s="49">
        <v>100</v>
      </c>
      <c r="BL129" s="48">
        <v>17</v>
      </c>
    </row>
    <row r="130" spans="1:64" ht="15">
      <c r="A130" s="64" t="s">
        <v>244</v>
      </c>
      <c r="B130" s="64" t="s">
        <v>283</v>
      </c>
      <c r="C130" s="65" t="s">
        <v>1988</v>
      </c>
      <c r="D130" s="66">
        <v>3</v>
      </c>
      <c r="E130" s="67" t="s">
        <v>132</v>
      </c>
      <c r="F130" s="68">
        <v>32</v>
      </c>
      <c r="G130" s="65"/>
      <c r="H130" s="69"/>
      <c r="I130" s="70"/>
      <c r="J130" s="70"/>
      <c r="K130" s="34" t="s">
        <v>65</v>
      </c>
      <c r="L130" s="77">
        <v>130</v>
      </c>
      <c r="M130" s="77"/>
      <c r="N130" s="72"/>
      <c r="O130" s="79" t="s">
        <v>299</v>
      </c>
      <c r="P130" s="81">
        <v>43605.70851851852</v>
      </c>
      <c r="Q130" s="79" t="s">
        <v>357</v>
      </c>
      <c r="R130" s="82" t="s">
        <v>384</v>
      </c>
      <c r="S130" s="79" t="s">
        <v>409</v>
      </c>
      <c r="T130" s="79" t="s">
        <v>446</v>
      </c>
      <c r="U130" s="79"/>
      <c r="V130" s="82" t="s">
        <v>506</v>
      </c>
      <c r="W130" s="81">
        <v>43605.70851851852</v>
      </c>
      <c r="X130" s="82" t="s">
        <v>579</v>
      </c>
      <c r="Y130" s="79"/>
      <c r="Z130" s="79"/>
      <c r="AA130" s="85" t="s">
        <v>665</v>
      </c>
      <c r="AB130" s="79"/>
      <c r="AC130" s="79" t="b">
        <v>0</v>
      </c>
      <c r="AD130" s="79">
        <v>0</v>
      </c>
      <c r="AE130" s="85" t="s">
        <v>683</v>
      </c>
      <c r="AF130" s="79" t="b">
        <v>0</v>
      </c>
      <c r="AG130" s="79" t="s">
        <v>686</v>
      </c>
      <c r="AH130" s="79"/>
      <c r="AI130" s="85" t="s">
        <v>683</v>
      </c>
      <c r="AJ130" s="79" t="b">
        <v>0</v>
      </c>
      <c r="AK130" s="79">
        <v>0</v>
      </c>
      <c r="AL130" s="85" t="s">
        <v>683</v>
      </c>
      <c r="AM130" s="79" t="s">
        <v>696</v>
      </c>
      <c r="AN130" s="79" t="b">
        <v>0</v>
      </c>
      <c r="AO130" s="85" t="s">
        <v>665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244</v>
      </c>
      <c r="B131" s="64" t="s">
        <v>284</v>
      </c>
      <c r="C131" s="65" t="s">
        <v>1988</v>
      </c>
      <c r="D131" s="66">
        <v>3</v>
      </c>
      <c r="E131" s="67" t="s">
        <v>132</v>
      </c>
      <c r="F131" s="68">
        <v>32</v>
      </c>
      <c r="G131" s="65"/>
      <c r="H131" s="69"/>
      <c r="I131" s="70"/>
      <c r="J131" s="70"/>
      <c r="K131" s="34" t="s">
        <v>65</v>
      </c>
      <c r="L131" s="77">
        <v>131</v>
      </c>
      <c r="M131" s="77"/>
      <c r="N131" s="72"/>
      <c r="O131" s="79" t="s">
        <v>299</v>
      </c>
      <c r="P131" s="81">
        <v>43605.70851851852</v>
      </c>
      <c r="Q131" s="79" t="s">
        <v>357</v>
      </c>
      <c r="R131" s="82" t="s">
        <v>384</v>
      </c>
      <c r="S131" s="79" t="s">
        <v>409</v>
      </c>
      <c r="T131" s="79" t="s">
        <v>446</v>
      </c>
      <c r="U131" s="79"/>
      <c r="V131" s="82" t="s">
        <v>506</v>
      </c>
      <c r="W131" s="81">
        <v>43605.70851851852</v>
      </c>
      <c r="X131" s="82" t="s">
        <v>579</v>
      </c>
      <c r="Y131" s="79"/>
      <c r="Z131" s="79"/>
      <c r="AA131" s="85" t="s">
        <v>665</v>
      </c>
      <c r="AB131" s="79"/>
      <c r="AC131" s="79" t="b">
        <v>0</v>
      </c>
      <c r="AD131" s="79">
        <v>0</v>
      </c>
      <c r="AE131" s="85" t="s">
        <v>683</v>
      </c>
      <c r="AF131" s="79" t="b">
        <v>0</v>
      </c>
      <c r="AG131" s="79" t="s">
        <v>686</v>
      </c>
      <c r="AH131" s="79"/>
      <c r="AI131" s="85" t="s">
        <v>683</v>
      </c>
      <c r="AJ131" s="79" t="b">
        <v>0</v>
      </c>
      <c r="AK131" s="79">
        <v>0</v>
      </c>
      <c r="AL131" s="85" t="s">
        <v>683</v>
      </c>
      <c r="AM131" s="79" t="s">
        <v>696</v>
      </c>
      <c r="AN131" s="79" t="b">
        <v>0</v>
      </c>
      <c r="AO131" s="85" t="s">
        <v>665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20</v>
      </c>
      <c r="BK131" s="49">
        <v>100</v>
      </c>
      <c r="BL131" s="48">
        <v>20</v>
      </c>
    </row>
    <row r="132" spans="1:64" ht="15">
      <c r="A132" s="64" t="s">
        <v>244</v>
      </c>
      <c r="B132" s="64" t="s">
        <v>285</v>
      </c>
      <c r="C132" s="65" t="s">
        <v>1988</v>
      </c>
      <c r="D132" s="66">
        <v>3</v>
      </c>
      <c r="E132" s="67" t="s">
        <v>132</v>
      </c>
      <c r="F132" s="68">
        <v>32</v>
      </c>
      <c r="G132" s="65"/>
      <c r="H132" s="69"/>
      <c r="I132" s="70"/>
      <c r="J132" s="70"/>
      <c r="K132" s="34" t="s">
        <v>65</v>
      </c>
      <c r="L132" s="77">
        <v>132</v>
      </c>
      <c r="M132" s="77"/>
      <c r="N132" s="72"/>
      <c r="O132" s="79" t="s">
        <v>299</v>
      </c>
      <c r="P132" s="81">
        <v>43606.70980324074</v>
      </c>
      <c r="Q132" s="79" t="s">
        <v>358</v>
      </c>
      <c r="R132" s="82" t="s">
        <v>385</v>
      </c>
      <c r="S132" s="79" t="s">
        <v>410</v>
      </c>
      <c r="T132" s="79" t="s">
        <v>447</v>
      </c>
      <c r="U132" s="79"/>
      <c r="V132" s="82" t="s">
        <v>506</v>
      </c>
      <c r="W132" s="81">
        <v>43606.70980324074</v>
      </c>
      <c r="X132" s="82" t="s">
        <v>580</v>
      </c>
      <c r="Y132" s="79"/>
      <c r="Z132" s="79"/>
      <c r="AA132" s="85" t="s">
        <v>666</v>
      </c>
      <c r="AB132" s="79"/>
      <c r="AC132" s="79" t="b">
        <v>0</v>
      </c>
      <c r="AD132" s="79">
        <v>0</v>
      </c>
      <c r="AE132" s="85" t="s">
        <v>683</v>
      </c>
      <c r="AF132" s="79" t="b">
        <v>0</v>
      </c>
      <c r="AG132" s="79" t="s">
        <v>686</v>
      </c>
      <c r="AH132" s="79"/>
      <c r="AI132" s="85" t="s">
        <v>683</v>
      </c>
      <c r="AJ132" s="79" t="b">
        <v>0</v>
      </c>
      <c r="AK132" s="79">
        <v>0</v>
      </c>
      <c r="AL132" s="85" t="s">
        <v>683</v>
      </c>
      <c r="AM132" s="79" t="s">
        <v>696</v>
      </c>
      <c r="AN132" s="79" t="b">
        <v>0</v>
      </c>
      <c r="AO132" s="85" t="s">
        <v>666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244</v>
      </c>
      <c r="B133" s="64" t="s">
        <v>286</v>
      </c>
      <c r="C133" s="65" t="s">
        <v>1988</v>
      </c>
      <c r="D133" s="66">
        <v>3</v>
      </c>
      <c r="E133" s="67" t="s">
        <v>132</v>
      </c>
      <c r="F133" s="68">
        <v>32</v>
      </c>
      <c r="G133" s="65"/>
      <c r="H133" s="69"/>
      <c r="I133" s="70"/>
      <c r="J133" s="70"/>
      <c r="K133" s="34" t="s">
        <v>65</v>
      </c>
      <c r="L133" s="77">
        <v>133</v>
      </c>
      <c r="M133" s="77"/>
      <c r="N133" s="72"/>
      <c r="O133" s="79" t="s">
        <v>299</v>
      </c>
      <c r="P133" s="81">
        <v>43606.70980324074</v>
      </c>
      <c r="Q133" s="79" t="s">
        <v>358</v>
      </c>
      <c r="R133" s="82" t="s">
        <v>385</v>
      </c>
      <c r="S133" s="79" t="s">
        <v>410</v>
      </c>
      <c r="T133" s="79" t="s">
        <v>447</v>
      </c>
      <c r="U133" s="79"/>
      <c r="V133" s="82" t="s">
        <v>506</v>
      </c>
      <c r="W133" s="81">
        <v>43606.70980324074</v>
      </c>
      <c r="X133" s="82" t="s">
        <v>580</v>
      </c>
      <c r="Y133" s="79"/>
      <c r="Z133" s="79"/>
      <c r="AA133" s="85" t="s">
        <v>666</v>
      </c>
      <c r="AB133" s="79"/>
      <c r="AC133" s="79" t="b">
        <v>0</v>
      </c>
      <c r="AD133" s="79">
        <v>0</v>
      </c>
      <c r="AE133" s="85" t="s">
        <v>683</v>
      </c>
      <c r="AF133" s="79" t="b">
        <v>0</v>
      </c>
      <c r="AG133" s="79" t="s">
        <v>686</v>
      </c>
      <c r="AH133" s="79"/>
      <c r="AI133" s="85" t="s">
        <v>683</v>
      </c>
      <c r="AJ133" s="79" t="b">
        <v>0</v>
      </c>
      <c r="AK133" s="79">
        <v>0</v>
      </c>
      <c r="AL133" s="85" t="s">
        <v>683</v>
      </c>
      <c r="AM133" s="79" t="s">
        <v>696</v>
      </c>
      <c r="AN133" s="79" t="b">
        <v>0</v>
      </c>
      <c r="AO133" s="85" t="s">
        <v>666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244</v>
      </c>
      <c r="B134" s="64" t="s">
        <v>287</v>
      </c>
      <c r="C134" s="65" t="s">
        <v>1988</v>
      </c>
      <c r="D134" s="66">
        <v>3</v>
      </c>
      <c r="E134" s="67" t="s">
        <v>132</v>
      </c>
      <c r="F134" s="68">
        <v>32</v>
      </c>
      <c r="G134" s="65"/>
      <c r="H134" s="69"/>
      <c r="I134" s="70"/>
      <c r="J134" s="70"/>
      <c r="K134" s="34" t="s">
        <v>65</v>
      </c>
      <c r="L134" s="77">
        <v>134</v>
      </c>
      <c r="M134" s="77"/>
      <c r="N134" s="72"/>
      <c r="O134" s="79" t="s">
        <v>299</v>
      </c>
      <c r="P134" s="81">
        <v>43606.70980324074</v>
      </c>
      <c r="Q134" s="79" t="s">
        <v>358</v>
      </c>
      <c r="R134" s="82" t="s">
        <v>385</v>
      </c>
      <c r="S134" s="79" t="s">
        <v>410</v>
      </c>
      <c r="T134" s="79" t="s">
        <v>447</v>
      </c>
      <c r="U134" s="79"/>
      <c r="V134" s="82" t="s">
        <v>506</v>
      </c>
      <c r="W134" s="81">
        <v>43606.70980324074</v>
      </c>
      <c r="X134" s="82" t="s">
        <v>580</v>
      </c>
      <c r="Y134" s="79"/>
      <c r="Z134" s="79"/>
      <c r="AA134" s="85" t="s">
        <v>666</v>
      </c>
      <c r="AB134" s="79"/>
      <c r="AC134" s="79" t="b">
        <v>0</v>
      </c>
      <c r="AD134" s="79">
        <v>0</v>
      </c>
      <c r="AE134" s="85" t="s">
        <v>683</v>
      </c>
      <c r="AF134" s="79" t="b">
        <v>0</v>
      </c>
      <c r="AG134" s="79" t="s">
        <v>686</v>
      </c>
      <c r="AH134" s="79"/>
      <c r="AI134" s="85" t="s">
        <v>683</v>
      </c>
      <c r="AJ134" s="79" t="b">
        <v>0</v>
      </c>
      <c r="AK134" s="79">
        <v>0</v>
      </c>
      <c r="AL134" s="85" t="s">
        <v>683</v>
      </c>
      <c r="AM134" s="79" t="s">
        <v>696</v>
      </c>
      <c r="AN134" s="79" t="b">
        <v>0</v>
      </c>
      <c r="AO134" s="85" t="s">
        <v>666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244</v>
      </c>
      <c r="B135" s="64" t="s">
        <v>288</v>
      </c>
      <c r="C135" s="65" t="s">
        <v>1988</v>
      </c>
      <c r="D135" s="66">
        <v>3</v>
      </c>
      <c r="E135" s="67" t="s">
        <v>132</v>
      </c>
      <c r="F135" s="68">
        <v>32</v>
      </c>
      <c r="G135" s="65"/>
      <c r="H135" s="69"/>
      <c r="I135" s="70"/>
      <c r="J135" s="70"/>
      <c r="K135" s="34" t="s">
        <v>65</v>
      </c>
      <c r="L135" s="77">
        <v>135</v>
      </c>
      <c r="M135" s="77"/>
      <c r="N135" s="72"/>
      <c r="O135" s="79" t="s">
        <v>299</v>
      </c>
      <c r="P135" s="81">
        <v>43606.70980324074</v>
      </c>
      <c r="Q135" s="79" t="s">
        <v>358</v>
      </c>
      <c r="R135" s="82" t="s">
        <v>385</v>
      </c>
      <c r="S135" s="79" t="s">
        <v>410</v>
      </c>
      <c r="T135" s="79" t="s">
        <v>447</v>
      </c>
      <c r="U135" s="79"/>
      <c r="V135" s="82" t="s">
        <v>506</v>
      </c>
      <c r="W135" s="81">
        <v>43606.70980324074</v>
      </c>
      <c r="X135" s="82" t="s">
        <v>580</v>
      </c>
      <c r="Y135" s="79"/>
      <c r="Z135" s="79"/>
      <c r="AA135" s="85" t="s">
        <v>666</v>
      </c>
      <c r="AB135" s="79"/>
      <c r="AC135" s="79" t="b">
        <v>0</v>
      </c>
      <c r="AD135" s="79">
        <v>0</v>
      </c>
      <c r="AE135" s="85" t="s">
        <v>683</v>
      </c>
      <c r="AF135" s="79" t="b">
        <v>0</v>
      </c>
      <c r="AG135" s="79" t="s">
        <v>686</v>
      </c>
      <c r="AH135" s="79"/>
      <c r="AI135" s="85" t="s">
        <v>683</v>
      </c>
      <c r="AJ135" s="79" t="b">
        <v>0</v>
      </c>
      <c r="AK135" s="79">
        <v>0</v>
      </c>
      <c r="AL135" s="85" t="s">
        <v>683</v>
      </c>
      <c r="AM135" s="79" t="s">
        <v>696</v>
      </c>
      <c r="AN135" s="79" t="b">
        <v>0</v>
      </c>
      <c r="AO135" s="85" t="s">
        <v>666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244</v>
      </c>
      <c r="B136" s="64" t="s">
        <v>289</v>
      </c>
      <c r="C136" s="65" t="s">
        <v>1988</v>
      </c>
      <c r="D136" s="66">
        <v>3</v>
      </c>
      <c r="E136" s="67" t="s">
        <v>132</v>
      </c>
      <c r="F136" s="68">
        <v>32</v>
      </c>
      <c r="G136" s="65"/>
      <c r="H136" s="69"/>
      <c r="I136" s="70"/>
      <c r="J136" s="70"/>
      <c r="K136" s="34" t="s">
        <v>65</v>
      </c>
      <c r="L136" s="77">
        <v>136</v>
      </c>
      <c r="M136" s="77"/>
      <c r="N136" s="72"/>
      <c r="O136" s="79" t="s">
        <v>299</v>
      </c>
      <c r="P136" s="81">
        <v>43606.70980324074</v>
      </c>
      <c r="Q136" s="79" t="s">
        <v>358</v>
      </c>
      <c r="R136" s="82" t="s">
        <v>385</v>
      </c>
      <c r="S136" s="79" t="s">
        <v>410</v>
      </c>
      <c r="T136" s="79" t="s">
        <v>447</v>
      </c>
      <c r="U136" s="79"/>
      <c r="V136" s="82" t="s">
        <v>506</v>
      </c>
      <c r="W136" s="81">
        <v>43606.70980324074</v>
      </c>
      <c r="X136" s="82" t="s">
        <v>580</v>
      </c>
      <c r="Y136" s="79"/>
      <c r="Z136" s="79"/>
      <c r="AA136" s="85" t="s">
        <v>666</v>
      </c>
      <c r="AB136" s="79"/>
      <c r="AC136" s="79" t="b">
        <v>0</v>
      </c>
      <c r="AD136" s="79">
        <v>0</v>
      </c>
      <c r="AE136" s="85" t="s">
        <v>683</v>
      </c>
      <c r="AF136" s="79" t="b">
        <v>0</v>
      </c>
      <c r="AG136" s="79" t="s">
        <v>686</v>
      </c>
      <c r="AH136" s="79"/>
      <c r="AI136" s="85" t="s">
        <v>683</v>
      </c>
      <c r="AJ136" s="79" t="b">
        <v>0</v>
      </c>
      <c r="AK136" s="79">
        <v>0</v>
      </c>
      <c r="AL136" s="85" t="s">
        <v>683</v>
      </c>
      <c r="AM136" s="79" t="s">
        <v>696</v>
      </c>
      <c r="AN136" s="79" t="b">
        <v>0</v>
      </c>
      <c r="AO136" s="85" t="s">
        <v>666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244</v>
      </c>
      <c r="B137" s="64" t="s">
        <v>290</v>
      </c>
      <c r="C137" s="65" t="s">
        <v>1988</v>
      </c>
      <c r="D137" s="66">
        <v>3</v>
      </c>
      <c r="E137" s="67" t="s">
        <v>132</v>
      </c>
      <c r="F137" s="68">
        <v>32</v>
      </c>
      <c r="G137" s="65"/>
      <c r="H137" s="69"/>
      <c r="I137" s="70"/>
      <c r="J137" s="70"/>
      <c r="K137" s="34" t="s">
        <v>65</v>
      </c>
      <c r="L137" s="77">
        <v>137</v>
      </c>
      <c r="M137" s="77"/>
      <c r="N137" s="72"/>
      <c r="O137" s="79" t="s">
        <v>299</v>
      </c>
      <c r="P137" s="81">
        <v>43606.70980324074</v>
      </c>
      <c r="Q137" s="79" t="s">
        <v>358</v>
      </c>
      <c r="R137" s="82" t="s">
        <v>385</v>
      </c>
      <c r="S137" s="79" t="s">
        <v>410</v>
      </c>
      <c r="T137" s="79" t="s">
        <v>447</v>
      </c>
      <c r="U137" s="79"/>
      <c r="V137" s="82" t="s">
        <v>506</v>
      </c>
      <c r="W137" s="81">
        <v>43606.70980324074</v>
      </c>
      <c r="X137" s="82" t="s">
        <v>580</v>
      </c>
      <c r="Y137" s="79"/>
      <c r="Z137" s="79"/>
      <c r="AA137" s="85" t="s">
        <v>666</v>
      </c>
      <c r="AB137" s="79"/>
      <c r="AC137" s="79" t="b">
        <v>0</v>
      </c>
      <c r="AD137" s="79">
        <v>0</v>
      </c>
      <c r="AE137" s="85" t="s">
        <v>683</v>
      </c>
      <c r="AF137" s="79" t="b">
        <v>0</v>
      </c>
      <c r="AG137" s="79" t="s">
        <v>686</v>
      </c>
      <c r="AH137" s="79"/>
      <c r="AI137" s="85" t="s">
        <v>683</v>
      </c>
      <c r="AJ137" s="79" t="b">
        <v>0</v>
      </c>
      <c r="AK137" s="79">
        <v>0</v>
      </c>
      <c r="AL137" s="85" t="s">
        <v>683</v>
      </c>
      <c r="AM137" s="79" t="s">
        <v>696</v>
      </c>
      <c r="AN137" s="79" t="b">
        <v>0</v>
      </c>
      <c r="AO137" s="85" t="s">
        <v>666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244</v>
      </c>
      <c r="B138" s="64" t="s">
        <v>291</v>
      </c>
      <c r="C138" s="65" t="s">
        <v>1988</v>
      </c>
      <c r="D138" s="66">
        <v>3</v>
      </c>
      <c r="E138" s="67" t="s">
        <v>132</v>
      </c>
      <c r="F138" s="68">
        <v>32</v>
      </c>
      <c r="G138" s="65"/>
      <c r="H138" s="69"/>
      <c r="I138" s="70"/>
      <c r="J138" s="70"/>
      <c r="K138" s="34" t="s">
        <v>65</v>
      </c>
      <c r="L138" s="77">
        <v>138</v>
      </c>
      <c r="M138" s="77"/>
      <c r="N138" s="72"/>
      <c r="O138" s="79" t="s">
        <v>299</v>
      </c>
      <c r="P138" s="81">
        <v>43606.70980324074</v>
      </c>
      <c r="Q138" s="79" t="s">
        <v>358</v>
      </c>
      <c r="R138" s="82" t="s">
        <v>385</v>
      </c>
      <c r="S138" s="79" t="s">
        <v>410</v>
      </c>
      <c r="T138" s="79" t="s">
        <v>447</v>
      </c>
      <c r="U138" s="79"/>
      <c r="V138" s="82" t="s">
        <v>506</v>
      </c>
      <c r="W138" s="81">
        <v>43606.70980324074</v>
      </c>
      <c r="X138" s="82" t="s">
        <v>580</v>
      </c>
      <c r="Y138" s="79"/>
      <c r="Z138" s="79"/>
      <c r="AA138" s="85" t="s">
        <v>666</v>
      </c>
      <c r="AB138" s="79"/>
      <c r="AC138" s="79" t="b">
        <v>0</v>
      </c>
      <c r="AD138" s="79">
        <v>0</v>
      </c>
      <c r="AE138" s="85" t="s">
        <v>683</v>
      </c>
      <c r="AF138" s="79" t="b">
        <v>0</v>
      </c>
      <c r="AG138" s="79" t="s">
        <v>686</v>
      </c>
      <c r="AH138" s="79"/>
      <c r="AI138" s="85" t="s">
        <v>683</v>
      </c>
      <c r="AJ138" s="79" t="b">
        <v>0</v>
      </c>
      <c r="AK138" s="79">
        <v>0</v>
      </c>
      <c r="AL138" s="85" t="s">
        <v>683</v>
      </c>
      <c r="AM138" s="79" t="s">
        <v>696</v>
      </c>
      <c r="AN138" s="79" t="b">
        <v>0</v>
      </c>
      <c r="AO138" s="85" t="s">
        <v>666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244</v>
      </c>
      <c r="B139" s="64" t="s">
        <v>292</v>
      </c>
      <c r="C139" s="65" t="s">
        <v>1988</v>
      </c>
      <c r="D139" s="66">
        <v>3</v>
      </c>
      <c r="E139" s="67" t="s">
        <v>132</v>
      </c>
      <c r="F139" s="68">
        <v>32</v>
      </c>
      <c r="G139" s="65"/>
      <c r="H139" s="69"/>
      <c r="I139" s="70"/>
      <c r="J139" s="70"/>
      <c r="K139" s="34" t="s">
        <v>65</v>
      </c>
      <c r="L139" s="77">
        <v>139</v>
      </c>
      <c r="M139" s="77"/>
      <c r="N139" s="72"/>
      <c r="O139" s="79" t="s">
        <v>299</v>
      </c>
      <c r="P139" s="81">
        <v>43606.70980324074</v>
      </c>
      <c r="Q139" s="79" t="s">
        <v>358</v>
      </c>
      <c r="R139" s="82" t="s">
        <v>385</v>
      </c>
      <c r="S139" s="79" t="s">
        <v>410</v>
      </c>
      <c r="T139" s="79" t="s">
        <v>447</v>
      </c>
      <c r="U139" s="79"/>
      <c r="V139" s="82" t="s">
        <v>506</v>
      </c>
      <c r="W139" s="81">
        <v>43606.70980324074</v>
      </c>
      <c r="X139" s="82" t="s">
        <v>580</v>
      </c>
      <c r="Y139" s="79"/>
      <c r="Z139" s="79"/>
      <c r="AA139" s="85" t="s">
        <v>666</v>
      </c>
      <c r="AB139" s="79"/>
      <c r="AC139" s="79" t="b">
        <v>0</v>
      </c>
      <c r="AD139" s="79">
        <v>0</v>
      </c>
      <c r="AE139" s="85" t="s">
        <v>683</v>
      </c>
      <c r="AF139" s="79" t="b">
        <v>0</v>
      </c>
      <c r="AG139" s="79" t="s">
        <v>686</v>
      </c>
      <c r="AH139" s="79"/>
      <c r="AI139" s="85" t="s">
        <v>683</v>
      </c>
      <c r="AJ139" s="79" t="b">
        <v>0</v>
      </c>
      <c r="AK139" s="79">
        <v>0</v>
      </c>
      <c r="AL139" s="85" t="s">
        <v>683</v>
      </c>
      <c r="AM139" s="79" t="s">
        <v>696</v>
      </c>
      <c r="AN139" s="79" t="b">
        <v>0</v>
      </c>
      <c r="AO139" s="85" t="s">
        <v>666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244</v>
      </c>
      <c r="B140" s="64" t="s">
        <v>293</v>
      </c>
      <c r="C140" s="65" t="s">
        <v>1988</v>
      </c>
      <c r="D140" s="66">
        <v>3</v>
      </c>
      <c r="E140" s="67" t="s">
        <v>132</v>
      </c>
      <c r="F140" s="68">
        <v>32</v>
      </c>
      <c r="G140" s="65"/>
      <c r="H140" s="69"/>
      <c r="I140" s="70"/>
      <c r="J140" s="70"/>
      <c r="K140" s="34" t="s">
        <v>65</v>
      </c>
      <c r="L140" s="77">
        <v>140</v>
      </c>
      <c r="M140" s="77"/>
      <c r="N140" s="72"/>
      <c r="O140" s="79" t="s">
        <v>299</v>
      </c>
      <c r="P140" s="81">
        <v>43606.70980324074</v>
      </c>
      <c r="Q140" s="79" t="s">
        <v>358</v>
      </c>
      <c r="R140" s="82" t="s">
        <v>385</v>
      </c>
      <c r="S140" s="79" t="s">
        <v>410</v>
      </c>
      <c r="T140" s="79" t="s">
        <v>447</v>
      </c>
      <c r="U140" s="79"/>
      <c r="V140" s="82" t="s">
        <v>506</v>
      </c>
      <c r="W140" s="81">
        <v>43606.70980324074</v>
      </c>
      <c r="X140" s="82" t="s">
        <v>580</v>
      </c>
      <c r="Y140" s="79"/>
      <c r="Z140" s="79"/>
      <c r="AA140" s="85" t="s">
        <v>666</v>
      </c>
      <c r="AB140" s="79"/>
      <c r="AC140" s="79" t="b">
        <v>0</v>
      </c>
      <c r="AD140" s="79">
        <v>0</v>
      </c>
      <c r="AE140" s="85" t="s">
        <v>683</v>
      </c>
      <c r="AF140" s="79" t="b">
        <v>0</v>
      </c>
      <c r="AG140" s="79" t="s">
        <v>686</v>
      </c>
      <c r="AH140" s="79"/>
      <c r="AI140" s="85" t="s">
        <v>683</v>
      </c>
      <c r="AJ140" s="79" t="b">
        <v>0</v>
      </c>
      <c r="AK140" s="79">
        <v>0</v>
      </c>
      <c r="AL140" s="85" t="s">
        <v>683</v>
      </c>
      <c r="AM140" s="79" t="s">
        <v>696</v>
      </c>
      <c r="AN140" s="79" t="b">
        <v>0</v>
      </c>
      <c r="AO140" s="85" t="s">
        <v>666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244</v>
      </c>
      <c r="B141" s="64" t="s">
        <v>294</v>
      </c>
      <c r="C141" s="65" t="s">
        <v>1988</v>
      </c>
      <c r="D141" s="66">
        <v>3</v>
      </c>
      <c r="E141" s="67" t="s">
        <v>132</v>
      </c>
      <c r="F141" s="68">
        <v>32</v>
      </c>
      <c r="G141" s="65"/>
      <c r="H141" s="69"/>
      <c r="I141" s="70"/>
      <c r="J141" s="70"/>
      <c r="K141" s="34" t="s">
        <v>65</v>
      </c>
      <c r="L141" s="77">
        <v>141</v>
      </c>
      <c r="M141" s="77"/>
      <c r="N141" s="72"/>
      <c r="O141" s="79" t="s">
        <v>299</v>
      </c>
      <c r="P141" s="81">
        <v>43606.70980324074</v>
      </c>
      <c r="Q141" s="79" t="s">
        <v>358</v>
      </c>
      <c r="R141" s="82" t="s">
        <v>385</v>
      </c>
      <c r="S141" s="79" t="s">
        <v>410</v>
      </c>
      <c r="T141" s="79" t="s">
        <v>447</v>
      </c>
      <c r="U141" s="79"/>
      <c r="V141" s="82" t="s">
        <v>506</v>
      </c>
      <c r="W141" s="81">
        <v>43606.70980324074</v>
      </c>
      <c r="X141" s="82" t="s">
        <v>580</v>
      </c>
      <c r="Y141" s="79"/>
      <c r="Z141" s="79"/>
      <c r="AA141" s="85" t="s">
        <v>666</v>
      </c>
      <c r="AB141" s="79"/>
      <c r="AC141" s="79" t="b">
        <v>0</v>
      </c>
      <c r="AD141" s="79">
        <v>0</v>
      </c>
      <c r="AE141" s="85" t="s">
        <v>683</v>
      </c>
      <c r="AF141" s="79" t="b">
        <v>0</v>
      </c>
      <c r="AG141" s="79" t="s">
        <v>686</v>
      </c>
      <c r="AH141" s="79"/>
      <c r="AI141" s="85" t="s">
        <v>683</v>
      </c>
      <c r="AJ141" s="79" t="b">
        <v>0</v>
      </c>
      <c r="AK141" s="79">
        <v>0</v>
      </c>
      <c r="AL141" s="85" t="s">
        <v>683</v>
      </c>
      <c r="AM141" s="79" t="s">
        <v>696</v>
      </c>
      <c r="AN141" s="79" t="b">
        <v>0</v>
      </c>
      <c r="AO141" s="85" t="s">
        <v>666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244</v>
      </c>
      <c r="B142" s="64" t="s">
        <v>295</v>
      </c>
      <c r="C142" s="65" t="s">
        <v>1988</v>
      </c>
      <c r="D142" s="66">
        <v>3</v>
      </c>
      <c r="E142" s="67" t="s">
        <v>132</v>
      </c>
      <c r="F142" s="68">
        <v>32</v>
      </c>
      <c r="G142" s="65"/>
      <c r="H142" s="69"/>
      <c r="I142" s="70"/>
      <c r="J142" s="70"/>
      <c r="K142" s="34" t="s">
        <v>65</v>
      </c>
      <c r="L142" s="77">
        <v>142</v>
      </c>
      <c r="M142" s="77"/>
      <c r="N142" s="72"/>
      <c r="O142" s="79" t="s">
        <v>299</v>
      </c>
      <c r="P142" s="81">
        <v>43606.70980324074</v>
      </c>
      <c r="Q142" s="79" t="s">
        <v>358</v>
      </c>
      <c r="R142" s="82" t="s">
        <v>385</v>
      </c>
      <c r="S142" s="79" t="s">
        <v>410</v>
      </c>
      <c r="T142" s="79" t="s">
        <v>447</v>
      </c>
      <c r="U142" s="79"/>
      <c r="V142" s="82" t="s">
        <v>506</v>
      </c>
      <c r="W142" s="81">
        <v>43606.70980324074</v>
      </c>
      <c r="X142" s="82" t="s">
        <v>580</v>
      </c>
      <c r="Y142" s="79"/>
      <c r="Z142" s="79"/>
      <c r="AA142" s="85" t="s">
        <v>666</v>
      </c>
      <c r="AB142" s="79"/>
      <c r="AC142" s="79" t="b">
        <v>0</v>
      </c>
      <c r="AD142" s="79">
        <v>0</v>
      </c>
      <c r="AE142" s="85" t="s">
        <v>683</v>
      </c>
      <c r="AF142" s="79" t="b">
        <v>0</v>
      </c>
      <c r="AG142" s="79" t="s">
        <v>686</v>
      </c>
      <c r="AH142" s="79"/>
      <c r="AI142" s="85" t="s">
        <v>683</v>
      </c>
      <c r="AJ142" s="79" t="b">
        <v>0</v>
      </c>
      <c r="AK142" s="79">
        <v>0</v>
      </c>
      <c r="AL142" s="85" t="s">
        <v>683</v>
      </c>
      <c r="AM142" s="79" t="s">
        <v>696</v>
      </c>
      <c r="AN142" s="79" t="b">
        <v>0</v>
      </c>
      <c r="AO142" s="85" t="s">
        <v>666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23</v>
      </c>
      <c r="BK142" s="49">
        <v>100</v>
      </c>
      <c r="BL142" s="48">
        <v>23</v>
      </c>
    </row>
    <row r="143" spans="1:64" ht="15">
      <c r="A143" s="64" t="s">
        <v>244</v>
      </c>
      <c r="B143" s="64" t="s">
        <v>296</v>
      </c>
      <c r="C143" s="65" t="s">
        <v>1988</v>
      </c>
      <c r="D143" s="66">
        <v>3</v>
      </c>
      <c r="E143" s="67" t="s">
        <v>132</v>
      </c>
      <c r="F143" s="68">
        <v>32</v>
      </c>
      <c r="G143" s="65"/>
      <c r="H143" s="69"/>
      <c r="I143" s="70"/>
      <c r="J143" s="70"/>
      <c r="K143" s="34" t="s">
        <v>65</v>
      </c>
      <c r="L143" s="77">
        <v>143</v>
      </c>
      <c r="M143" s="77"/>
      <c r="N143" s="72"/>
      <c r="O143" s="79" t="s">
        <v>299</v>
      </c>
      <c r="P143" s="81">
        <v>43606.83079861111</v>
      </c>
      <c r="Q143" s="79" t="s">
        <v>359</v>
      </c>
      <c r="R143" s="82" t="s">
        <v>386</v>
      </c>
      <c r="S143" s="79" t="s">
        <v>411</v>
      </c>
      <c r="T143" s="79" t="s">
        <v>448</v>
      </c>
      <c r="U143" s="79"/>
      <c r="V143" s="82" t="s">
        <v>506</v>
      </c>
      <c r="W143" s="81">
        <v>43606.83079861111</v>
      </c>
      <c r="X143" s="82" t="s">
        <v>581</v>
      </c>
      <c r="Y143" s="79"/>
      <c r="Z143" s="79"/>
      <c r="AA143" s="85" t="s">
        <v>667</v>
      </c>
      <c r="AB143" s="79"/>
      <c r="AC143" s="79" t="b">
        <v>0</v>
      </c>
      <c r="AD143" s="79">
        <v>1</v>
      </c>
      <c r="AE143" s="85" t="s">
        <v>683</v>
      </c>
      <c r="AF143" s="79" t="b">
        <v>0</v>
      </c>
      <c r="AG143" s="79" t="s">
        <v>686</v>
      </c>
      <c r="AH143" s="79"/>
      <c r="AI143" s="85" t="s">
        <v>683</v>
      </c>
      <c r="AJ143" s="79" t="b">
        <v>0</v>
      </c>
      <c r="AK143" s="79">
        <v>1</v>
      </c>
      <c r="AL143" s="85" t="s">
        <v>683</v>
      </c>
      <c r="AM143" s="79" t="s">
        <v>696</v>
      </c>
      <c r="AN143" s="79" t="b">
        <v>0</v>
      </c>
      <c r="AO143" s="85" t="s">
        <v>667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2</v>
      </c>
      <c r="BE143" s="49">
        <v>5.882352941176471</v>
      </c>
      <c r="BF143" s="48">
        <v>0</v>
      </c>
      <c r="BG143" s="49">
        <v>0</v>
      </c>
      <c r="BH143" s="48">
        <v>0</v>
      </c>
      <c r="BI143" s="49">
        <v>0</v>
      </c>
      <c r="BJ143" s="48">
        <v>32</v>
      </c>
      <c r="BK143" s="49">
        <v>94.11764705882354</v>
      </c>
      <c r="BL143" s="48">
        <v>34</v>
      </c>
    </row>
    <row r="144" spans="1:64" ht="15">
      <c r="A144" s="64" t="s">
        <v>244</v>
      </c>
      <c r="B144" s="64" t="s">
        <v>270</v>
      </c>
      <c r="C144" s="65" t="s">
        <v>1988</v>
      </c>
      <c r="D144" s="66">
        <v>3</v>
      </c>
      <c r="E144" s="67" t="s">
        <v>132</v>
      </c>
      <c r="F144" s="68">
        <v>32</v>
      </c>
      <c r="G144" s="65"/>
      <c r="H144" s="69"/>
      <c r="I144" s="70"/>
      <c r="J144" s="70"/>
      <c r="K144" s="34" t="s">
        <v>65</v>
      </c>
      <c r="L144" s="77">
        <v>144</v>
      </c>
      <c r="M144" s="77"/>
      <c r="N144" s="72"/>
      <c r="O144" s="79" t="s">
        <v>299</v>
      </c>
      <c r="P144" s="81">
        <v>43606.83079861111</v>
      </c>
      <c r="Q144" s="79" t="s">
        <v>359</v>
      </c>
      <c r="R144" s="82" t="s">
        <v>386</v>
      </c>
      <c r="S144" s="79" t="s">
        <v>411</v>
      </c>
      <c r="T144" s="79" t="s">
        <v>448</v>
      </c>
      <c r="U144" s="79"/>
      <c r="V144" s="82" t="s">
        <v>506</v>
      </c>
      <c r="W144" s="81">
        <v>43606.83079861111</v>
      </c>
      <c r="X144" s="82" t="s">
        <v>581</v>
      </c>
      <c r="Y144" s="79"/>
      <c r="Z144" s="79"/>
      <c r="AA144" s="85" t="s">
        <v>667</v>
      </c>
      <c r="AB144" s="79"/>
      <c r="AC144" s="79" t="b">
        <v>0</v>
      </c>
      <c r="AD144" s="79">
        <v>1</v>
      </c>
      <c r="AE144" s="85" t="s">
        <v>683</v>
      </c>
      <c r="AF144" s="79" t="b">
        <v>0</v>
      </c>
      <c r="AG144" s="79" t="s">
        <v>686</v>
      </c>
      <c r="AH144" s="79"/>
      <c r="AI144" s="85" t="s">
        <v>683</v>
      </c>
      <c r="AJ144" s="79" t="b">
        <v>0</v>
      </c>
      <c r="AK144" s="79">
        <v>1</v>
      </c>
      <c r="AL144" s="85" t="s">
        <v>683</v>
      </c>
      <c r="AM144" s="79" t="s">
        <v>696</v>
      </c>
      <c r="AN144" s="79" t="b">
        <v>0</v>
      </c>
      <c r="AO144" s="85" t="s">
        <v>667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244</v>
      </c>
      <c r="B145" s="64" t="s">
        <v>297</v>
      </c>
      <c r="C145" s="65" t="s">
        <v>1988</v>
      </c>
      <c r="D145" s="66">
        <v>3</v>
      </c>
      <c r="E145" s="67" t="s">
        <v>132</v>
      </c>
      <c r="F145" s="68">
        <v>32</v>
      </c>
      <c r="G145" s="65"/>
      <c r="H145" s="69"/>
      <c r="I145" s="70"/>
      <c r="J145" s="70"/>
      <c r="K145" s="34" t="s">
        <v>65</v>
      </c>
      <c r="L145" s="77">
        <v>145</v>
      </c>
      <c r="M145" s="77"/>
      <c r="N145" s="72"/>
      <c r="O145" s="79" t="s">
        <v>299</v>
      </c>
      <c r="P145" s="81">
        <v>43607.69325231481</v>
      </c>
      <c r="Q145" s="79" t="s">
        <v>360</v>
      </c>
      <c r="R145" s="82" t="s">
        <v>387</v>
      </c>
      <c r="S145" s="79" t="s">
        <v>412</v>
      </c>
      <c r="T145" s="79" t="s">
        <v>449</v>
      </c>
      <c r="U145" s="79"/>
      <c r="V145" s="82" t="s">
        <v>506</v>
      </c>
      <c r="W145" s="81">
        <v>43607.69325231481</v>
      </c>
      <c r="X145" s="82" t="s">
        <v>582</v>
      </c>
      <c r="Y145" s="79"/>
      <c r="Z145" s="79"/>
      <c r="AA145" s="85" t="s">
        <v>668</v>
      </c>
      <c r="AB145" s="79"/>
      <c r="AC145" s="79" t="b">
        <v>0</v>
      </c>
      <c r="AD145" s="79">
        <v>1</v>
      </c>
      <c r="AE145" s="85" t="s">
        <v>683</v>
      </c>
      <c r="AF145" s="79" t="b">
        <v>0</v>
      </c>
      <c r="AG145" s="79" t="s">
        <v>686</v>
      </c>
      <c r="AH145" s="79"/>
      <c r="AI145" s="85" t="s">
        <v>683</v>
      </c>
      <c r="AJ145" s="79" t="b">
        <v>0</v>
      </c>
      <c r="AK145" s="79">
        <v>1</v>
      </c>
      <c r="AL145" s="85" t="s">
        <v>683</v>
      </c>
      <c r="AM145" s="79" t="s">
        <v>696</v>
      </c>
      <c r="AN145" s="79" t="b">
        <v>0</v>
      </c>
      <c r="AO145" s="85" t="s">
        <v>668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19</v>
      </c>
      <c r="BK145" s="49">
        <v>100</v>
      </c>
      <c r="BL145" s="48">
        <v>19</v>
      </c>
    </row>
    <row r="146" spans="1:64" ht="15">
      <c r="A146" s="64" t="s">
        <v>244</v>
      </c>
      <c r="B146" s="64" t="s">
        <v>271</v>
      </c>
      <c r="C146" s="65" t="s">
        <v>1988</v>
      </c>
      <c r="D146" s="66">
        <v>3</v>
      </c>
      <c r="E146" s="67" t="s">
        <v>132</v>
      </c>
      <c r="F146" s="68">
        <v>32</v>
      </c>
      <c r="G146" s="65"/>
      <c r="H146" s="69"/>
      <c r="I146" s="70"/>
      <c r="J146" s="70"/>
      <c r="K146" s="34" t="s">
        <v>65</v>
      </c>
      <c r="L146" s="77">
        <v>146</v>
      </c>
      <c r="M146" s="77"/>
      <c r="N146" s="72"/>
      <c r="O146" s="79" t="s">
        <v>299</v>
      </c>
      <c r="P146" s="81">
        <v>43607.69325231481</v>
      </c>
      <c r="Q146" s="79" t="s">
        <v>360</v>
      </c>
      <c r="R146" s="82" t="s">
        <v>387</v>
      </c>
      <c r="S146" s="79" t="s">
        <v>412</v>
      </c>
      <c r="T146" s="79" t="s">
        <v>449</v>
      </c>
      <c r="U146" s="79"/>
      <c r="V146" s="82" t="s">
        <v>506</v>
      </c>
      <c r="W146" s="81">
        <v>43607.69325231481</v>
      </c>
      <c r="X146" s="82" t="s">
        <v>582</v>
      </c>
      <c r="Y146" s="79"/>
      <c r="Z146" s="79"/>
      <c r="AA146" s="85" t="s">
        <v>668</v>
      </c>
      <c r="AB146" s="79"/>
      <c r="AC146" s="79" t="b">
        <v>0</v>
      </c>
      <c r="AD146" s="79">
        <v>1</v>
      </c>
      <c r="AE146" s="85" t="s">
        <v>683</v>
      </c>
      <c r="AF146" s="79" t="b">
        <v>0</v>
      </c>
      <c r="AG146" s="79" t="s">
        <v>686</v>
      </c>
      <c r="AH146" s="79"/>
      <c r="AI146" s="85" t="s">
        <v>683</v>
      </c>
      <c r="AJ146" s="79" t="b">
        <v>0</v>
      </c>
      <c r="AK146" s="79">
        <v>1</v>
      </c>
      <c r="AL146" s="85" t="s">
        <v>683</v>
      </c>
      <c r="AM146" s="79" t="s">
        <v>696</v>
      </c>
      <c r="AN146" s="79" t="b">
        <v>0</v>
      </c>
      <c r="AO146" s="85" t="s">
        <v>668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244</v>
      </c>
      <c r="B147" s="64" t="s">
        <v>263</v>
      </c>
      <c r="C147" s="65" t="s">
        <v>1989</v>
      </c>
      <c r="D147" s="66">
        <v>5.333333333333334</v>
      </c>
      <c r="E147" s="67" t="s">
        <v>136</v>
      </c>
      <c r="F147" s="68">
        <v>29.4</v>
      </c>
      <c r="G147" s="65"/>
      <c r="H147" s="69"/>
      <c r="I147" s="70"/>
      <c r="J147" s="70"/>
      <c r="K147" s="34" t="s">
        <v>65</v>
      </c>
      <c r="L147" s="77">
        <v>147</v>
      </c>
      <c r="M147" s="77"/>
      <c r="N147" s="72"/>
      <c r="O147" s="79" t="s">
        <v>299</v>
      </c>
      <c r="P147" s="81">
        <v>43601.5834375</v>
      </c>
      <c r="Q147" s="79" t="s">
        <v>361</v>
      </c>
      <c r="R147" s="82" t="s">
        <v>388</v>
      </c>
      <c r="S147" s="79" t="s">
        <v>413</v>
      </c>
      <c r="T147" s="79" t="s">
        <v>450</v>
      </c>
      <c r="U147" s="79"/>
      <c r="V147" s="82" t="s">
        <v>506</v>
      </c>
      <c r="W147" s="81">
        <v>43601.5834375</v>
      </c>
      <c r="X147" s="82" t="s">
        <v>583</v>
      </c>
      <c r="Y147" s="79"/>
      <c r="Z147" s="79"/>
      <c r="AA147" s="85" t="s">
        <v>669</v>
      </c>
      <c r="AB147" s="79"/>
      <c r="AC147" s="79" t="b">
        <v>0</v>
      </c>
      <c r="AD147" s="79">
        <v>1</v>
      </c>
      <c r="AE147" s="85" t="s">
        <v>683</v>
      </c>
      <c r="AF147" s="79" t="b">
        <v>0</v>
      </c>
      <c r="AG147" s="79" t="s">
        <v>686</v>
      </c>
      <c r="AH147" s="79"/>
      <c r="AI147" s="85" t="s">
        <v>683</v>
      </c>
      <c r="AJ147" s="79" t="b">
        <v>0</v>
      </c>
      <c r="AK147" s="79">
        <v>1</v>
      </c>
      <c r="AL147" s="85" t="s">
        <v>683</v>
      </c>
      <c r="AM147" s="79" t="s">
        <v>696</v>
      </c>
      <c r="AN147" s="79" t="b">
        <v>0</v>
      </c>
      <c r="AO147" s="85" t="s">
        <v>669</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244</v>
      </c>
      <c r="B148" s="64" t="s">
        <v>263</v>
      </c>
      <c r="C148" s="65" t="s">
        <v>1989</v>
      </c>
      <c r="D148" s="66">
        <v>5.333333333333334</v>
      </c>
      <c r="E148" s="67" t="s">
        <v>136</v>
      </c>
      <c r="F148" s="68">
        <v>29.4</v>
      </c>
      <c r="G148" s="65"/>
      <c r="H148" s="69"/>
      <c r="I148" s="70"/>
      <c r="J148" s="70"/>
      <c r="K148" s="34" t="s">
        <v>65</v>
      </c>
      <c r="L148" s="77">
        <v>148</v>
      </c>
      <c r="M148" s="77"/>
      <c r="N148" s="72"/>
      <c r="O148" s="79" t="s">
        <v>299</v>
      </c>
      <c r="P148" s="81">
        <v>43608.66789351852</v>
      </c>
      <c r="Q148" s="79" t="s">
        <v>362</v>
      </c>
      <c r="R148" s="82" t="s">
        <v>389</v>
      </c>
      <c r="S148" s="79" t="s">
        <v>413</v>
      </c>
      <c r="T148" s="79" t="s">
        <v>450</v>
      </c>
      <c r="U148" s="79"/>
      <c r="V148" s="82" t="s">
        <v>506</v>
      </c>
      <c r="W148" s="81">
        <v>43608.66789351852</v>
      </c>
      <c r="X148" s="82" t="s">
        <v>584</v>
      </c>
      <c r="Y148" s="79"/>
      <c r="Z148" s="79"/>
      <c r="AA148" s="85" t="s">
        <v>670</v>
      </c>
      <c r="AB148" s="79"/>
      <c r="AC148" s="79" t="b">
        <v>0</v>
      </c>
      <c r="AD148" s="79">
        <v>2</v>
      </c>
      <c r="AE148" s="85" t="s">
        <v>683</v>
      </c>
      <c r="AF148" s="79" t="b">
        <v>0</v>
      </c>
      <c r="AG148" s="79" t="s">
        <v>686</v>
      </c>
      <c r="AH148" s="79"/>
      <c r="AI148" s="85" t="s">
        <v>683</v>
      </c>
      <c r="AJ148" s="79" t="b">
        <v>0</v>
      </c>
      <c r="AK148" s="79">
        <v>1</v>
      </c>
      <c r="AL148" s="85" t="s">
        <v>683</v>
      </c>
      <c r="AM148" s="79" t="s">
        <v>696</v>
      </c>
      <c r="AN148" s="79" t="b">
        <v>0</v>
      </c>
      <c r="AO148" s="85" t="s">
        <v>670</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244</v>
      </c>
      <c r="B149" s="64" t="s">
        <v>264</v>
      </c>
      <c r="C149" s="65" t="s">
        <v>1989</v>
      </c>
      <c r="D149" s="66">
        <v>5.333333333333334</v>
      </c>
      <c r="E149" s="67" t="s">
        <v>136</v>
      </c>
      <c r="F149" s="68">
        <v>29.4</v>
      </c>
      <c r="G149" s="65"/>
      <c r="H149" s="69"/>
      <c r="I149" s="70"/>
      <c r="J149" s="70"/>
      <c r="K149" s="34" t="s">
        <v>65</v>
      </c>
      <c r="L149" s="77">
        <v>149</v>
      </c>
      <c r="M149" s="77"/>
      <c r="N149" s="72"/>
      <c r="O149" s="79" t="s">
        <v>299</v>
      </c>
      <c r="P149" s="81">
        <v>43601.5834375</v>
      </c>
      <c r="Q149" s="79" t="s">
        <v>361</v>
      </c>
      <c r="R149" s="82" t="s">
        <v>388</v>
      </c>
      <c r="S149" s="79" t="s">
        <v>413</v>
      </c>
      <c r="T149" s="79" t="s">
        <v>450</v>
      </c>
      <c r="U149" s="79"/>
      <c r="V149" s="82" t="s">
        <v>506</v>
      </c>
      <c r="W149" s="81">
        <v>43601.5834375</v>
      </c>
      <c r="X149" s="82" t="s">
        <v>583</v>
      </c>
      <c r="Y149" s="79"/>
      <c r="Z149" s="79"/>
      <c r="AA149" s="85" t="s">
        <v>669</v>
      </c>
      <c r="AB149" s="79"/>
      <c r="AC149" s="79" t="b">
        <v>0</v>
      </c>
      <c r="AD149" s="79">
        <v>1</v>
      </c>
      <c r="AE149" s="85" t="s">
        <v>683</v>
      </c>
      <c r="AF149" s="79" t="b">
        <v>0</v>
      </c>
      <c r="AG149" s="79" t="s">
        <v>686</v>
      </c>
      <c r="AH149" s="79"/>
      <c r="AI149" s="85" t="s">
        <v>683</v>
      </c>
      <c r="AJ149" s="79" t="b">
        <v>0</v>
      </c>
      <c r="AK149" s="79">
        <v>1</v>
      </c>
      <c r="AL149" s="85" t="s">
        <v>683</v>
      </c>
      <c r="AM149" s="79" t="s">
        <v>696</v>
      </c>
      <c r="AN149" s="79" t="b">
        <v>0</v>
      </c>
      <c r="AO149" s="85" t="s">
        <v>669</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23</v>
      </c>
      <c r="BK149" s="49">
        <v>100</v>
      </c>
      <c r="BL149" s="48">
        <v>23</v>
      </c>
    </row>
    <row r="150" spans="1:64" ht="15">
      <c r="A150" s="64" t="s">
        <v>244</v>
      </c>
      <c r="B150" s="64" t="s">
        <v>264</v>
      </c>
      <c r="C150" s="65" t="s">
        <v>1989</v>
      </c>
      <c r="D150" s="66">
        <v>5.333333333333334</v>
      </c>
      <c r="E150" s="67" t="s">
        <v>136</v>
      </c>
      <c r="F150" s="68">
        <v>29.4</v>
      </c>
      <c r="G150" s="65"/>
      <c r="H150" s="69"/>
      <c r="I150" s="70"/>
      <c r="J150" s="70"/>
      <c r="K150" s="34" t="s">
        <v>65</v>
      </c>
      <c r="L150" s="77">
        <v>150</v>
      </c>
      <c r="M150" s="77"/>
      <c r="N150" s="72"/>
      <c r="O150" s="79" t="s">
        <v>299</v>
      </c>
      <c r="P150" s="81">
        <v>43608.66789351852</v>
      </c>
      <c r="Q150" s="79" t="s">
        <v>362</v>
      </c>
      <c r="R150" s="82" t="s">
        <v>389</v>
      </c>
      <c r="S150" s="79" t="s">
        <v>413</v>
      </c>
      <c r="T150" s="79" t="s">
        <v>450</v>
      </c>
      <c r="U150" s="79"/>
      <c r="V150" s="82" t="s">
        <v>506</v>
      </c>
      <c r="W150" s="81">
        <v>43608.66789351852</v>
      </c>
      <c r="X150" s="82" t="s">
        <v>584</v>
      </c>
      <c r="Y150" s="79"/>
      <c r="Z150" s="79"/>
      <c r="AA150" s="85" t="s">
        <v>670</v>
      </c>
      <c r="AB150" s="79"/>
      <c r="AC150" s="79" t="b">
        <v>0</v>
      </c>
      <c r="AD150" s="79">
        <v>2</v>
      </c>
      <c r="AE150" s="85" t="s">
        <v>683</v>
      </c>
      <c r="AF150" s="79" t="b">
        <v>0</v>
      </c>
      <c r="AG150" s="79" t="s">
        <v>686</v>
      </c>
      <c r="AH150" s="79"/>
      <c r="AI150" s="85" t="s">
        <v>683</v>
      </c>
      <c r="AJ150" s="79" t="b">
        <v>0</v>
      </c>
      <c r="AK150" s="79">
        <v>1</v>
      </c>
      <c r="AL150" s="85" t="s">
        <v>683</v>
      </c>
      <c r="AM150" s="79" t="s">
        <v>696</v>
      </c>
      <c r="AN150" s="79" t="b">
        <v>0</v>
      </c>
      <c r="AO150" s="85" t="s">
        <v>670</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23</v>
      </c>
      <c r="BK150" s="49">
        <v>100</v>
      </c>
      <c r="BL150" s="48">
        <v>23</v>
      </c>
    </row>
    <row r="151" spans="1:64" ht="15">
      <c r="A151" s="64" t="s">
        <v>244</v>
      </c>
      <c r="B151" s="64" t="s">
        <v>298</v>
      </c>
      <c r="C151" s="65" t="s">
        <v>1989</v>
      </c>
      <c r="D151" s="66">
        <v>5.333333333333334</v>
      </c>
      <c r="E151" s="67" t="s">
        <v>136</v>
      </c>
      <c r="F151" s="68">
        <v>29.4</v>
      </c>
      <c r="G151" s="65"/>
      <c r="H151" s="69"/>
      <c r="I151" s="70"/>
      <c r="J151" s="70"/>
      <c r="K151" s="34" t="s">
        <v>65</v>
      </c>
      <c r="L151" s="77">
        <v>151</v>
      </c>
      <c r="M151" s="77"/>
      <c r="N151" s="72"/>
      <c r="O151" s="79" t="s">
        <v>299</v>
      </c>
      <c r="P151" s="81">
        <v>43605.66755787037</v>
      </c>
      <c r="Q151" s="79" t="s">
        <v>363</v>
      </c>
      <c r="R151" s="82" t="s">
        <v>390</v>
      </c>
      <c r="S151" s="79" t="s">
        <v>407</v>
      </c>
      <c r="T151" s="79" t="s">
        <v>451</v>
      </c>
      <c r="U151" s="79"/>
      <c r="V151" s="82" t="s">
        <v>506</v>
      </c>
      <c r="W151" s="81">
        <v>43605.66755787037</v>
      </c>
      <c r="X151" s="82" t="s">
        <v>585</v>
      </c>
      <c r="Y151" s="79"/>
      <c r="Z151" s="79"/>
      <c r="AA151" s="85" t="s">
        <v>671</v>
      </c>
      <c r="AB151" s="79"/>
      <c r="AC151" s="79" t="b">
        <v>0</v>
      </c>
      <c r="AD151" s="79">
        <v>3</v>
      </c>
      <c r="AE151" s="85" t="s">
        <v>683</v>
      </c>
      <c r="AF151" s="79" t="b">
        <v>0</v>
      </c>
      <c r="AG151" s="79" t="s">
        <v>686</v>
      </c>
      <c r="AH151" s="79"/>
      <c r="AI151" s="85" t="s">
        <v>683</v>
      </c>
      <c r="AJ151" s="79" t="b">
        <v>0</v>
      </c>
      <c r="AK151" s="79">
        <v>0</v>
      </c>
      <c r="AL151" s="85" t="s">
        <v>683</v>
      </c>
      <c r="AM151" s="79" t="s">
        <v>696</v>
      </c>
      <c r="AN151" s="79" t="b">
        <v>0</v>
      </c>
      <c r="AO151" s="85" t="s">
        <v>671</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0</v>
      </c>
      <c r="BE151" s="49">
        <v>0</v>
      </c>
      <c r="BF151" s="48">
        <v>1</v>
      </c>
      <c r="BG151" s="49">
        <v>3.8461538461538463</v>
      </c>
      <c r="BH151" s="48">
        <v>0</v>
      </c>
      <c r="BI151" s="49">
        <v>0</v>
      </c>
      <c r="BJ151" s="48">
        <v>25</v>
      </c>
      <c r="BK151" s="49">
        <v>96.15384615384616</v>
      </c>
      <c r="BL151" s="48">
        <v>26</v>
      </c>
    </row>
    <row r="152" spans="1:64" ht="15">
      <c r="A152" s="64" t="s">
        <v>244</v>
      </c>
      <c r="B152" s="64" t="s">
        <v>298</v>
      </c>
      <c r="C152" s="65" t="s">
        <v>1989</v>
      </c>
      <c r="D152" s="66">
        <v>5.333333333333334</v>
      </c>
      <c r="E152" s="67" t="s">
        <v>136</v>
      </c>
      <c r="F152" s="68">
        <v>29.4</v>
      </c>
      <c r="G152" s="65"/>
      <c r="H152" s="69"/>
      <c r="I152" s="70"/>
      <c r="J152" s="70"/>
      <c r="K152" s="34" t="s">
        <v>65</v>
      </c>
      <c r="L152" s="77">
        <v>152</v>
      </c>
      <c r="M152" s="77"/>
      <c r="N152" s="72"/>
      <c r="O152" s="79" t="s">
        <v>299</v>
      </c>
      <c r="P152" s="81">
        <v>43609.70648148148</v>
      </c>
      <c r="Q152" s="79" t="s">
        <v>364</v>
      </c>
      <c r="R152" s="82" t="s">
        <v>391</v>
      </c>
      <c r="S152" s="79" t="s">
        <v>407</v>
      </c>
      <c r="T152" s="79" t="s">
        <v>451</v>
      </c>
      <c r="U152" s="79"/>
      <c r="V152" s="82" t="s">
        <v>506</v>
      </c>
      <c r="W152" s="81">
        <v>43609.70648148148</v>
      </c>
      <c r="X152" s="82" t="s">
        <v>586</v>
      </c>
      <c r="Y152" s="79"/>
      <c r="Z152" s="79"/>
      <c r="AA152" s="85" t="s">
        <v>672</v>
      </c>
      <c r="AB152" s="79"/>
      <c r="AC152" s="79" t="b">
        <v>0</v>
      </c>
      <c r="AD152" s="79">
        <v>2</v>
      </c>
      <c r="AE152" s="85" t="s">
        <v>683</v>
      </c>
      <c r="AF152" s="79" t="b">
        <v>0</v>
      </c>
      <c r="AG152" s="79" t="s">
        <v>686</v>
      </c>
      <c r="AH152" s="79"/>
      <c r="AI152" s="85" t="s">
        <v>683</v>
      </c>
      <c r="AJ152" s="79" t="b">
        <v>0</v>
      </c>
      <c r="AK152" s="79">
        <v>1</v>
      </c>
      <c r="AL152" s="85" t="s">
        <v>683</v>
      </c>
      <c r="AM152" s="79" t="s">
        <v>696</v>
      </c>
      <c r="AN152" s="79" t="b">
        <v>0</v>
      </c>
      <c r="AO152" s="85" t="s">
        <v>672</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0</v>
      </c>
      <c r="BE152" s="49">
        <v>0</v>
      </c>
      <c r="BF152" s="48">
        <v>1</v>
      </c>
      <c r="BG152" s="49">
        <v>3.8461538461538463</v>
      </c>
      <c r="BH152" s="48">
        <v>0</v>
      </c>
      <c r="BI152" s="49">
        <v>0</v>
      </c>
      <c r="BJ152" s="48">
        <v>25</v>
      </c>
      <c r="BK152" s="49">
        <v>96.15384615384616</v>
      </c>
      <c r="BL152" s="48">
        <v>26</v>
      </c>
    </row>
    <row r="153" spans="1:64" ht="15">
      <c r="A153" s="64" t="s">
        <v>244</v>
      </c>
      <c r="B153" s="64" t="s">
        <v>267</v>
      </c>
      <c r="C153" s="65" t="s">
        <v>1991</v>
      </c>
      <c r="D153" s="66">
        <v>7.666666666666667</v>
      </c>
      <c r="E153" s="67" t="s">
        <v>136</v>
      </c>
      <c r="F153" s="68">
        <v>26.8</v>
      </c>
      <c r="G153" s="65"/>
      <c r="H153" s="69"/>
      <c r="I153" s="70"/>
      <c r="J153" s="70"/>
      <c r="K153" s="34" t="s">
        <v>65</v>
      </c>
      <c r="L153" s="77">
        <v>153</v>
      </c>
      <c r="M153" s="77"/>
      <c r="N153" s="72"/>
      <c r="O153" s="79" t="s">
        <v>299</v>
      </c>
      <c r="P153" s="81">
        <v>43602.691030092596</v>
      </c>
      <c r="Q153" s="79" t="s">
        <v>354</v>
      </c>
      <c r="R153" s="82" t="s">
        <v>382</v>
      </c>
      <c r="S153" s="79" t="s">
        <v>407</v>
      </c>
      <c r="T153" s="79" t="s">
        <v>443</v>
      </c>
      <c r="U153" s="79"/>
      <c r="V153" s="82" t="s">
        <v>506</v>
      </c>
      <c r="W153" s="81">
        <v>43602.691030092596</v>
      </c>
      <c r="X153" s="82" t="s">
        <v>576</v>
      </c>
      <c r="Y153" s="79"/>
      <c r="Z153" s="79"/>
      <c r="AA153" s="85" t="s">
        <v>662</v>
      </c>
      <c r="AB153" s="79"/>
      <c r="AC153" s="79" t="b">
        <v>0</v>
      </c>
      <c r="AD153" s="79">
        <v>2</v>
      </c>
      <c r="AE153" s="85" t="s">
        <v>683</v>
      </c>
      <c r="AF153" s="79" t="b">
        <v>0</v>
      </c>
      <c r="AG153" s="79" t="s">
        <v>686</v>
      </c>
      <c r="AH153" s="79"/>
      <c r="AI153" s="85" t="s">
        <v>683</v>
      </c>
      <c r="AJ153" s="79" t="b">
        <v>0</v>
      </c>
      <c r="AK153" s="79">
        <v>1</v>
      </c>
      <c r="AL153" s="85" t="s">
        <v>683</v>
      </c>
      <c r="AM153" s="79" t="s">
        <v>696</v>
      </c>
      <c r="AN153" s="79" t="b">
        <v>0</v>
      </c>
      <c r="AO153" s="85" t="s">
        <v>662</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244</v>
      </c>
      <c r="B154" s="64" t="s">
        <v>267</v>
      </c>
      <c r="C154" s="65" t="s">
        <v>1991</v>
      </c>
      <c r="D154" s="66">
        <v>7.666666666666667</v>
      </c>
      <c r="E154" s="67" t="s">
        <v>136</v>
      </c>
      <c r="F154" s="68">
        <v>26.8</v>
      </c>
      <c r="G154" s="65"/>
      <c r="H154" s="69"/>
      <c r="I154" s="70"/>
      <c r="J154" s="70"/>
      <c r="K154" s="34" t="s">
        <v>65</v>
      </c>
      <c r="L154" s="77">
        <v>154</v>
      </c>
      <c r="M154" s="77"/>
      <c r="N154" s="72"/>
      <c r="O154" s="79" t="s">
        <v>299</v>
      </c>
      <c r="P154" s="81">
        <v>43605.66755787037</v>
      </c>
      <c r="Q154" s="79" t="s">
        <v>363</v>
      </c>
      <c r="R154" s="82" t="s">
        <v>390</v>
      </c>
      <c r="S154" s="79" t="s">
        <v>407</v>
      </c>
      <c r="T154" s="79" t="s">
        <v>451</v>
      </c>
      <c r="U154" s="79"/>
      <c r="V154" s="82" t="s">
        <v>506</v>
      </c>
      <c r="W154" s="81">
        <v>43605.66755787037</v>
      </c>
      <c r="X154" s="82" t="s">
        <v>585</v>
      </c>
      <c r="Y154" s="79"/>
      <c r="Z154" s="79"/>
      <c r="AA154" s="85" t="s">
        <v>671</v>
      </c>
      <c r="AB154" s="79"/>
      <c r="AC154" s="79" t="b">
        <v>0</v>
      </c>
      <c r="AD154" s="79">
        <v>3</v>
      </c>
      <c r="AE154" s="85" t="s">
        <v>683</v>
      </c>
      <c r="AF154" s="79" t="b">
        <v>0</v>
      </c>
      <c r="AG154" s="79" t="s">
        <v>686</v>
      </c>
      <c r="AH154" s="79"/>
      <c r="AI154" s="85" t="s">
        <v>683</v>
      </c>
      <c r="AJ154" s="79" t="b">
        <v>0</v>
      </c>
      <c r="AK154" s="79">
        <v>0</v>
      </c>
      <c r="AL154" s="85" t="s">
        <v>683</v>
      </c>
      <c r="AM154" s="79" t="s">
        <v>696</v>
      </c>
      <c r="AN154" s="79" t="b">
        <v>0</v>
      </c>
      <c r="AO154" s="85" t="s">
        <v>671</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244</v>
      </c>
      <c r="B155" s="64" t="s">
        <v>267</v>
      </c>
      <c r="C155" s="65" t="s">
        <v>1991</v>
      </c>
      <c r="D155" s="66">
        <v>7.666666666666667</v>
      </c>
      <c r="E155" s="67" t="s">
        <v>136</v>
      </c>
      <c r="F155" s="68">
        <v>26.8</v>
      </c>
      <c r="G155" s="65"/>
      <c r="H155" s="69"/>
      <c r="I155" s="70"/>
      <c r="J155" s="70"/>
      <c r="K155" s="34" t="s">
        <v>65</v>
      </c>
      <c r="L155" s="77">
        <v>155</v>
      </c>
      <c r="M155" s="77"/>
      <c r="N155" s="72"/>
      <c r="O155" s="79" t="s">
        <v>299</v>
      </c>
      <c r="P155" s="81">
        <v>43609.70648148148</v>
      </c>
      <c r="Q155" s="79" t="s">
        <v>364</v>
      </c>
      <c r="R155" s="82" t="s">
        <v>391</v>
      </c>
      <c r="S155" s="79" t="s">
        <v>407</v>
      </c>
      <c r="T155" s="79" t="s">
        <v>451</v>
      </c>
      <c r="U155" s="79"/>
      <c r="V155" s="82" t="s">
        <v>506</v>
      </c>
      <c r="W155" s="81">
        <v>43609.70648148148</v>
      </c>
      <c r="X155" s="82" t="s">
        <v>586</v>
      </c>
      <c r="Y155" s="79"/>
      <c r="Z155" s="79"/>
      <c r="AA155" s="85" t="s">
        <v>672</v>
      </c>
      <c r="AB155" s="79"/>
      <c r="AC155" s="79" t="b">
        <v>0</v>
      </c>
      <c r="AD155" s="79">
        <v>2</v>
      </c>
      <c r="AE155" s="85" t="s">
        <v>683</v>
      </c>
      <c r="AF155" s="79" t="b">
        <v>0</v>
      </c>
      <c r="AG155" s="79" t="s">
        <v>686</v>
      </c>
      <c r="AH155" s="79"/>
      <c r="AI155" s="85" t="s">
        <v>683</v>
      </c>
      <c r="AJ155" s="79" t="b">
        <v>0</v>
      </c>
      <c r="AK155" s="79">
        <v>1</v>
      </c>
      <c r="AL155" s="85" t="s">
        <v>683</v>
      </c>
      <c r="AM155" s="79" t="s">
        <v>696</v>
      </c>
      <c r="AN155" s="79" t="b">
        <v>0</v>
      </c>
      <c r="AO155" s="85" t="s">
        <v>672</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244</v>
      </c>
      <c r="B156" s="64" t="s">
        <v>266</v>
      </c>
      <c r="C156" s="65" t="s">
        <v>1989</v>
      </c>
      <c r="D156" s="66">
        <v>5.333333333333334</v>
      </c>
      <c r="E156" s="67" t="s">
        <v>136</v>
      </c>
      <c r="F156" s="68">
        <v>29.4</v>
      </c>
      <c r="G156" s="65"/>
      <c r="H156" s="69"/>
      <c r="I156" s="70"/>
      <c r="J156" s="70"/>
      <c r="K156" s="34" t="s">
        <v>65</v>
      </c>
      <c r="L156" s="77">
        <v>156</v>
      </c>
      <c r="M156" s="77"/>
      <c r="N156" s="72"/>
      <c r="O156" s="79" t="s">
        <v>299</v>
      </c>
      <c r="P156" s="81">
        <v>43602.69336805555</v>
      </c>
      <c r="Q156" s="79" t="s">
        <v>365</v>
      </c>
      <c r="R156" s="82" t="s">
        <v>392</v>
      </c>
      <c r="S156" s="79" t="s">
        <v>414</v>
      </c>
      <c r="T156" s="79" t="s">
        <v>452</v>
      </c>
      <c r="U156" s="79"/>
      <c r="V156" s="82" t="s">
        <v>506</v>
      </c>
      <c r="W156" s="81">
        <v>43602.69336805555</v>
      </c>
      <c r="X156" s="82" t="s">
        <v>587</v>
      </c>
      <c r="Y156" s="79"/>
      <c r="Z156" s="79"/>
      <c r="AA156" s="85" t="s">
        <v>673</v>
      </c>
      <c r="AB156" s="79"/>
      <c r="AC156" s="79" t="b">
        <v>0</v>
      </c>
      <c r="AD156" s="79">
        <v>1</v>
      </c>
      <c r="AE156" s="85" t="s">
        <v>683</v>
      </c>
      <c r="AF156" s="79" t="b">
        <v>0</v>
      </c>
      <c r="AG156" s="79" t="s">
        <v>686</v>
      </c>
      <c r="AH156" s="79"/>
      <c r="AI156" s="85" t="s">
        <v>683</v>
      </c>
      <c r="AJ156" s="79" t="b">
        <v>0</v>
      </c>
      <c r="AK156" s="79">
        <v>1</v>
      </c>
      <c r="AL156" s="85" t="s">
        <v>683</v>
      </c>
      <c r="AM156" s="79" t="s">
        <v>696</v>
      </c>
      <c r="AN156" s="79" t="b">
        <v>0</v>
      </c>
      <c r="AO156" s="85" t="s">
        <v>673</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24</v>
      </c>
      <c r="BK156" s="49">
        <v>100</v>
      </c>
      <c r="BL156" s="48">
        <v>24</v>
      </c>
    </row>
    <row r="157" spans="1:64" ht="15">
      <c r="A157" s="64" t="s">
        <v>244</v>
      </c>
      <c r="B157" s="64" t="s">
        <v>266</v>
      </c>
      <c r="C157" s="65" t="s">
        <v>1989</v>
      </c>
      <c r="D157" s="66">
        <v>5.333333333333334</v>
      </c>
      <c r="E157" s="67" t="s">
        <v>136</v>
      </c>
      <c r="F157" s="68">
        <v>29.4</v>
      </c>
      <c r="G157" s="65"/>
      <c r="H157" s="69"/>
      <c r="I157" s="70"/>
      <c r="J157" s="70"/>
      <c r="K157" s="34" t="s">
        <v>65</v>
      </c>
      <c r="L157" s="77">
        <v>157</v>
      </c>
      <c r="M157" s="77"/>
      <c r="N157" s="72"/>
      <c r="O157" s="79" t="s">
        <v>299</v>
      </c>
      <c r="P157" s="81">
        <v>43609.71024305555</v>
      </c>
      <c r="Q157" s="79" t="s">
        <v>366</v>
      </c>
      <c r="R157" s="82" t="s">
        <v>393</v>
      </c>
      <c r="S157" s="79" t="s">
        <v>414</v>
      </c>
      <c r="T157" s="79" t="s">
        <v>452</v>
      </c>
      <c r="U157" s="79"/>
      <c r="V157" s="82" t="s">
        <v>506</v>
      </c>
      <c r="W157" s="81">
        <v>43609.71024305555</v>
      </c>
      <c r="X157" s="82" t="s">
        <v>588</v>
      </c>
      <c r="Y157" s="79"/>
      <c r="Z157" s="79"/>
      <c r="AA157" s="85" t="s">
        <v>674</v>
      </c>
      <c r="AB157" s="79"/>
      <c r="AC157" s="79" t="b">
        <v>0</v>
      </c>
      <c r="AD157" s="79">
        <v>0</v>
      </c>
      <c r="AE157" s="85" t="s">
        <v>683</v>
      </c>
      <c r="AF157" s="79" t="b">
        <v>0</v>
      </c>
      <c r="AG157" s="79" t="s">
        <v>686</v>
      </c>
      <c r="AH157" s="79"/>
      <c r="AI157" s="85" t="s">
        <v>683</v>
      </c>
      <c r="AJ157" s="79" t="b">
        <v>0</v>
      </c>
      <c r="AK157" s="79">
        <v>0</v>
      </c>
      <c r="AL157" s="85" t="s">
        <v>683</v>
      </c>
      <c r="AM157" s="79" t="s">
        <v>696</v>
      </c>
      <c r="AN157" s="79" t="b">
        <v>0</v>
      </c>
      <c r="AO157" s="85" t="s">
        <v>674</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24</v>
      </c>
      <c r="BK157" s="49">
        <v>100</v>
      </c>
      <c r="BL157" s="48">
        <v>24</v>
      </c>
    </row>
    <row r="158" spans="1:64" ht="15">
      <c r="A158" s="64" t="s">
        <v>244</v>
      </c>
      <c r="B158" s="64" t="s">
        <v>244</v>
      </c>
      <c r="C158" s="65" t="s">
        <v>1988</v>
      </c>
      <c r="D158" s="66">
        <v>3</v>
      </c>
      <c r="E158" s="67" t="s">
        <v>132</v>
      </c>
      <c r="F158" s="68">
        <v>32</v>
      </c>
      <c r="G158" s="65"/>
      <c r="H158" s="69"/>
      <c r="I158" s="70"/>
      <c r="J158" s="70"/>
      <c r="K158" s="34" t="s">
        <v>65</v>
      </c>
      <c r="L158" s="77">
        <v>158</v>
      </c>
      <c r="M158" s="77"/>
      <c r="N158" s="72"/>
      <c r="O158" s="79" t="s">
        <v>176</v>
      </c>
      <c r="P158" s="81">
        <v>43608.933171296296</v>
      </c>
      <c r="Q158" s="79" t="s">
        <v>367</v>
      </c>
      <c r="R158" s="82" t="s">
        <v>394</v>
      </c>
      <c r="S158" s="79" t="s">
        <v>415</v>
      </c>
      <c r="T158" s="79" t="s">
        <v>453</v>
      </c>
      <c r="U158" s="79"/>
      <c r="V158" s="82" t="s">
        <v>506</v>
      </c>
      <c r="W158" s="81">
        <v>43608.933171296296</v>
      </c>
      <c r="X158" s="82" t="s">
        <v>589</v>
      </c>
      <c r="Y158" s="79"/>
      <c r="Z158" s="79"/>
      <c r="AA158" s="85" t="s">
        <v>675</v>
      </c>
      <c r="AB158" s="79"/>
      <c r="AC158" s="79" t="b">
        <v>0</v>
      </c>
      <c r="AD158" s="79">
        <v>2</v>
      </c>
      <c r="AE158" s="85" t="s">
        <v>683</v>
      </c>
      <c r="AF158" s="79" t="b">
        <v>0</v>
      </c>
      <c r="AG158" s="79" t="s">
        <v>686</v>
      </c>
      <c r="AH158" s="79"/>
      <c r="AI158" s="85" t="s">
        <v>683</v>
      </c>
      <c r="AJ158" s="79" t="b">
        <v>0</v>
      </c>
      <c r="AK158" s="79">
        <v>1</v>
      </c>
      <c r="AL158" s="85" t="s">
        <v>683</v>
      </c>
      <c r="AM158" s="79" t="s">
        <v>696</v>
      </c>
      <c r="AN158" s="79" t="b">
        <v>0</v>
      </c>
      <c r="AO158" s="85" t="s">
        <v>675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23</v>
      </c>
      <c r="BK158" s="49">
        <v>100</v>
      </c>
      <c r="BL158" s="48">
        <v>23</v>
      </c>
    </row>
    <row r="159" spans="1:64" ht="15">
      <c r="A159" s="64" t="s">
        <v>245</v>
      </c>
      <c r="B159" s="64" t="s">
        <v>275</v>
      </c>
      <c r="C159" s="65" t="s">
        <v>1988</v>
      </c>
      <c r="D159" s="66">
        <v>3</v>
      </c>
      <c r="E159" s="67" t="s">
        <v>132</v>
      </c>
      <c r="F159" s="68">
        <v>32</v>
      </c>
      <c r="G159" s="65"/>
      <c r="H159" s="69"/>
      <c r="I159" s="70"/>
      <c r="J159" s="70"/>
      <c r="K159" s="34" t="s">
        <v>65</v>
      </c>
      <c r="L159" s="77">
        <v>159</v>
      </c>
      <c r="M159" s="77"/>
      <c r="N159" s="72"/>
      <c r="O159" s="79" t="s">
        <v>299</v>
      </c>
      <c r="P159" s="81">
        <v>43609.77230324074</v>
      </c>
      <c r="Q159" s="79" t="s">
        <v>343</v>
      </c>
      <c r="R159" s="79"/>
      <c r="S159" s="79"/>
      <c r="T159" s="79" t="s">
        <v>439</v>
      </c>
      <c r="U159" s="79"/>
      <c r="V159" s="82" t="s">
        <v>507</v>
      </c>
      <c r="W159" s="81">
        <v>43609.77230324074</v>
      </c>
      <c r="X159" s="82" t="s">
        <v>590</v>
      </c>
      <c r="Y159" s="79"/>
      <c r="Z159" s="79"/>
      <c r="AA159" s="85" t="s">
        <v>676</v>
      </c>
      <c r="AB159" s="79"/>
      <c r="AC159" s="79" t="b">
        <v>0</v>
      </c>
      <c r="AD159" s="79">
        <v>0</v>
      </c>
      <c r="AE159" s="85" t="s">
        <v>683</v>
      </c>
      <c r="AF159" s="79" t="b">
        <v>0</v>
      </c>
      <c r="AG159" s="79" t="s">
        <v>686</v>
      </c>
      <c r="AH159" s="79"/>
      <c r="AI159" s="85" t="s">
        <v>683</v>
      </c>
      <c r="AJ159" s="79" t="b">
        <v>0</v>
      </c>
      <c r="AK159" s="79">
        <v>6</v>
      </c>
      <c r="AL159" s="85" t="s">
        <v>648</v>
      </c>
      <c r="AM159" s="79" t="s">
        <v>690</v>
      </c>
      <c r="AN159" s="79" t="b">
        <v>0</v>
      </c>
      <c r="AO159" s="85" t="s">
        <v>648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245</v>
      </c>
      <c r="B160" s="64" t="s">
        <v>276</v>
      </c>
      <c r="C160" s="65" t="s">
        <v>1988</v>
      </c>
      <c r="D160" s="66">
        <v>3</v>
      </c>
      <c r="E160" s="67" t="s">
        <v>132</v>
      </c>
      <c r="F160" s="68">
        <v>32</v>
      </c>
      <c r="G160" s="65"/>
      <c r="H160" s="69"/>
      <c r="I160" s="70"/>
      <c r="J160" s="70"/>
      <c r="K160" s="34" t="s">
        <v>65</v>
      </c>
      <c r="L160" s="77">
        <v>160</v>
      </c>
      <c r="M160" s="77"/>
      <c r="N160" s="72"/>
      <c r="O160" s="79" t="s">
        <v>299</v>
      </c>
      <c r="P160" s="81">
        <v>43609.77230324074</v>
      </c>
      <c r="Q160" s="79" t="s">
        <v>343</v>
      </c>
      <c r="R160" s="79"/>
      <c r="S160" s="79"/>
      <c r="T160" s="79" t="s">
        <v>439</v>
      </c>
      <c r="U160" s="79"/>
      <c r="V160" s="82" t="s">
        <v>507</v>
      </c>
      <c r="W160" s="81">
        <v>43609.77230324074</v>
      </c>
      <c r="X160" s="82" t="s">
        <v>590</v>
      </c>
      <c r="Y160" s="79"/>
      <c r="Z160" s="79"/>
      <c r="AA160" s="85" t="s">
        <v>676</v>
      </c>
      <c r="AB160" s="79"/>
      <c r="AC160" s="79" t="b">
        <v>0</v>
      </c>
      <c r="AD160" s="79">
        <v>0</v>
      </c>
      <c r="AE160" s="85" t="s">
        <v>683</v>
      </c>
      <c r="AF160" s="79" t="b">
        <v>0</v>
      </c>
      <c r="AG160" s="79" t="s">
        <v>686</v>
      </c>
      <c r="AH160" s="79"/>
      <c r="AI160" s="85" t="s">
        <v>683</v>
      </c>
      <c r="AJ160" s="79" t="b">
        <v>0</v>
      </c>
      <c r="AK160" s="79">
        <v>6</v>
      </c>
      <c r="AL160" s="85" t="s">
        <v>648</v>
      </c>
      <c r="AM160" s="79" t="s">
        <v>690</v>
      </c>
      <c r="AN160" s="79" t="b">
        <v>0</v>
      </c>
      <c r="AO160" s="85" t="s">
        <v>648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c r="BE160" s="49"/>
      <c r="BF160" s="48"/>
      <c r="BG160" s="49"/>
      <c r="BH160" s="48"/>
      <c r="BI160" s="49"/>
      <c r="BJ160" s="48"/>
      <c r="BK160" s="49"/>
      <c r="BL160" s="48"/>
    </row>
    <row r="161" spans="1:64" ht="15">
      <c r="A161" s="64" t="s">
        <v>245</v>
      </c>
      <c r="B161" s="64" t="s">
        <v>277</v>
      </c>
      <c r="C161" s="65" t="s">
        <v>1988</v>
      </c>
      <c r="D161" s="66">
        <v>3</v>
      </c>
      <c r="E161" s="67" t="s">
        <v>132</v>
      </c>
      <c r="F161" s="68">
        <v>32</v>
      </c>
      <c r="G161" s="65"/>
      <c r="H161" s="69"/>
      <c r="I161" s="70"/>
      <c r="J161" s="70"/>
      <c r="K161" s="34" t="s">
        <v>65</v>
      </c>
      <c r="L161" s="77">
        <v>161</v>
      </c>
      <c r="M161" s="77"/>
      <c r="N161" s="72"/>
      <c r="O161" s="79" t="s">
        <v>299</v>
      </c>
      <c r="P161" s="81">
        <v>43609.77230324074</v>
      </c>
      <c r="Q161" s="79" t="s">
        <v>343</v>
      </c>
      <c r="R161" s="79"/>
      <c r="S161" s="79"/>
      <c r="T161" s="79" t="s">
        <v>439</v>
      </c>
      <c r="U161" s="79"/>
      <c r="V161" s="82" t="s">
        <v>507</v>
      </c>
      <c r="W161" s="81">
        <v>43609.77230324074</v>
      </c>
      <c r="X161" s="82" t="s">
        <v>590</v>
      </c>
      <c r="Y161" s="79"/>
      <c r="Z161" s="79"/>
      <c r="AA161" s="85" t="s">
        <v>676</v>
      </c>
      <c r="AB161" s="79"/>
      <c r="AC161" s="79" t="b">
        <v>0</v>
      </c>
      <c r="AD161" s="79">
        <v>0</v>
      </c>
      <c r="AE161" s="85" t="s">
        <v>683</v>
      </c>
      <c r="AF161" s="79" t="b">
        <v>0</v>
      </c>
      <c r="AG161" s="79" t="s">
        <v>686</v>
      </c>
      <c r="AH161" s="79"/>
      <c r="AI161" s="85" t="s">
        <v>683</v>
      </c>
      <c r="AJ161" s="79" t="b">
        <v>0</v>
      </c>
      <c r="AK161" s="79">
        <v>6</v>
      </c>
      <c r="AL161" s="85" t="s">
        <v>648</v>
      </c>
      <c r="AM161" s="79" t="s">
        <v>690</v>
      </c>
      <c r="AN161" s="79" t="b">
        <v>0</v>
      </c>
      <c r="AO161" s="85" t="s">
        <v>648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245</v>
      </c>
      <c r="B162" s="64" t="s">
        <v>246</v>
      </c>
      <c r="C162" s="65" t="s">
        <v>1988</v>
      </c>
      <c r="D162" s="66">
        <v>3</v>
      </c>
      <c r="E162" s="67" t="s">
        <v>132</v>
      </c>
      <c r="F162" s="68">
        <v>32</v>
      </c>
      <c r="G162" s="65"/>
      <c r="H162" s="69"/>
      <c r="I162" s="70"/>
      <c r="J162" s="70"/>
      <c r="K162" s="34" t="s">
        <v>65</v>
      </c>
      <c r="L162" s="77">
        <v>162</v>
      </c>
      <c r="M162" s="77"/>
      <c r="N162" s="72"/>
      <c r="O162" s="79" t="s">
        <v>299</v>
      </c>
      <c r="P162" s="81">
        <v>43609.77230324074</v>
      </c>
      <c r="Q162" s="79" t="s">
        <v>343</v>
      </c>
      <c r="R162" s="79"/>
      <c r="S162" s="79"/>
      <c r="T162" s="79" t="s">
        <v>439</v>
      </c>
      <c r="U162" s="79"/>
      <c r="V162" s="82" t="s">
        <v>507</v>
      </c>
      <c r="W162" s="81">
        <v>43609.77230324074</v>
      </c>
      <c r="X162" s="82" t="s">
        <v>590</v>
      </c>
      <c r="Y162" s="79"/>
      <c r="Z162" s="79"/>
      <c r="AA162" s="85" t="s">
        <v>676</v>
      </c>
      <c r="AB162" s="79"/>
      <c r="AC162" s="79" t="b">
        <v>0</v>
      </c>
      <c r="AD162" s="79">
        <v>0</v>
      </c>
      <c r="AE162" s="85" t="s">
        <v>683</v>
      </c>
      <c r="AF162" s="79" t="b">
        <v>0</v>
      </c>
      <c r="AG162" s="79" t="s">
        <v>686</v>
      </c>
      <c r="AH162" s="79"/>
      <c r="AI162" s="85" t="s">
        <v>683</v>
      </c>
      <c r="AJ162" s="79" t="b">
        <v>0</v>
      </c>
      <c r="AK162" s="79">
        <v>6</v>
      </c>
      <c r="AL162" s="85" t="s">
        <v>648</v>
      </c>
      <c r="AM162" s="79" t="s">
        <v>690</v>
      </c>
      <c r="AN162" s="79" t="b">
        <v>0</v>
      </c>
      <c r="AO162" s="85" t="s">
        <v>648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245</v>
      </c>
      <c r="B163" s="64" t="s">
        <v>238</v>
      </c>
      <c r="C163" s="65" t="s">
        <v>1988</v>
      </c>
      <c r="D163" s="66">
        <v>3</v>
      </c>
      <c r="E163" s="67" t="s">
        <v>132</v>
      </c>
      <c r="F163" s="68">
        <v>32</v>
      </c>
      <c r="G163" s="65"/>
      <c r="H163" s="69"/>
      <c r="I163" s="70"/>
      <c r="J163" s="70"/>
      <c r="K163" s="34" t="s">
        <v>65</v>
      </c>
      <c r="L163" s="77">
        <v>163</v>
      </c>
      <c r="M163" s="77"/>
      <c r="N163" s="72"/>
      <c r="O163" s="79" t="s">
        <v>299</v>
      </c>
      <c r="P163" s="81">
        <v>43609.77230324074</v>
      </c>
      <c r="Q163" s="79" t="s">
        <v>343</v>
      </c>
      <c r="R163" s="79"/>
      <c r="S163" s="79"/>
      <c r="T163" s="79" t="s">
        <v>439</v>
      </c>
      <c r="U163" s="79"/>
      <c r="V163" s="82" t="s">
        <v>507</v>
      </c>
      <c r="W163" s="81">
        <v>43609.77230324074</v>
      </c>
      <c r="X163" s="82" t="s">
        <v>590</v>
      </c>
      <c r="Y163" s="79"/>
      <c r="Z163" s="79"/>
      <c r="AA163" s="85" t="s">
        <v>676</v>
      </c>
      <c r="AB163" s="79"/>
      <c r="AC163" s="79" t="b">
        <v>0</v>
      </c>
      <c r="AD163" s="79">
        <v>0</v>
      </c>
      <c r="AE163" s="85" t="s">
        <v>683</v>
      </c>
      <c r="AF163" s="79" t="b">
        <v>0</v>
      </c>
      <c r="AG163" s="79" t="s">
        <v>686</v>
      </c>
      <c r="AH163" s="79"/>
      <c r="AI163" s="85" t="s">
        <v>683</v>
      </c>
      <c r="AJ163" s="79" t="b">
        <v>0</v>
      </c>
      <c r="AK163" s="79">
        <v>6</v>
      </c>
      <c r="AL163" s="85" t="s">
        <v>648</v>
      </c>
      <c r="AM163" s="79" t="s">
        <v>690</v>
      </c>
      <c r="AN163" s="79" t="b">
        <v>0</v>
      </c>
      <c r="AO163" s="85" t="s">
        <v>648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v>1</v>
      </c>
      <c r="BE163" s="49">
        <v>5.555555555555555</v>
      </c>
      <c r="BF163" s="48">
        <v>0</v>
      </c>
      <c r="BG163" s="49">
        <v>0</v>
      </c>
      <c r="BH163" s="48">
        <v>0</v>
      </c>
      <c r="BI163" s="49">
        <v>0</v>
      </c>
      <c r="BJ163" s="48">
        <v>17</v>
      </c>
      <c r="BK163" s="49">
        <v>94.44444444444444</v>
      </c>
      <c r="BL163" s="48">
        <v>18</v>
      </c>
    </row>
    <row r="164" spans="1:64" ht="15">
      <c r="A164" s="64" t="s">
        <v>238</v>
      </c>
      <c r="B164" s="64" t="s">
        <v>275</v>
      </c>
      <c r="C164" s="65" t="s">
        <v>1988</v>
      </c>
      <c r="D164" s="66">
        <v>3</v>
      </c>
      <c r="E164" s="67" t="s">
        <v>132</v>
      </c>
      <c r="F164" s="68">
        <v>32</v>
      </c>
      <c r="G164" s="65"/>
      <c r="H164" s="69"/>
      <c r="I164" s="70"/>
      <c r="J164" s="70"/>
      <c r="K164" s="34" t="s">
        <v>65</v>
      </c>
      <c r="L164" s="77">
        <v>164</v>
      </c>
      <c r="M164" s="77"/>
      <c r="N164" s="72"/>
      <c r="O164" s="79" t="s">
        <v>299</v>
      </c>
      <c r="P164" s="81">
        <v>43609.40046296296</v>
      </c>
      <c r="Q164" s="79" t="s">
        <v>342</v>
      </c>
      <c r="R164" s="79"/>
      <c r="S164" s="79"/>
      <c r="T164" s="79" t="s">
        <v>438</v>
      </c>
      <c r="U164" s="82" t="s">
        <v>472</v>
      </c>
      <c r="V164" s="82" t="s">
        <v>472</v>
      </c>
      <c r="W164" s="81">
        <v>43609.40046296296</v>
      </c>
      <c r="X164" s="82" t="s">
        <v>562</v>
      </c>
      <c r="Y164" s="79"/>
      <c r="Z164" s="79"/>
      <c r="AA164" s="85" t="s">
        <v>648</v>
      </c>
      <c r="AB164" s="79"/>
      <c r="AC164" s="79" t="b">
        <v>0</v>
      </c>
      <c r="AD164" s="79">
        <v>17</v>
      </c>
      <c r="AE164" s="85" t="s">
        <v>683</v>
      </c>
      <c r="AF164" s="79" t="b">
        <v>0</v>
      </c>
      <c r="AG164" s="79" t="s">
        <v>686</v>
      </c>
      <c r="AH164" s="79"/>
      <c r="AI164" s="85" t="s">
        <v>683</v>
      </c>
      <c r="AJ164" s="79" t="b">
        <v>0</v>
      </c>
      <c r="AK164" s="79">
        <v>6</v>
      </c>
      <c r="AL164" s="85" t="s">
        <v>683</v>
      </c>
      <c r="AM164" s="79" t="s">
        <v>689</v>
      </c>
      <c r="AN164" s="79" t="b">
        <v>0</v>
      </c>
      <c r="AO164" s="85" t="s">
        <v>648</v>
      </c>
      <c r="AP164" s="79" t="s">
        <v>176</v>
      </c>
      <c r="AQ164" s="79">
        <v>0</v>
      </c>
      <c r="AR164" s="79">
        <v>0</v>
      </c>
      <c r="AS164" s="79" t="s">
        <v>702</v>
      </c>
      <c r="AT164" s="79" t="s">
        <v>703</v>
      </c>
      <c r="AU164" s="79" t="s">
        <v>705</v>
      </c>
      <c r="AV164" s="79" t="s">
        <v>709</v>
      </c>
      <c r="AW164" s="79" t="s">
        <v>712</v>
      </c>
      <c r="AX164" s="79" t="s">
        <v>715</v>
      </c>
      <c r="AY164" s="79" t="s">
        <v>716</v>
      </c>
      <c r="AZ164" s="82" t="s">
        <v>719</v>
      </c>
      <c r="BA164">
        <v>1</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246</v>
      </c>
      <c r="B165" s="64" t="s">
        <v>275</v>
      </c>
      <c r="C165" s="65" t="s">
        <v>1988</v>
      </c>
      <c r="D165" s="66">
        <v>3</v>
      </c>
      <c r="E165" s="67" t="s">
        <v>132</v>
      </c>
      <c r="F165" s="68">
        <v>32</v>
      </c>
      <c r="G165" s="65"/>
      <c r="H165" s="69"/>
      <c r="I165" s="70"/>
      <c r="J165" s="70"/>
      <c r="K165" s="34" t="s">
        <v>65</v>
      </c>
      <c r="L165" s="77">
        <v>165</v>
      </c>
      <c r="M165" s="77"/>
      <c r="N165" s="72"/>
      <c r="O165" s="79" t="s">
        <v>299</v>
      </c>
      <c r="P165" s="81">
        <v>43609.648356481484</v>
      </c>
      <c r="Q165" s="79" t="s">
        <v>343</v>
      </c>
      <c r="R165" s="79"/>
      <c r="S165" s="79"/>
      <c r="T165" s="79" t="s">
        <v>439</v>
      </c>
      <c r="U165" s="79"/>
      <c r="V165" s="82" t="s">
        <v>508</v>
      </c>
      <c r="W165" s="81">
        <v>43609.648356481484</v>
      </c>
      <c r="X165" s="82" t="s">
        <v>591</v>
      </c>
      <c r="Y165" s="79"/>
      <c r="Z165" s="79"/>
      <c r="AA165" s="85" t="s">
        <v>677</v>
      </c>
      <c r="AB165" s="79"/>
      <c r="AC165" s="79" t="b">
        <v>0</v>
      </c>
      <c r="AD165" s="79">
        <v>0</v>
      </c>
      <c r="AE165" s="85" t="s">
        <v>683</v>
      </c>
      <c r="AF165" s="79" t="b">
        <v>0</v>
      </c>
      <c r="AG165" s="79" t="s">
        <v>686</v>
      </c>
      <c r="AH165" s="79"/>
      <c r="AI165" s="85" t="s">
        <v>683</v>
      </c>
      <c r="AJ165" s="79" t="b">
        <v>0</v>
      </c>
      <c r="AK165" s="79">
        <v>6</v>
      </c>
      <c r="AL165" s="85" t="s">
        <v>648</v>
      </c>
      <c r="AM165" s="79" t="s">
        <v>689</v>
      </c>
      <c r="AN165" s="79" t="b">
        <v>0</v>
      </c>
      <c r="AO165" s="85" t="s">
        <v>648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247</v>
      </c>
      <c r="B166" s="64" t="s">
        <v>275</v>
      </c>
      <c r="C166" s="65" t="s">
        <v>1988</v>
      </c>
      <c r="D166" s="66">
        <v>3</v>
      </c>
      <c r="E166" s="67" t="s">
        <v>132</v>
      </c>
      <c r="F166" s="68">
        <v>32</v>
      </c>
      <c r="G166" s="65"/>
      <c r="H166" s="69"/>
      <c r="I166" s="70"/>
      <c r="J166" s="70"/>
      <c r="K166" s="34" t="s">
        <v>65</v>
      </c>
      <c r="L166" s="77">
        <v>166</v>
      </c>
      <c r="M166" s="77"/>
      <c r="N166" s="72"/>
      <c r="O166" s="79" t="s">
        <v>299</v>
      </c>
      <c r="P166" s="81">
        <v>43610.4152662037</v>
      </c>
      <c r="Q166" s="79" t="s">
        <v>343</v>
      </c>
      <c r="R166" s="79"/>
      <c r="S166" s="79"/>
      <c r="T166" s="79" t="s">
        <v>439</v>
      </c>
      <c r="U166" s="79"/>
      <c r="V166" s="82" t="s">
        <v>509</v>
      </c>
      <c r="W166" s="81">
        <v>43610.4152662037</v>
      </c>
      <c r="X166" s="82" t="s">
        <v>592</v>
      </c>
      <c r="Y166" s="79"/>
      <c r="Z166" s="79"/>
      <c r="AA166" s="85" t="s">
        <v>678</v>
      </c>
      <c r="AB166" s="79"/>
      <c r="AC166" s="79" t="b">
        <v>0</v>
      </c>
      <c r="AD166" s="79">
        <v>0</v>
      </c>
      <c r="AE166" s="85" t="s">
        <v>683</v>
      </c>
      <c r="AF166" s="79" t="b">
        <v>0</v>
      </c>
      <c r="AG166" s="79" t="s">
        <v>686</v>
      </c>
      <c r="AH166" s="79"/>
      <c r="AI166" s="85" t="s">
        <v>683</v>
      </c>
      <c r="AJ166" s="79" t="b">
        <v>0</v>
      </c>
      <c r="AK166" s="79">
        <v>6</v>
      </c>
      <c r="AL166" s="85" t="s">
        <v>648</v>
      </c>
      <c r="AM166" s="79" t="s">
        <v>692</v>
      </c>
      <c r="AN166" s="79" t="b">
        <v>0</v>
      </c>
      <c r="AO166" s="85" t="s">
        <v>648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238</v>
      </c>
      <c r="B167" s="64" t="s">
        <v>276</v>
      </c>
      <c r="C167" s="65" t="s">
        <v>1988</v>
      </c>
      <c r="D167" s="66">
        <v>3</v>
      </c>
      <c r="E167" s="67" t="s">
        <v>132</v>
      </c>
      <c r="F167" s="68">
        <v>32</v>
      </c>
      <c r="G167" s="65"/>
      <c r="H167" s="69"/>
      <c r="I167" s="70"/>
      <c r="J167" s="70"/>
      <c r="K167" s="34" t="s">
        <v>65</v>
      </c>
      <c r="L167" s="77">
        <v>167</v>
      </c>
      <c r="M167" s="77"/>
      <c r="N167" s="72"/>
      <c r="O167" s="79" t="s">
        <v>299</v>
      </c>
      <c r="P167" s="81">
        <v>43609.40046296296</v>
      </c>
      <c r="Q167" s="79" t="s">
        <v>342</v>
      </c>
      <c r="R167" s="79"/>
      <c r="S167" s="79"/>
      <c r="T167" s="79" t="s">
        <v>438</v>
      </c>
      <c r="U167" s="82" t="s">
        <v>472</v>
      </c>
      <c r="V167" s="82" t="s">
        <v>472</v>
      </c>
      <c r="W167" s="81">
        <v>43609.40046296296</v>
      </c>
      <c r="X167" s="82" t="s">
        <v>562</v>
      </c>
      <c r="Y167" s="79"/>
      <c r="Z167" s="79"/>
      <c r="AA167" s="85" t="s">
        <v>648</v>
      </c>
      <c r="AB167" s="79"/>
      <c r="AC167" s="79" t="b">
        <v>0</v>
      </c>
      <c r="AD167" s="79">
        <v>17</v>
      </c>
      <c r="AE167" s="85" t="s">
        <v>683</v>
      </c>
      <c r="AF167" s="79" t="b">
        <v>0</v>
      </c>
      <c r="AG167" s="79" t="s">
        <v>686</v>
      </c>
      <c r="AH167" s="79"/>
      <c r="AI167" s="85" t="s">
        <v>683</v>
      </c>
      <c r="AJ167" s="79" t="b">
        <v>0</v>
      </c>
      <c r="AK167" s="79">
        <v>6</v>
      </c>
      <c r="AL167" s="85" t="s">
        <v>683</v>
      </c>
      <c r="AM167" s="79" t="s">
        <v>689</v>
      </c>
      <c r="AN167" s="79" t="b">
        <v>0</v>
      </c>
      <c r="AO167" s="85" t="s">
        <v>648</v>
      </c>
      <c r="AP167" s="79" t="s">
        <v>176</v>
      </c>
      <c r="AQ167" s="79">
        <v>0</v>
      </c>
      <c r="AR167" s="79">
        <v>0</v>
      </c>
      <c r="AS167" s="79" t="s">
        <v>702</v>
      </c>
      <c r="AT167" s="79" t="s">
        <v>703</v>
      </c>
      <c r="AU167" s="79" t="s">
        <v>705</v>
      </c>
      <c r="AV167" s="79" t="s">
        <v>709</v>
      </c>
      <c r="AW167" s="79" t="s">
        <v>712</v>
      </c>
      <c r="AX167" s="79" t="s">
        <v>715</v>
      </c>
      <c r="AY167" s="79" t="s">
        <v>716</v>
      </c>
      <c r="AZ167" s="82" t="s">
        <v>719</v>
      </c>
      <c r="BA167">
        <v>1</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246</v>
      </c>
      <c r="B168" s="64" t="s">
        <v>276</v>
      </c>
      <c r="C168" s="65" t="s">
        <v>1988</v>
      </c>
      <c r="D168" s="66">
        <v>3</v>
      </c>
      <c r="E168" s="67" t="s">
        <v>132</v>
      </c>
      <c r="F168" s="68">
        <v>32</v>
      </c>
      <c r="G168" s="65"/>
      <c r="H168" s="69"/>
      <c r="I168" s="70"/>
      <c r="J168" s="70"/>
      <c r="K168" s="34" t="s">
        <v>65</v>
      </c>
      <c r="L168" s="77">
        <v>168</v>
      </c>
      <c r="M168" s="77"/>
      <c r="N168" s="72"/>
      <c r="O168" s="79" t="s">
        <v>299</v>
      </c>
      <c r="P168" s="81">
        <v>43609.648356481484</v>
      </c>
      <c r="Q168" s="79" t="s">
        <v>343</v>
      </c>
      <c r="R168" s="79"/>
      <c r="S168" s="79"/>
      <c r="T168" s="79" t="s">
        <v>439</v>
      </c>
      <c r="U168" s="79"/>
      <c r="V168" s="82" t="s">
        <v>508</v>
      </c>
      <c r="W168" s="81">
        <v>43609.648356481484</v>
      </c>
      <c r="X168" s="82" t="s">
        <v>591</v>
      </c>
      <c r="Y168" s="79"/>
      <c r="Z168" s="79"/>
      <c r="AA168" s="85" t="s">
        <v>677</v>
      </c>
      <c r="AB168" s="79"/>
      <c r="AC168" s="79" t="b">
        <v>0</v>
      </c>
      <c r="AD168" s="79">
        <v>0</v>
      </c>
      <c r="AE168" s="85" t="s">
        <v>683</v>
      </c>
      <c r="AF168" s="79" t="b">
        <v>0</v>
      </c>
      <c r="AG168" s="79" t="s">
        <v>686</v>
      </c>
      <c r="AH168" s="79"/>
      <c r="AI168" s="85" t="s">
        <v>683</v>
      </c>
      <c r="AJ168" s="79" t="b">
        <v>0</v>
      </c>
      <c r="AK168" s="79">
        <v>6</v>
      </c>
      <c r="AL168" s="85" t="s">
        <v>648</v>
      </c>
      <c r="AM168" s="79" t="s">
        <v>689</v>
      </c>
      <c r="AN168" s="79" t="b">
        <v>0</v>
      </c>
      <c r="AO168" s="85" t="s">
        <v>648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247</v>
      </c>
      <c r="B169" s="64" t="s">
        <v>276</v>
      </c>
      <c r="C169" s="65" t="s">
        <v>1988</v>
      </c>
      <c r="D169" s="66">
        <v>3</v>
      </c>
      <c r="E169" s="67" t="s">
        <v>132</v>
      </c>
      <c r="F169" s="68">
        <v>32</v>
      </c>
      <c r="G169" s="65"/>
      <c r="H169" s="69"/>
      <c r="I169" s="70"/>
      <c r="J169" s="70"/>
      <c r="K169" s="34" t="s">
        <v>65</v>
      </c>
      <c r="L169" s="77">
        <v>169</v>
      </c>
      <c r="M169" s="77"/>
      <c r="N169" s="72"/>
      <c r="O169" s="79" t="s">
        <v>299</v>
      </c>
      <c r="P169" s="81">
        <v>43610.4152662037</v>
      </c>
      <c r="Q169" s="79" t="s">
        <v>343</v>
      </c>
      <c r="R169" s="79"/>
      <c r="S169" s="79"/>
      <c r="T169" s="79" t="s">
        <v>439</v>
      </c>
      <c r="U169" s="79"/>
      <c r="V169" s="82" t="s">
        <v>509</v>
      </c>
      <c r="W169" s="81">
        <v>43610.4152662037</v>
      </c>
      <c r="X169" s="82" t="s">
        <v>592</v>
      </c>
      <c r="Y169" s="79"/>
      <c r="Z169" s="79"/>
      <c r="AA169" s="85" t="s">
        <v>678</v>
      </c>
      <c r="AB169" s="79"/>
      <c r="AC169" s="79" t="b">
        <v>0</v>
      </c>
      <c r="AD169" s="79">
        <v>0</v>
      </c>
      <c r="AE169" s="85" t="s">
        <v>683</v>
      </c>
      <c r="AF169" s="79" t="b">
        <v>0</v>
      </c>
      <c r="AG169" s="79" t="s">
        <v>686</v>
      </c>
      <c r="AH169" s="79"/>
      <c r="AI169" s="85" t="s">
        <v>683</v>
      </c>
      <c r="AJ169" s="79" t="b">
        <v>0</v>
      </c>
      <c r="AK169" s="79">
        <v>6</v>
      </c>
      <c r="AL169" s="85" t="s">
        <v>648</v>
      </c>
      <c r="AM169" s="79" t="s">
        <v>692</v>
      </c>
      <c r="AN169" s="79" t="b">
        <v>0</v>
      </c>
      <c r="AO169" s="85" t="s">
        <v>648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238</v>
      </c>
      <c r="B170" s="64" t="s">
        <v>277</v>
      </c>
      <c r="C170" s="65" t="s">
        <v>1988</v>
      </c>
      <c r="D170" s="66">
        <v>3</v>
      </c>
      <c r="E170" s="67" t="s">
        <v>132</v>
      </c>
      <c r="F170" s="68">
        <v>32</v>
      </c>
      <c r="G170" s="65"/>
      <c r="H170" s="69"/>
      <c r="I170" s="70"/>
      <c r="J170" s="70"/>
      <c r="K170" s="34" t="s">
        <v>65</v>
      </c>
      <c r="L170" s="77">
        <v>170</v>
      </c>
      <c r="M170" s="77"/>
      <c r="N170" s="72"/>
      <c r="O170" s="79" t="s">
        <v>299</v>
      </c>
      <c r="P170" s="81">
        <v>43609.40046296296</v>
      </c>
      <c r="Q170" s="79" t="s">
        <v>342</v>
      </c>
      <c r="R170" s="79"/>
      <c r="S170" s="79"/>
      <c r="T170" s="79" t="s">
        <v>438</v>
      </c>
      <c r="U170" s="82" t="s">
        <v>472</v>
      </c>
      <c r="V170" s="82" t="s">
        <v>472</v>
      </c>
      <c r="W170" s="81">
        <v>43609.40046296296</v>
      </c>
      <c r="X170" s="82" t="s">
        <v>562</v>
      </c>
      <c r="Y170" s="79"/>
      <c r="Z170" s="79"/>
      <c r="AA170" s="85" t="s">
        <v>648</v>
      </c>
      <c r="AB170" s="79"/>
      <c r="AC170" s="79" t="b">
        <v>0</v>
      </c>
      <c r="AD170" s="79">
        <v>17</v>
      </c>
      <c r="AE170" s="85" t="s">
        <v>683</v>
      </c>
      <c r="AF170" s="79" t="b">
        <v>0</v>
      </c>
      <c r="AG170" s="79" t="s">
        <v>686</v>
      </c>
      <c r="AH170" s="79"/>
      <c r="AI170" s="85" t="s">
        <v>683</v>
      </c>
      <c r="AJ170" s="79" t="b">
        <v>0</v>
      </c>
      <c r="AK170" s="79">
        <v>6</v>
      </c>
      <c r="AL170" s="85" t="s">
        <v>683</v>
      </c>
      <c r="AM170" s="79" t="s">
        <v>689</v>
      </c>
      <c r="AN170" s="79" t="b">
        <v>0</v>
      </c>
      <c r="AO170" s="85" t="s">
        <v>648</v>
      </c>
      <c r="AP170" s="79" t="s">
        <v>176</v>
      </c>
      <c r="AQ170" s="79">
        <v>0</v>
      </c>
      <c r="AR170" s="79">
        <v>0</v>
      </c>
      <c r="AS170" s="79" t="s">
        <v>702</v>
      </c>
      <c r="AT170" s="79" t="s">
        <v>703</v>
      </c>
      <c r="AU170" s="79" t="s">
        <v>705</v>
      </c>
      <c r="AV170" s="79" t="s">
        <v>709</v>
      </c>
      <c r="AW170" s="79" t="s">
        <v>712</v>
      </c>
      <c r="AX170" s="79" t="s">
        <v>715</v>
      </c>
      <c r="AY170" s="79" t="s">
        <v>716</v>
      </c>
      <c r="AZ170" s="82" t="s">
        <v>719</v>
      </c>
      <c r="BA170">
        <v>1</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246</v>
      </c>
      <c r="B171" s="64" t="s">
        <v>277</v>
      </c>
      <c r="C171" s="65" t="s">
        <v>1988</v>
      </c>
      <c r="D171" s="66">
        <v>3</v>
      </c>
      <c r="E171" s="67" t="s">
        <v>132</v>
      </c>
      <c r="F171" s="68">
        <v>32</v>
      </c>
      <c r="G171" s="65"/>
      <c r="H171" s="69"/>
      <c r="I171" s="70"/>
      <c r="J171" s="70"/>
      <c r="K171" s="34" t="s">
        <v>65</v>
      </c>
      <c r="L171" s="77">
        <v>171</v>
      </c>
      <c r="M171" s="77"/>
      <c r="N171" s="72"/>
      <c r="O171" s="79" t="s">
        <v>299</v>
      </c>
      <c r="P171" s="81">
        <v>43609.648356481484</v>
      </c>
      <c r="Q171" s="79" t="s">
        <v>343</v>
      </c>
      <c r="R171" s="79"/>
      <c r="S171" s="79"/>
      <c r="T171" s="79" t="s">
        <v>439</v>
      </c>
      <c r="U171" s="79"/>
      <c r="V171" s="82" t="s">
        <v>508</v>
      </c>
      <c r="W171" s="81">
        <v>43609.648356481484</v>
      </c>
      <c r="X171" s="82" t="s">
        <v>591</v>
      </c>
      <c r="Y171" s="79"/>
      <c r="Z171" s="79"/>
      <c r="AA171" s="85" t="s">
        <v>677</v>
      </c>
      <c r="AB171" s="79"/>
      <c r="AC171" s="79" t="b">
        <v>0</v>
      </c>
      <c r="AD171" s="79">
        <v>0</v>
      </c>
      <c r="AE171" s="85" t="s">
        <v>683</v>
      </c>
      <c r="AF171" s="79" t="b">
        <v>0</v>
      </c>
      <c r="AG171" s="79" t="s">
        <v>686</v>
      </c>
      <c r="AH171" s="79"/>
      <c r="AI171" s="85" t="s">
        <v>683</v>
      </c>
      <c r="AJ171" s="79" t="b">
        <v>0</v>
      </c>
      <c r="AK171" s="79">
        <v>6</v>
      </c>
      <c r="AL171" s="85" t="s">
        <v>648</v>
      </c>
      <c r="AM171" s="79" t="s">
        <v>689</v>
      </c>
      <c r="AN171" s="79" t="b">
        <v>0</v>
      </c>
      <c r="AO171" s="85" t="s">
        <v>648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247</v>
      </c>
      <c r="B172" s="64" t="s">
        <v>277</v>
      </c>
      <c r="C172" s="65" t="s">
        <v>1988</v>
      </c>
      <c r="D172" s="66">
        <v>3</v>
      </c>
      <c r="E172" s="67" t="s">
        <v>132</v>
      </c>
      <c r="F172" s="68">
        <v>32</v>
      </c>
      <c r="G172" s="65"/>
      <c r="H172" s="69"/>
      <c r="I172" s="70"/>
      <c r="J172" s="70"/>
      <c r="K172" s="34" t="s">
        <v>65</v>
      </c>
      <c r="L172" s="77">
        <v>172</v>
      </c>
      <c r="M172" s="77"/>
      <c r="N172" s="72"/>
      <c r="O172" s="79" t="s">
        <v>299</v>
      </c>
      <c r="P172" s="81">
        <v>43610.4152662037</v>
      </c>
      <c r="Q172" s="79" t="s">
        <v>343</v>
      </c>
      <c r="R172" s="79"/>
      <c r="S172" s="79"/>
      <c r="T172" s="79" t="s">
        <v>439</v>
      </c>
      <c r="U172" s="79"/>
      <c r="V172" s="82" t="s">
        <v>509</v>
      </c>
      <c r="W172" s="81">
        <v>43610.4152662037</v>
      </c>
      <c r="X172" s="82" t="s">
        <v>592</v>
      </c>
      <c r="Y172" s="79"/>
      <c r="Z172" s="79"/>
      <c r="AA172" s="85" t="s">
        <v>678</v>
      </c>
      <c r="AB172" s="79"/>
      <c r="AC172" s="79" t="b">
        <v>0</v>
      </c>
      <c r="AD172" s="79">
        <v>0</v>
      </c>
      <c r="AE172" s="85" t="s">
        <v>683</v>
      </c>
      <c r="AF172" s="79" t="b">
        <v>0</v>
      </c>
      <c r="AG172" s="79" t="s">
        <v>686</v>
      </c>
      <c r="AH172" s="79"/>
      <c r="AI172" s="85" t="s">
        <v>683</v>
      </c>
      <c r="AJ172" s="79" t="b">
        <v>0</v>
      </c>
      <c r="AK172" s="79">
        <v>6</v>
      </c>
      <c r="AL172" s="85" t="s">
        <v>648</v>
      </c>
      <c r="AM172" s="79" t="s">
        <v>692</v>
      </c>
      <c r="AN172" s="79" t="b">
        <v>0</v>
      </c>
      <c r="AO172" s="85" t="s">
        <v>648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238</v>
      </c>
      <c r="B173" s="64" t="s">
        <v>246</v>
      </c>
      <c r="C173" s="65" t="s">
        <v>1988</v>
      </c>
      <c r="D173" s="66">
        <v>3</v>
      </c>
      <c r="E173" s="67" t="s">
        <v>132</v>
      </c>
      <c r="F173" s="68">
        <v>32</v>
      </c>
      <c r="G173" s="65"/>
      <c r="H173" s="69"/>
      <c r="I173" s="70"/>
      <c r="J173" s="70"/>
      <c r="K173" s="34" t="s">
        <v>66</v>
      </c>
      <c r="L173" s="77">
        <v>173</v>
      </c>
      <c r="M173" s="77"/>
      <c r="N173" s="72"/>
      <c r="O173" s="79" t="s">
        <v>299</v>
      </c>
      <c r="P173" s="81">
        <v>43609.40046296296</v>
      </c>
      <c r="Q173" s="79" t="s">
        <v>342</v>
      </c>
      <c r="R173" s="79"/>
      <c r="S173" s="79"/>
      <c r="T173" s="79" t="s">
        <v>438</v>
      </c>
      <c r="U173" s="82" t="s">
        <v>472</v>
      </c>
      <c r="V173" s="82" t="s">
        <v>472</v>
      </c>
      <c r="W173" s="81">
        <v>43609.40046296296</v>
      </c>
      <c r="X173" s="82" t="s">
        <v>562</v>
      </c>
      <c r="Y173" s="79"/>
      <c r="Z173" s="79"/>
      <c r="AA173" s="85" t="s">
        <v>648</v>
      </c>
      <c r="AB173" s="79"/>
      <c r="AC173" s="79" t="b">
        <v>0</v>
      </c>
      <c r="AD173" s="79">
        <v>17</v>
      </c>
      <c r="AE173" s="85" t="s">
        <v>683</v>
      </c>
      <c r="AF173" s="79" t="b">
        <v>0</v>
      </c>
      <c r="AG173" s="79" t="s">
        <v>686</v>
      </c>
      <c r="AH173" s="79"/>
      <c r="AI173" s="85" t="s">
        <v>683</v>
      </c>
      <c r="AJ173" s="79" t="b">
        <v>0</v>
      </c>
      <c r="AK173" s="79">
        <v>6</v>
      </c>
      <c r="AL173" s="85" t="s">
        <v>683</v>
      </c>
      <c r="AM173" s="79" t="s">
        <v>689</v>
      </c>
      <c r="AN173" s="79" t="b">
        <v>0</v>
      </c>
      <c r="AO173" s="85" t="s">
        <v>648</v>
      </c>
      <c r="AP173" s="79" t="s">
        <v>176</v>
      </c>
      <c r="AQ173" s="79">
        <v>0</v>
      </c>
      <c r="AR173" s="79">
        <v>0</v>
      </c>
      <c r="AS173" s="79" t="s">
        <v>702</v>
      </c>
      <c r="AT173" s="79" t="s">
        <v>703</v>
      </c>
      <c r="AU173" s="79" t="s">
        <v>705</v>
      </c>
      <c r="AV173" s="79" t="s">
        <v>709</v>
      </c>
      <c r="AW173" s="79" t="s">
        <v>712</v>
      </c>
      <c r="AX173" s="79" t="s">
        <v>715</v>
      </c>
      <c r="AY173" s="79" t="s">
        <v>716</v>
      </c>
      <c r="AZ173" s="82" t="s">
        <v>719</v>
      </c>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246</v>
      </c>
      <c r="B174" s="64" t="s">
        <v>238</v>
      </c>
      <c r="C174" s="65" t="s">
        <v>1988</v>
      </c>
      <c r="D174" s="66">
        <v>3</v>
      </c>
      <c r="E174" s="67" t="s">
        <v>132</v>
      </c>
      <c r="F174" s="68">
        <v>32</v>
      </c>
      <c r="G174" s="65"/>
      <c r="H174" s="69"/>
      <c r="I174" s="70"/>
      <c r="J174" s="70"/>
      <c r="K174" s="34" t="s">
        <v>66</v>
      </c>
      <c r="L174" s="77">
        <v>174</v>
      </c>
      <c r="M174" s="77"/>
      <c r="N174" s="72"/>
      <c r="O174" s="79" t="s">
        <v>299</v>
      </c>
      <c r="P174" s="81">
        <v>43609.648356481484</v>
      </c>
      <c r="Q174" s="79" t="s">
        <v>343</v>
      </c>
      <c r="R174" s="79"/>
      <c r="S174" s="79"/>
      <c r="T174" s="79" t="s">
        <v>439</v>
      </c>
      <c r="U174" s="79"/>
      <c r="V174" s="82" t="s">
        <v>508</v>
      </c>
      <c r="W174" s="81">
        <v>43609.648356481484</v>
      </c>
      <c r="X174" s="82" t="s">
        <v>591</v>
      </c>
      <c r="Y174" s="79"/>
      <c r="Z174" s="79"/>
      <c r="AA174" s="85" t="s">
        <v>677</v>
      </c>
      <c r="AB174" s="79"/>
      <c r="AC174" s="79" t="b">
        <v>0</v>
      </c>
      <c r="AD174" s="79">
        <v>0</v>
      </c>
      <c r="AE174" s="85" t="s">
        <v>683</v>
      </c>
      <c r="AF174" s="79" t="b">
        <v>0</v>
      </c>
      <c r="AG174" s="79" t="s">
        <v>686</v>
      </c>
      <c r="AH174" s="79"/>
      <c r="AI174" s="85" t="s">
        <v>683</v>
      </c>
      <c r="AJ174" s="79" t="b">
        <v>0</v>
      </c>
      <c r="AK174" s="79">
        <v>6</v>
      </c>
      <c r="AL174" s="85" t="s">
        <v>648</v>
      </c>
      <c r="AM174" s="79" t="s">
        <v>689</v>
      </c>
      <c r="AN174" s="79" t="b">
        <v>0</v>
      </c>
      <c r="AO174" s="85" t="s">
        <v>648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v>1</v>
      </c>
      <c r="BE174" s="49">
        <v>5.555555555555555</v>
      </c>
      <c r="BF174" s="48">
        <v>0</v>
      </c>
      <c r="BG174" s="49">
        <v>0</v>
      </c>
      <c r="BH174" s="48">
        <v>0</v>
      </c>
      <c r="BI174" s="49">
        <v>0</v>
      </c>
      <c r="BJ174" s="48">
        <v>17</v>
      </c>
      <c r="BK174" s="49">
        <v>94.44444444444444</v>
      </c>
      <c r="BL174" s="48">
        <v>18</v>
      </c>
    </row>
    <row r="175" spans="1:64" ht="15">
      <c r="A175" s="64" t="s">
        <v>247</v>
      </c>
      <c r="B175" s="64" t="s">
        <v>246</v>
      </c>
      <c r="C175" s="65" t="s">
        <v>1988</v>
      </c>
      <c r="D175" s="66">
        <v>3</v>
      </c>
      <c r="E175" s="67" t="s">
        <v>132</v>
      </c>
      <c r="F175" s="68">
        <v>32</v>
      </c>
      <c r="G175" s="65"/>
      <c r="H175" s="69"/>
      <c r="I175" s="70"/>
      <c r="J175" s="70"/>
      <c r="K175" s="34" t="s">
        <v>65</v>
      </c>
      <c r="L175" s="77">
        <v>175</v>
      </c>
      <c r="M175" s="77"/>
      <c r="N175" s="72"/>
      <c r="O175" s="79" t="s">
        <v>299</v>
      </c>
      <c r="P175" s="81">
        <v>43610.4152662037</v>
      </c>
      <c r="Q175" s="79" t="s">
        <v>343</v>
      </c>
      <c r="R175" s="79"/>
      <c r="S175" s="79"/>
      <c r="T175" s="79" t="s">
        <v>439</v>
      </c>
      <c r="U175" s="79"/>
      <c r="V175" s="82" t="s">
        <v>509</v>
      </c>
      <c r="W175" s="81">
        <v>43610.4152662037</v>
      </c>
      <c r="X175" s="82" t="s">
        <v>592</v>
      </c>
      <c r="Y175" s="79"/>
      <c r="Z175" s="79"/>
      <c r="AA175" s="85" t="s">
        <v>678</v>
      </c>
      <c r="AB175" s="79"/>
      <c r="AC175" s="79" t="b">
        <v>0</v>
      </c>
      <c r="AD175" s="79">
        <v>0</v>
      </c>
      <c r="AE175" s="85" t="s">
        <v>683</v>
      </c>
      <c r="AF175" s="79" t="b">
        <v>0</v>
      </c>
      <c r="AG175" s="79" t="s">
        <v>686</v>
      </c>
      <c r="AH175" s="79"/>
      <c r="AI175" s="85" t="s">
        <v>683</v>
      </c>
      <c r="AJ175" s="79" t="b">
        <v>0</v>
      </c>
      <c r="AK175" s="79">
        <v>6</v>
      </c>
      <c r="AL175" s="85" t="s">
        <v>648</v>
      </c>
      <c r="AM175" s="79" t="s">
        <v>692</v>
      </c>
      <c r="AN175" s="79" t="b">
        <v>0</v>
      </c>
      <c r="AO175" s="85" t="s">
        <v>648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247</v>
      </c>
      <c r="B176" s="64" t="s">
        <v>238</v>
      </c>
      <c r="C176" s="65" t="s">
        <v>1988</v>
      </c>
      <c r="D176" s="66">
        <v>3</v>
      </c>
      <c r="E176" s="67" t="s">
        <v>132</v>
      </c>
      <c r="F176" s="68">
        <v>32</v>
      </c>
      <c r="G176" s="65"/>
      <c r="H176" s="69"/>
      <c r="I176" s="70"/>
      <c r="J176" s="70"/>
      <c r="K176" s="34" t="s">
        <v>65</v>
      </c>
      <c r="L176" s="77">
        <v>176</v>
      </c>
      <c r="M176" s="77"/>
      <c r="N176" s="72"/>
      <c r="O176" s="79" t="s">
        <v>299</v>
      </c>
      <c r="P176" s="81">
        <v>43610.4152662037</v>
      </c>
      <c r="Q176" s="79" t="s">
        <v>343</v>
      </c>
      <c r="R176" s="79"/>
      <c r="S176" s="79"/>
      <c r="T176" s="79" t="s">
        <v>439</v>
      </c>
      <c r="U176" s="79"/>
      <c r="V176" s="82" t="s">
        <v>509</v>
      </c>
      <c r="W176" s="81">
        <v>43610.4152662037</v>
      </c>
      <c r="X176" s="82" t="s">
        <v>592</v>
      </c>
      <c r="Y176" s="79"/>
      <c r="Z176" s="79"/>
      <c r="AA176" s="85" t="s">
        <v>678</v>
      </c>
      <c r="AB176" s="79"/>
      <c r="AC176" s="79" t="b">
        <v>0</v>
      </c>
      <c r="AD176" s="79">
        <v>0</v>
      </c>
      <c r="AE176" s="85" t="s">
        <v>683</v>
      </c>
      <c r="AF176" s="79" t="b">
        <v>0</v>
      </c>
      <c r="AG176" s="79" t="s">
        <v>686</v>
      </c>
      <c r="AH176" s="79"/>
      <c r="AI176" s="85" t="s">
        <v>683</v>
      </c>
      <c r="AJ176" s="79" t="b">
        <v>0</v>
      </c>
      <c r="AK176" s="79">
        <v>6</v>
      </c>
      <c r="AL176" s="85" t="s">
        <v>648</v>
      </c>
      <c r="AM176" s="79" t="s">
        <v>692</v>
      </c>
      <c r="AN176" s="79" t="b">
        <v>0</v>
      </c>
      <c r="AO176" s="85" t="s">
        <v>648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1</v>
      </c>
      <c r="BE176" s="49">
        <v>5.555555555555555</v>
      </c>
      <c r="BF176" s="48">
        <v>0</v>
      </c>
      <c r="BG176" s="49">
        <v>0</v>
      </c>
      <c r="BH176" s="48">
        <v>0</v>
      </c>
      <c r="BI176" s="49">
        <v>0</v>
      </c>
      <c r="BJ176" s="48">
        <v>17</v>
      </c>
      <c r="BK176" s="49">
        <v>94.44444444444444</v>
      </c>
      <c r="BL176" s="48">
        <v>18</v>
      </c>
    </row>
    <row r="177" spans="1:64" ht="15">
      <c r="A177" s="64" t="s">
        <v>248</v>
      </c>
      <c r="B177" s="64" t="s">
        <v>248</v>
      </c>
      <c r="C177" s="65" t="s">
        <v>1993</v>
      </c>
      <c r="D177" s="66">
        <v>10</v>
      </c>
      <c r="E177" s="67" t="s">
        <v>136</v>
      </c>
      <c r="F177" s="68">
        <v>24.2</v>
      </c>
      <c r="G177" s="65"/>
      <c r="H177" s="69"/>
      <c r="I177" s="70"/>
      <c r="J177" s="70"/>
      <c r="K177" s="34" t="s">
        <v>65</v>
      </c>
      <c r="L177" s="77">
        <v>177</v>
      </c>
      <c r="M177" s="77"/>
      <c r="N177" s="72"/>
      <c r="O177" s="79" t="s">
        <v>176</v>
      </c>
      <c r="P177" s="81">
        <v>43605.282546296294</v>
      </c>
      <c r="Q177" s="79" t="s">
        <v>368</v>
      </c>
      <c r="R177" s="82" t="s">
        <v>395</v>
      </c>
      <c r="S177" s="79" t="s">
        <v>416</v>
      </c>
      <c r="T177" s="79" t="s">
        <v>454</v>
      </c>
      <c r="U177" s="82" t="s">
        <v>481</v>
      </c>
      <c r="V177" s="82" t="s">
        <v>481</v>
      </c>
      <c r="W177" s="81">
        <v>43605.282546296294</v>
      </c>
      <c r="X177" s="82" t="s">
        <v>593</v>
      </c>
      <c r="Y177" s="79"/>
      <c r="Z177" s="79"/>
      <c r="AA177" s="85" t="s">
        <v>679</v>
      </c>
      <c r="AB177" s="79"/>
      <c r="AC177" s="79" t="b">
        <v>0</v>
      </c>
      <c r="AD177" s="79">
        <v>1</v>
      </c>
      <c r="AE177" s="85" t="s">
        <v>683</v>
      </c>
      <c r="AF177" s="79" t="b">
        <v>0</v>
      </c>
      <c r="AG177" s="79" t="s">
        <v>686</v>
      </c>
      <c r="AH177" s="79"/>
      <c r="AI177" s="85" t="s">
        <v>683</v>
      </c>
      <c r="AJ177" s="79" t="b">
        <v>0</v>
      </c>
      <c r="AK177" s="79">
        <v>4</v>
      </c>
      <c r="AL177" s="85" t="s">
        <v>683</v>
      </c>
      <c r="AM177" s="79" t="s">
        <v>697</v>
      </c>
      <c r="AN177" s="79" t="b">
        <v>0</v>
      </c>
      <c r="AO177" s="85" t="s">
        <v>679</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6</v>
      </c>
      <c r="BC177" s="78" t="str">
        <f>REPLACE(INDEX(GroupVertices[Group],MATCH(Edges[[#This Row],[Vertex 2]],GroupVertices[Vertex],0)),1,1,"")</f>
        <v>6</v>
      </c>
      <c r="BD177" s="48">
        <v>1</v>
      </c>
      <c r="BE177" s="49">
        <v>2.9411764705882355</v>
      </c>
      <c r="BF177" s="48">
        <v>0</v>
      </c>
      <c r="BG177" s="49">
        <v>0</v>
      </c>
      <c r="BH177" s="48">
        <v>0</v>
      </c>
      <c r="BI177" s="49">
        <v>0</v>
      </c>
      <c r="BJ177" s="48">
        <v>33</v>
      </c>
      <c r="BK177" s="49">
        <v>97.05882352941177</v>
      </c>
      <c r="BL177" s="48">
        <v>34</v>
      </c>
    </row>
    <row r="178" spans="1:64" ht="15">
      <c r="A178" s="64" t="s">
        <v>248</v>
      </c>
      <c r="B178" s="64" t="s">
        <v>248</v>
      </c>
      <c r="C178" s="65" t="s">
        <v>1993</v>
      </c>
      <c r="D178" s="66">
        <v>10</v>
      </c>
      <c r="E178" s="67" t="s">
        <v>136</v>
      </c>
      <c r="F178" s="68">
        <v>24.2</v>
      </c>
      <c r="G178" s="65"/>
      <c r="H178" s="69"/>
      <c r="I178" s="70"/>
      <c r="J178" s="70"/>
      <c r="K178" s="34" t="s">
        <v>65</v>
      </c>
      <c r="L178" s="77">
        <v>178</v>
      </c>
      <c r="M178" s="77"/>
      <c r="N178" s="72"/>
      <c r="O178" s="79" t="s">
        <v>176</v>
      </c>
      <c r="P178" s="81">
        <v>43606.34386574074</v>
      </c>
      <c r="Q178" s="79" t="s">
        <v>369</v>
      </c>
      <c r="R178" s="82" t="s">
        <v>396</v>
      </c>
      <c r="S178" s="79" t="s">
        <v>417</v>
      </c>
      <c r="T178" s="79" t="s">
        <v>455</v>
      </c>
      <c r="U178" s="79"/>
      <c r="V178" s="82" t="s">
        <v>510</v>
      </c>
      <c r="W178" s="81">
        <v>43606.34386574074</v>
      </c>
      <c r="X178" s="82" t="s">
        <v>594</v>
      </c>
      <c r="Y178" s="79"/>
      <c r="Z178" s="79"/>
      <c r="AA178" s="85" t="s">
        <v>680</v>
      </c>
      <c r="AB178" s="79"/>
      <c r="AC178" s="79" t="b">
        <v>0</v>
      </c>
      <c r="AD178" s="79">
        <v>0</v>
      </c>
      <c r="AE178" s="85" t="s">
        <v>683</v>
      </c>
      <c r="AF178" s="79" t="b">
        <v>0</v>
      </c>
      <c r="AG178" s="79" t="s">
        <v>686</v>
      </c>
      <c r="AH178" s="79"/>
      <c r="AI178" s="85" t="s">
        <v>683</v>
      </c>
      <c r="AJ178" s="79" t="b">
        <v>0</v>
      </c>
      <c r="AK178" s="79">
        <v>0</v>
      </c>
      <c r="AL178" s="85" t="s">
        <v>683</v>
      </c>
      <c r="AM178" s="79" t="s">
        <v>698</v>
      </c>
      <c r="AN178" s="79" t="b">
        <v>0</v>
      </c>
      <c r="AO178" s="85" t="s">
        <v>680</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16</v>
      </c>
      <c r="BK178" s="49">
        <v>100</v>
      </c>
      <c r="BL178" s="48">
        <v>16</v>
      </c>
    </row>
    <row r="179" spans="1:64" ht="15">
      <c r="A179" s="64" t="s">
        <v>248</v>
      </c>
      <c r="B179" s="64" t="s">
        <v>248</v>
      </c>
      <c r="C179" s="65" t="s">
        <v>1993</v>
      </c>
      <c r="D179" s="66">
        <v>10</v>
      </c>
      <c r="E179" s="67" t="s">
        <v>136</v>
      </c>
      <c r="F179" s="68">
        <v>24.2</v>
      </c>
      <c r="G179" s="65"/>
      <c r="H179" s="69"/>
      <c r="I179" s="70"/>
      <c r="J179" s="70"/>
      <c r="K179" s="34" t="s">
        <v>65</v>
      </c>
      <c r="L179" s="77">
        <v>179</v>
      </c>
      <c r="M179" s="77"/>
      <c r="N179" s="72"/>
      <c r="O179" s="79" t="s">
        <v>176</v>
      </c>
      <c r="P179" s="81">
        <v>43607.55211805556</v>
      </c>
      <c r="Q179" s="79" t="s">
        <v>370</v>
      </c>
      <c r="R179" s="82" t="s">
        <v>397</v>
      </c>
      <c r="S179" s="79" t="s">
        <v>416</v>
      </c>
      <c r="T179" s="79" t="s">
        <v>456</v>
      </c>
      <c r="U179" s="79"/>
      <c r="V179" s="82" t="s">
        <v>510</v>
      </c>
      <c r="W179" s="81">
        <v>43607.55211805556</v>
      </c>
      <c r="X179" s="82" t="s">
        <v>595</v>
      </c>
      <c r="Y179" s="79"/>
      <c r="Z179" s="79"/>
      <c r="AA179" s="85" t="s">
        <v>681</v>
      </c>
      <c r="AB179" s="79"/>
      <c r="AC179" s="79" t="b">
        <v>0</v>
      </c>
      <c r="AD179" s="79">
        <v>0</v>
      </c>
      <c r="AE179" s="85" t="s">
        <v>683</v>
      </c>
      <c r="AF179" s="79" t="b">
        <v>0</v>
      </c>
      <c r="AG179" s="79" t="s">
        <v>686</v>
      </c>
      <c r="AH179" s="79"/>
      <c r="AI179" s="85" t="s">
        <v>683</v>
      </c>
      <c r="AJ179" s="79" t="b">
        <v>0</v>
      </c>
      <c r="AK179" s="79">
        <v>0</v>
      </c>
      <c r="AL179" s="85" t="s">
        <v>683</v>
      </c>
      <c r="AM179" s="79" t="s">
        <v>698</v>
      </c>
      <c r="AN179" s="79" t="b">
        <v>0</v>
      </c>
      <c r="AO179" s="85" t="s">
        <v>681</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6</v>
      </c>
      <c r="BC179" s="78" t="str">
        <f>REPLACE(INDEX(GroupVertices[Group],MATCH(Edges[[#This Row],[Vertex 2]],GroupVertices[Vertex],0)),1,1,"")</f>
        <v>6</v>
      </c>
      <c r="BD179" s="48">
        <v>1</v>
      </c>
      <c r="BE179" s="49">
        <v>5.555555555555555</v>
      </c>
      <c r="BF179" s="48">
        <v>0</v>
      </c>
      <c r="BG179" s="49">
        <v>0</v>
      </c>
      <c r="BH179" s="48">
        <v>0</v>
      </c>
      <c r="BI179" s="49">
        <v>0</v>
      </c>
      <c r="BJ179" s="48">
        <v>17</v>
      </c>
      <c r="BK179" s="49">
        <v>94.44444444444444</v>
      </c>
      <c r="BL179" s="48">
        <v>18</v>
      </c>
    </row>
    <row r="180" spans="1:64" ht="15">
      <c r="A180" s="64" t="s">
        <v>248</v>
      </c>
      <c r="B180" s="64" t="s">
        <v>248</v>
      </c>
      <c r="C180" s="65" t="s">
        <v>1993</v>
      </c>
      <c r="D180" s="66">
        <v>10</v>
      </c>
      <c r="E180" s="67" t="s">
        <v>136</v>
      </c>
      <c r="F180" s="68">
        <v>24.2</v>
      </c>
      <c r="G180" s="65"/>
      <c r="H180" s="69"/>
      <c r="I180" s="70"/>
      <c r="J180" s="70"/>
      <c r="K180" s="34" t="s">
        <v>65</v>
      </c>
      <c r="L180" s="77">
        <v>180</v>
      </c>
      <c r="M180" s="77"/>
      <c r="N180" s="72"/>
      <c r="O180" s="79" t="s">
        <v>176</v>
      </c>
      <c r="P180" s="81">
        <v>43610.58150462963</v>
      </c>
      <c r="Q180" s="79" t="s">
        <v>371</v>
      </c>
      <c r="R180" s="82" t="s">
        <v>398</v>
      </c>
      <c r="S180" s="79" t="s">
        <v>416</v>
      </c>
      <c r="T180" s="79" t="s">
        <v>457</v>
      </c>
      <c r="U180" s="82" t="s">
        <v>482</v>
      </c>
      <c r="V180" s="82" t="s">
        <v>482</v>
      </c>
      <c r="W180" s="81">
        <v>43610.58150462963</v>
      </c>
      <c r="X180" s="82" t="s">
        <v>596</v>
      </c>
      <c r="Y180" s="79"/>
      <c r="Z180" s="79"/>
      <c r="AA180" s="85" t="s">
        <v>682</v>
      </c>
      <c r="AB180" s="79"/>
      <c r="AC180" s="79" t="b">
        <v>0</v>
      </c>
      <c r="AD180" s="79">
        <v>0</v>
      </c>
      <c r="AE180" s="85" t="s">
        <v>683</v>
      </c>
      <c r="AF180" s="79" t="b">
        <v>0</v>
      </c>
      <c r="AG180" s="79" t="s">
        <v>686</v>
      </c>
      <c r="AH180" s="79"/>
      <c r="AI180" s="85" t="s">
        <v>683</v>
      </c>
      <c r="AJ180" s="79" t="b">
        <v>0</v>
      </c>
      <c r="AK180" s="79">
        <v>0</v>
      </c>
      <c r="AL180" s="85" t="s">
        <v>683</v>
      </c>
      <c r="AM180" s="79" t="s">
        <v>697</v>
      </c>
      <c r="AN180" s="79" t="b">
        <v>0</v>
      </c>
      <c r="AO180" s="85" t="s">
        <v>682</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6</v>
      </c>
      <c r="BC180" s="78" t="str">
        <f>REPLACE(INDEX(GroupVertices[Group],MATCH(Edges[[#This Row],[Vertex 2]],GroupVertices[Vertex],0)),1,1,"")</f>
        <v>6</v>
      </c>
      <c r="BD180" s="48">
        <v>0</v>
      </c>
      <c r="BE180" s="49">
        <v>0</v>
      </c>
      <c r="BF180" s="48">
        <v>0</v>
      </c>
      <c r="BG180" s="49">
        <v>0</v>
      </c>
      <c r="BH180" s="48">
        <v>0</v>
      </c>
      <c r="BI180" s="49">
        <v>0</v>
      </c>
      <c r="BJ180" s="48">
        <v>16</v>
      </c>
      <c r="BK180" s="49">
        <v>100</v>
      </c>
      <c r="BL180"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ErrorMessage="1" sqref="N2:N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Color" prompt="To select an optional edge color, right-click and select Select Color on the right-click menu." sqref="C3:C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Opacity" prompt="Enter an optional edge opacity between 0 (transparent) and 100 (opaque)." errorTitle="Invalid Edge Opacity" error="The optional edge opacity must be a whole number between 0 and 10." sqref="F3:F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showErrorMessage="1" promptTitle="Vertex 1 Name" prompt="Enter the name of the edge's first vertex." sqref="A3:A180"/>
    <dataValidation allowBlank="1" showInputMessage="1" showErrorMessage="1" promptTitle="Vertex 2 Name" prompt="Enter the name of the edge's second vertex." sqref="B3:B180"/>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0"/>
  </dataValidations>
  <hyperlinks>
    <hyperlink ref="R5" r:id="rId1" display="https://samnytt.se/msb-den-negativa-sverigebilden-ar-overdriven-eller-rena-logner/"/>
    <hyperlink ref="R16" r:id="rId2" display="https://www.computerweekly.com/news/252461403/Malmo-Swedens-small-but-sturdy-tech-ecosystem"/>
    <hyperlink ref="R17" r:id="rId3" display="https://www.computerweekly.com/news/252461403/Malmo-Swedens-small-but-sturdy-tech-ecosystem"/>
    <hyperlink ref="R24" r:id="rId4" display="http://www.efn.se/"/>
    <hyperlink ref="R45" r:id="rId5" display="https://startup-live-may-23.confetti.events/"/>
    <hyperlink ref="R51" r:id="rId6" display="https://www.va.se/nyheter/2019/05/13/sveriges-101-supertalanger-2019-entreprenor-insights/"/>
    <hyperlink ref="R52" r:id="rId7" display="https://www.va.se/nyheter/2019/05/13/sveriges-101-supertalanger-2019-entreprenor-insights/"/>
    <hyperlink ref="R84" r:id="rId8" display="https://digital.di.se/artikel/techjatten-tencent-koper-upp-svenskt-spelbolag"/>
    <hyperlink ref="R85" r:id="rId9" display="https://digital.di.se/artikel/huawei-i-kris-och-techjattarna-okar-flygandet"/>
    <hyperlink ref="R114" r:id="rId10" display="https://startup-live-may-23.confetti.events/"/>
    <hyperlink ref="R116" r:id="rId11" display="https://startup-live-may-23.confetti.events/"/>
    <hyperlink ref="R117" r:id="rId12" display="https://startup-live-may-23.confetti.events/"/>
    <hyperlink ref="R118" r:id="rId13" display="https://startup-live-may-23.confetti.events/"/>
    <hyperlink ref="R119" r:id="rId14" display="https://startup-live-may-23.confetti.events/"/>
    <hyperlink ref="R121" r:id="rId15" display="https://www.fastcompany.com/90347555/this-electric-road-charges-your-car-while-you-drive"/>
    <hyperlink ref="R122" r:id="rId16" display="https://www.va.se/nyheter/2019/05/13/sveriges-101-supertalanger-2019-entreprenor-insights/"/>
    <hyperlink ref="R123" r:id="rId17" display="https://tech.eu/brief/these-were-the-10-biggest-european-tech-stories-this-week-17-may-2019/"/>
    <hyperlink ref="R127" r:id="rId18" display="https://techcrunch.com/2019/05/20/livspace-ikea/"/>
    <hyperlink ref="R128" r:id="rId19" display="https://techcrunch.com/2019/05/20/livspace-ikea/"/>
    <hyperlink ref="R129" r:id="rId20" display="https://techcrunch.com/2019/05/20/livspace-ikea/"/>
    <hyperlink ref="R130" r:id="rId21" display="http://gantrack5.com/t/v/3_ODUzMDY1MzkwMg==/"/>
    <hyperlink ref="R131" r:id="rId22" display="http://gantrack5.com/t/v/3_ODUzMDY1MzkwMg==/"/>
    <hyperlink ref="R132" r:id="rId23" display="https://www.gamasutra.com/view/news/343078/Tencent_has_acquired_Swedish_game_developer_Sharkmob.php"/>
    <hyperlink ref="R133" r:id="rId24" display="https://www.gamasutra.com/view/news/343078/Tencent_has_acquired_Swedish_game_developer_Sharkmob.php"/>
    <hyperlink ref="R134" r:id="rId25" display="https://www.gamasutra.com/view/news/343078/Tencent_has_acquired_Swedish_game_developer_Sharkmob.php"/>
    <hyperlink ref="R135" r:id="rId26" display="https://www.gamasutra.com/view/news/343078/Tencent_has_acquired_Swedish_game_developer_Sharkmob.php"/>
    <hyperlink ref="R136" r:id="rId27" display="https://www.gamasutra.com/view/news/343078/Tencent_has_acquired_Swedish_game_developer_Sharkmob.php"/>
    <hyperlink ref="R137" r:id="rId28" display="https://www.gamasutra.com/view/news/343078/Tencent_has_acquired_Swedish_game_developer_Sharkmob.php"/>
    <hyperlink ref="R138" r:id="rId29" display="https://www.gamasutra.com/view/news/343078/Tencent_has_acquired_Swedish_game_developer_Sharkmob.php"/>
    <hyperlink ref="R139" r:id="rId30" display="https://www.gamasutra.com/view/news/343078/Tencent_has_acquired_Swedish_game_developer_Sharkmob.php"/>
    <hyperlink ref="R140" r:id="rId31" display="https://www.gamasutra.com/view/news/343078/Tencent_has_acquired_Swedish_game_developer_Sharkmob.php"/>
    <hyperlink ref="R141" r:id="rId32" display="https://www.gamasutra.com/view/news/343078/Tencent_has_acquired_Swedish_game_developer_Sharkmob.php"/>
    <hyperlink ref="R142" r:id="rId33" display="https://www.gamasutra.com/view/news/343078/Tencent_has_acquired_Swedish_game_developer_Sharkmob.php"/>
    <hyperlink ref="R143" r:id="rId34" display="https://www.breakit.se/artikel/19955/investera-klimatsmart-tre-startups-som-forbattrar-varlden-med-greentech"/>
    <hyperlink ref="R144" r:id="rId35" display="https://www.breakit.se/artikel/19955/investera-klimatsmart-tre-startups-som-forbattrar-varlden-med-greentech"/>
    <hyperlink ref="R145" r:id="rId36" display="https://venturebeat.com/2019/05/22/mapillary-launches-marketplace-to-expand-coverage-of-its-crowdsourced-map-images-and-data/"/>
    <hyperlink ref="R146" r:id="rId37" display="https://venturebeat.com/2019/05/22/mapillary-launches-marketplace-to-expand-coverage-of-its-crowdsourced-map-images-and-data/"/>
    <hyperlink ref="R147" r:id="rId38" display="https://mailchi.mp/c20b9b764e72/swedish-tech-weekly-23-anyfin-steven-primetime-einride-truecaller-marblecards-moow-soundtrap-elements-of-ai-33-deep-tech-startups-and-more"/>
    <hyperlink ref="R148" r:id="rId39" display="https://mailchi.mp/4ce005caaee7/swedish-tech-weekly-24-sharkmob-northvolt-nilar-tracklib-racefox-fundler-splitgrid-bzzt-sigmastocks-peafowl-mapillary-flic-and-more"/>
    <hyperlink ref="R149" r:id="rId40" display="https://mailchi.mp/c20b9b764e72/swedish-tech-weekly-23-anyfin-steven-primetime-einride-truecaller-marblecards-moow-soundtrap-elements-of-ai-33-deep-tech-startups-and-more"/>
    <hyperlink ref="R150" r:id="rId41" display="https://mailchi.mp/4ce005caaee7/swedish-tech-weekly-24-sharkmob-northvolt-nilar-tracklib-racefox-fundler-splitgrid-bzzt-sigmastocks-peafowl-mapillary-flic-and-more"/>
    <hyperlink ref="R151" r:id="rId42" display="https://tech.eu/newsletter/tech-eu-newsletter-285-registered/"/>
    <hyperlink ref="R152" r:id="rId43" display="https://tech.eu/newsletter/tech-eu-newsletter-286-registered/"/>
    <hyperlink ref="R153" r:id="rId44" display="https://tech.eu/brief/these-were-the-10-biggest-european-tech-stories-this-week-17-may-2019/"/>
    <hyperlink ref="R154" r:id="rId45" display="https://tech.eu/newsletter/tech-eu-newsletter-285-registered/"/>
    <hyperlink ref="R155" r:id="rId46" display="https://tech.eu/newsletter/tech-eu-newsletter-286-registered/"/>
    <hyperlink ref="R156" r:id="rId47" display="https://www.getrevue.co/profile/thenordicweb/issues/the-nordic-web-weekly-issue-272-178277"/>
    <hyperlink ref="R157" r:id="rId48" display="https://www.getrevue.co/profile/thenordicweb/issues/the-nordic-web-weekly-issue-273-179536"/>
    <hyperlink ref="R158" r:id="rId49" display="https://myemail.constantcontact.com/subject.html?soid=1119738945416&amp;aid=Exe1HlTHRCM"/>
    <hyperlink ref="R177" r:id="rId50" display="https://oresundstartups.com/the-hottest-deep-tech-startups-in-the-region/"/>
    <hyperlink ref="R178" r:id="rId51" display="http://oresund.nordictechlist.com/"/>
    <hyperlink ref="R179" r:id="rId52" display="https://oresundstartups.com/"/>
    <hyperlink ref="R180" r:id="rId53" display="https://oresundstartups.com/tencent-acquires-malmo-game-developer-sharkmob/"/>
    <hyperlink ref="U6" r:id="rId54" display="https://pbs.twimg.com/media/D67311oXkAA3Icf.jpg"/>
    <hyperlink ref="U25" r:id="rId55" display="https://pbs.twimg.com/media/D7Q6h3nXoAE4UDE.jpg"/>
    <hyperlink ref="U29" r:id="rId56" display="https://pbs.twimg.com/media/D7FzFx4WsAE5Xqn.jpg"/>
    <hyperlink ref="U30" r:id="rId57" display="https://pbs.twimg.com/media/D7FzFx4WsAE5Xqn.jpg"/>
    <hyperlink ref="U31" r:id="rId58" display="https://pbs.twimg.com/media/D7Q_1JOW4AAVMRw.jpg"/>
    <hyperlink ref="U32" r:id="rId59" display="https://pbs.twimg.com/media/D7Q_1JOW4AAVMRw.jpg"/>
    <hyperlink ref="U33" r:id="rId60" display="https://pbs.twimg.com/media/D7Q_1JOW4AAVMRw.jpg"/>
    <hyperlink ref="U34" r:id="rId61" display="https://pbs.twimg.com/ext_tw_video_thumb/1131603738530078720/pu/img/_nHCDFmKof0V3awL.jpg"/>
    <hyperlink ref="U35" r:id="rId62" display="https://pbs.twimg.com/ext_tw_video_thumb/1131603738530078720/pu/img/_nHCDFmKof0V3awL.jpg"/>
    <hyperlink ref="U36" r:id="rId63" display="https://pbs.twimg.com/ext_tw_video_thumb/1131603738530078720/pu/img/_nHCDFmKof0V3awL.jpg"/>
    <hyperlink ref="U37" r:id="rId64" display="https://pbs.twimg.com/ext_tw_video_thumb/1131603738530078720/pu/img/_nHCDFmKof0V3awL.jpg"/>
    <hyperlink ref="U38" r:id="rId65" display="https://pbs.twimg.com/ext_tw_video_thumb/1131603738530078720/pu/img/_nHCDFmKof0V3awL.jpg"/>
    <hyperlink ref="U39" r:id="rId66" display="https://pbs.twimg.com/ext_tw_video_thumb/1131603738530078720/pu/img/_nHCDFmKof0V3awL.jpg"/>
    <hyperlink ref="U40" r:id="rId67" display="https://pbs.twimg.com/media/D7RAr6jXYAArZAF.jpg"/>
    <hyperlink ref="U41" r:id="rId68" display="https://pbs.twimg.com/media/D7RzVPRW4AEMdz0.jpg"/>
    <hyperlink ref="U42" r:id="rId69" display="https://pbs.twimg.com/media/D7RzigqXkAEQnNv.jpg"/>
    <hyperlink ref="U45" r:id="rId70" display="https://pbs.twimg.com/media/D7PS0LkW0AAX6Y4.jpg"/>
    <hyperlink ref="U46" r:id="rId71" display="https://pbs.twimg.com/media/D7RAr6jXYAArZAF.jpg"/>
    <hyperlink ref="U75" r:id="rId72" display="https://pbs.twimg.com/media/D7UO2MgXkAAv0_H.jpg"/>
    <hyperlink ref="U76" r:id="rId73" display="https://pbs.twimg.com/media/D6sxGoYU0AccO-y.jpg"/>
    <hyperlink ref="U77" r:id="rId74" display="https://pbs.twimg.com/media/D6rGLv2XkAA0rx_.jpg"/>
    <hyperlink ref="U78" r:id="rId75" display="https://pbs.twimg.com/media/D7RKeaGWkAEgiMw.jpg"/>
    <hyperlink ref="U80" r:id="rId76" display="https://pbs.twimg.com/media/D7RAr6jXYAArZAF.jpg"/>
    <hyperlink ref="U81" r:id="rId77" display="https://pbs.twimg.com/media/D7RKeaGWkAEgiMw.jpg"/>
    <hyperlink ref="U82" r:id="rId78" display="https://pbs.twimg.com/media/D7UVlbnX4AAvxac.jpg"/>
    <hyperlink ref="U89" r:id="rId79" display="https://pbs.twimg.com/ext_tw_video_thumb/1131856504976486401/pu/img/5dkfqp7iI9gF6Y1P.jpg"/>
    <hyperlink ref="U90" r:id="rId80" display="https://pbs.twimg.com/ext_tw_video_thumb/1131856504976486401/pu/img/5dkfqp7iI9gF6Y1P.jpg"/>
    <hyperlink ref="U91" r:id="rId81" display="https://pbs.twimg.com/ext_tw_video_thumb/1131856504976486401/pu/img/5dkfqp7iI9gF6Y1P.jpg"/>
    <hyperlink ref="U98" r:id="rId82" display="https://pbs.twimg.com/media/D7UVlbnX4AAvxac.jpg"/>
    <hyperlink ref="U100" r:id="rId83" display="https://pbs.twimg.com/media/D7UVlbnX4AAvxac.jpg"/>
    <hyperlink ref="U102" r:id="rId84" display="https://pbs.twimg.com/ext_tw_video_thumb/1131856504976486401/pu/img/5dkfqp7iI9gF6Y1P.jpg"/>
    <hyperlink ref="U108" r:id="rId85" display="https://pbs.twimg.com/ext_tw_video_thumb/1131856504976486401/pu/img/5dkfqp7iI9gF6Y1P.jpg"/>
    <hyperlink ref="U114" r:id="rId86" display="https://pbs.twimg.com/media/D6wm8btWkAA_eeQ.jpg"/>
    <hyperlink ref="U115" r:id="rId87" display="https://pbs.twimg.com/media/D7RM7qQX4AAlD0t.jpg"/>
    <hyperlink ref="U116" r:id="rId88" display="https://pbs.twimg.com/media/D6gTOh3XsAAg_Er.jpg"/>
    <hyperlink ref="U117" r:id="rId89" display="https://pbs.twimg.com/media/D6xQIO6XoAAcVZj.jpg"/>
    <hyperlink ref="U118" r:id="rId90" display="https://pbs.twimg.com/media/D62ZuIAW4AAMLeQ.jpg"/>
    <hyperlink ref="U119" r:id="rId91" display="https://pbs.twimg.com/media/D7P2A8RXkAAOPmn.jpg"/>
    <hyperlink ref="U120" r:id="rId92" display="https://pbs.twimg.com/media/D7WChNIWsAAd8bt.jpg"/>
    <hyperlink ref="U124" r:id="rId93" display="https://pbs.twimg.com/media/D63IlA7XkAMtTDU.jpg"/>
    <hyperlink ref="U125" r:id="rId94" display="https://pbs.twimg.com/media/D63IlA7XkAMtTDU.jpg"/>
    <hyperlink ref="U126" r:id="rId95" display="https://pbs.twimg.com/media/D63IlA7XkAMtTDU.jpg"/>
    <hyperlink ref="U164" r:id="rId96" display="https://pbs.twimg.com/ext_tw_video_thumb/1131856504976486401/pu/img/5dkfqp7iI9gF6Y1P.jpg"/>
    <hyperlink ref="U167" r:id="rId97" display="https://pbs.twimg.com/ext_tw_video_thumb/1131856504976486401/pu/img/5dkfqp7iI9gF6Y1P.jpg"/>
    <hyperlink ref="U170" r:id="rId98" display="https://pbs.twimg.com/ext_tw_video_thumb/1131856504976486401/pu/img/5dkfqp7iI9gF6Y1P.jpg"/>
    <hyperlink ref="U173" r:id="rId99" display="https://pbs.twimg.com/ext_tw_video_thumb/1131856504976486401/pu/img/5dkfqp7iI9gF6Y1P.jpg"/>
    <hyperlink ref="U177" r:id="rId100" display="https://pbs.twimg.com/media/D6_cSZQWkAEDXw0.jpg"/>
    <hyperlink ref="U180" r:id="rId101" display="https://pbs.twimg.com/media/D7auxVmWwAArMVV.jpg"/>
    <hyperlink ref="V3" r:id="rId102" display="http://pbs.twimg.com/profile_images/877856116427894784/3pUFqLxa_normal.jpg"/>
    <hyperlink ref="V4" r:id="rId103" display="http://pbs.twimg.com/profile_images/753880163/bodil_1_normal.jpg"/>
    <hyperlink ref="V5" r:id="rId104" display="http://pbs.twimg.com/profile_images/1132170057050730496/XwCzn7g__normal.jpg"/>
    <hyperlink ref="V6" r:id="rId105" display="https://pbs.twimg.com/media/D67311oXkAA3Icf.jpg"/>
    <hyperlink ref="V7" r:id="rId106" display="http://pbs.twimg.com/profile_images/841751590411370496/-K9iGVgP_normal.jpg"/>
    <hyperlink ref="V8" r:id="rId107" display="http://pbs.twimg.com/profile_images/1126589372109873153/NJgZDCeC_normal.jpg"/>
    <hyperlink ref="V9" r:id="rId108" display="http://pbs.twimg.com/profile_images/378800000620056856/36ce8fe5afb430b8b3e3fc45a7ffde67_normal.jpeg"/>
    <hyperlink ref="V10" r:id="rId109" display="http://pbs.twimg.com/profile_images/378800000620056856/36ce8fe5afb430b8b3e3fc45a7ffde67_normal.jpeg"/>
    <hyperlink ref="V11" r:id="rId110" display="http://pbs.twimg.com/profile_images/378800000620056856/36ce8fe5afb430b8b3e3fc45a7ffde67_normal.jpeg"/>
    <hyperlink ref="V12" r:id="rId111" display="http://pbs.twimg.com/profile_images/378800000620056856/36ce8fe5afb430b8b3e3fc45a7ffde67_normal.jpeg"/>
    <hyperlink ref="V13" r:id="rId112" display="http://pbs.twimg.com/profile_images/1002919828238360578/xDUlLtff_normal.jpg"/>
    <hyperlink ref="V14" r:id="rId113" display="http://pbs.twimg.com/profile_images/960123866520702976/2hFsoJwY_normal.jpg"/>
    <hyperlink ref="V15" r:id="rId114" display="http://pbs.twimg.com/profile_images/978337754999328771/uweRMYwW_normal.jpg"/>
    <hyperlink ref="V16" r:id="rId115" display="http://pbs.twimg.com/profile_images/489073058557071360/0s-k1wVj_normal.jpeg"/>
    <hyperlink ref="V17" r:id="rId116" display="http://pbs.twimg.com/profile_images/489073058557071360/0s-k1wVj_normal.jpeg"/>
    <hyperlink ref="V18" r:id="rId117" display="http://pbs.twimg.com/profile_images/1065965876678221829/KJ3RFt3s_normal.jpg"/>
    <hyperlink ref="V19" r:id="rId118" display="http://pbs.twimg.com/profile_images/839099716059168769/IPzjHOAQ_normal.jpg"/>
    <hyperlink ref="V20" r:id="rId119" display="http://pbs.twimg.com/profile_images/839099716059168769/IPzjHOAQ_normal.jpg"/>
    <hyperlink ref="V21" r:id="rId120" display="http://pbs.twimg.com/profile_images/756137532291776512/xJyNSVHZ_normal.jpg"/>
    <hyperlink ref="V22" r:id="rId121" display="http://pbs.twimg.com/profile_images/756137532291776512/xJyNSVHZ_normal.jpg"/>
    <hyperlink ref="V23" r:id="rId122" display="http://pbs.twimg.com/profile_images/756137532291776512/xJyNSVHZ_normal.jpg"/>
    <hyperlink ref="V24" r:id="rId123" display="http://pbs.twimg.com/profile_images/623056820563746816/YREMUyp4_normal.jpg"/>
    <hyperlink ref="V25" r:id="rId124" display="https://pbs.twimg.com/media/D7Q6h3nXoAE4UDE.jpg"/>
    <hyperlink ref="V26" r:id="rId125" display="http://pbs.twimg.com/profile_images/1115586043624005633/5LC2S-NE_normal.png"/>
    <hyperlink ref="V27" r:id="rId126" display="http://pbs.twimg.com/profile_images/832484880512475136/h59v-Fty_normal.jpg"/>
    <hyperlink ref="V28" r:id="rId127" display="http://pbs.twimg.com/profile_images/832484880512475136/h59v-Fty_normal.jpg"/>
    <hyperlink ref="V29" r:id="rId128" display="https://pbs.twimg.com/media/D7FzFx4WsAE5Xqn.jpg"/>
    <hyperlink ref="V30" r:id="rId129" display="https://pbs.twimg.com/media/D7FzFx4WsAE5Xqn.jpg"/>
    <hyperlink ref="V31" r:id="rId130" display="https://pbs.twimg.com/media/D7Q_1JOW4AAVMRw.jpg"/>
    <hyperlink ref="V32" r:id="rId131" display="https://pbs.twimg.com/media/D7Q_1JOW4AAVMRw.jpg"/>
    <hyperlink ref="V33" r:id="rId132" display="https://pbs.twimg.com/media/D7Q_1JOW4AAVMRw.jpg"/>
    <hyperlink ref="V34" r:id="rId133" display="https://pbs.twimg.com/ext_tw_video_thumb/1131603738530078720/pu/img/_nHCDFmKof0V3awL.jpg"/>
    <hyperlink ref="V35" r:id="rId134" display="https://pbs.twimg.com/ext_tw_video_thumb/1131603738530078720/pu/img/_nHCDFmKof0V3awL.jpg"/>
    <hyperlink ref="V36" r:id="rId135" display="https://pbs.twimg.com/ext_tw_video_thumb/1131603738530078720/pu/img/_nHCDFmKof0V3awL.jpg"/>
    <hyperlink ref="V37" r:id="rId136" display="https://pbs.twimg.com/ext_tw_video_thumb/1131603738530078720/pu/img/_nHCDFmKof0V3awL.jpg"/>
    <hyperlink ref="V38" r:id="rId137" display="https://pbs.twimg.com/ext_tw_video_thumb/1131603738530078720/pu/img/_nHCDFmKof0V3awL.jpg"/>
    <hyperlink ref="V39" r:id="rId138" display="https://pbs.twimg.com/ext_tw_video_thumb/1131603738530078720/pu/img/_nHCDFmKof0V3awL.jpg"/>
    <hyperlink ref="V40" r:id="rId139" display="https://pbs.twimg.com/media/D7RAr6jXYAArZAF.jpg"/>
    <hyperlink ref="V41" r:id="rId140" display="https://pbs.twimg.com/media/D7RzVPRW4AEMdz0.jpg"/>
    <hyperlink ref="V42" r:id="rId141" display="https://pbs.twimg.com/media/D7RzigqXkAEQnNv.jpg"/>
    <hyperlink ref="V43" r:id="rId142" display="http://pbs.twimg.com/profile_images/1126818308303523842/hY6ezpV__normal.png"/>
    <hyperlink ref="V44" r:id="rId143" display="http://pbs.twimg.com/profile_images/1126818308303523842/hY6ezpV__normal.png"/>
    <hyperlink ref="V45" r:id="rId144" display="https://pbs.twimg.com/media/D7PS0LkW0AAX6Y4.jpg"/>
    <hyperlink ref="V46" r:id="rId145" display="https://pbs.twimg.com/media/D7RAr6jXYAArZAF.jpg"/>
    <hyperlink ref="V47" r:id="rId146" display="http://pbs.twimg.com/profile_images/1126818308303523842/hY6ezpV__normal.png"/>
    <hyperlink ref="V48" r:id="rId147" display="http://pbs.twimg.com/profile_images/1126818308303523842/hY6ezpV__normal.png"/>
    <hyperlink ref="V49" r:id="rId148" display="http://pbs.twimg.com/profile_images/1126818308303523842/hY6ezpV__normal.png"/>
    <hyperlink ref="V50" r:id="rId149" display="http://pbs.twimg.com/profile_images/1126818308303523842/hY6ezpV__normal.png"/>
    <hyperlink ref="V51" r:id="rId150" display="http://pbs.twimg.com/profile_images/1126818308303523842/hY6ezpV__normal.png"/>
    <hyperlink ref="V52" r:id="rId151" display="http://pbs.twimg.com/profile_images/1126818308303523842/hY6ezpV__normal.png"/>
    <hyperlink ref="V53" r:id="rId152" display="http://pbs.twimg.com/profile_images/1126818308303523842/hY6ezpV__normal.png"/>
    <hyperlink ref="V54" r:id="rId153" display="http://pbs.twimg.com/profile_images/1126818308303523842/hY6ezpV__normal.png"/>
    <hyperlink ref="V55" r:id="rId154" display="http://pbs.twimg.com/profile_images/1126818308303523842/hY6ezpV__normal.png"/>
    <hyperlink ref="V56" r:id="rId155" display="http://pbs.twimg.com/profile_images/1126818308303523842/hY6ezpV__normal.png"/>
    <hyperlink ref="V57" r:id="rId156" display="http://pbs.twimg.com/profile_images/1126818308303523842/hY6ezpV__normal.png"/>
    <hyperlink ref="V58" r:id="rId157" display="http://pbs.twimg.com/profile_images/1126818308303523842/hY6ezpV__normal.png"/>
    <hyperlink ref="V59" r:id="rId158" display="http://pbs.twimg.com/profile_images/1126818308303523842/hY6ezpV__normal.png"/>
    <hyperlink ref="V60" r:id="rId159" display="http://pbs.twimg.com/profile_images/1126818308303523842/hY6ezpV__normal.png"/>
    <hyperlink ref="V61" r:id="rId160" display="http://pbs.twimg.com/profile_images/1126818308303523842/hY6ezpV__normal.png"/>
    <hyperlink ref="V62" r:id="rId161" display="http://pbs.twimg.com/profile_images/1126818308303523842/hY6ezpV__normal.png"/>
    <hyperlink ref="V63" r:id="rId162" display="http://pbs.twimg.com/profile_images/1126818308303523842/hY6ezpV__normal.png"/>
    <hyperlink ref="V64" r:id="rId163" display="http://pbs.twimg.com/profile_images/1126818308303523842/hY6ezpV__normal.png"/>
    <hyperlink ref="V65" r:id="rId164" display="http://pbs.twimg.com/profile_images/1126818308303523842/hY6ezpV__normal.png"/>
    <hyperlink ref="V66" r:id="rId165" display="http://pbs.twimg.com/profile_images/1126818308303523842/hY6ezpV__normal.png"/>
    <hyperlink ref="V67" r:id="rId166" display="http://pbs.twimg.com/profile_images/1126818308303523842/hY6ezpV__normal.png"/>
    <hyperlink ref="V68" r:id="rId167" display="http://pbs.twimg.com/profile_images/1126818308303523842/hY6ezpV__normal.png"/>
    <hyperlink ref="V69" r:id="rId168" display="http://pbs.twimg.com/profile_images/1126818308303523842/hY6ezpV__normal.png"/>
    <hyperlink ref="V70" r:id="rId169" display="http://pbs.twimg.com/profile_images/1126818308303523842/hY6ezpV__normal.png"/>
    <hyperlink ref="V71" r:id="rId170" display="http://pbs.twimg.com/profile_images/1126818308303523842/hY6ezpV__normal.png"/>
    <hyperlink ref="V72" r:id="rId171" display="http://pbs.twimg.com/profile_images/1126818308303523842/hY6ezpV__normal.png"/>
    <hyperlink ref="V73" r:id="rId172" display="http://pbs.twimg.com/profile_images/1126818308303523842/hY6ezpV__normal.png"/>
    <hyperlink ref="V74" r:id="rId173" display="http://pbs.twimg.com/profile_images/1126818308303523842/hY6ezpV__normal.png"/>
    <hyperlink ref="V75" r:id="rId174" display="https://pbs.twimg.com/media/D7UO2MgXkAAv0_H.jpg"/>
    <hyperlink ref="V76" r:id="rId175" display="https://pbs.twimg.com/media/D6sxGoYU0AccO-y.jpg"/>
    <hyperlink ref="V77" r:id="rId176" display="https://pbs.twimg.com/media/D6rGLv2XkAA0rx_.jpg"/>
    <hyperlink ref="V78" r:id="rId177" display="https://pbs.twimg.com/media/D7RKeaGWkAEgiMw.jpg"/>
    <hyperlink ref="V79" r:id="rId178" display="http://pbs.twimg.com/profile_images/684270827978674176/Ct8jfJqe_normal.jpg"/>
    <hyperlink ref="V80" r:id="rId179" display="https://pbs.twimg.com/media/D7RAr6jXYAArZAF.jpg"/>
    <hyperlink ref="V81" r:id="rId180" display="https://pbs.twimg.com/media/D7RKeaGWkAEgiMw.jpg"/>
    <hyperlink ref="V82" r:id="rId181" display="https://pbs.twimg.com/media/D7UVlbnX4AAvxac.jpg"/>
    <hyperlink ref="V83" r:id="rId182" display="http://pbs.twimg.com/profile_images/684270827978674176/Ct8jfJqe_normal.jpg"/>
    <hyperlink ref="V84" r:id="rId183" display="http://pbs.twimg.com/profile_images/592978967344218112/7qTDWP2f_normal.png"/>
    <hyperlink ref="V85" r:id="rId184" display="http://pbs.twimg.com/profile_images/592978967344218112/7qTDWP2f_normal.png"/>
    <hyperlink ref="V86" r:id="rId185" display="http://pbs.twimg.com/profile_images/592978967344218112/7qTDWP2f_normal.png"/>
    <hyperlink ref="V87" r:id="rId186" display="http://pbs.twimg.com/profile_images/684270827978674176/Ct8jfJqe_normal.jpg"/>
    <hyperlink ref="V88" r:id="rId187" display="http://pbs.twimg.com/profile_images/684270827978674176/Ct8jfJqe_normal.jpg"/>
    <hyperlink ref="V89" r:id="rId188" display="https://pbs.twimg.com/ext_tw_video_thumb/1131856504976486401/pu/img/5dkfqp7iI9gF6Y1P.jpg"/>
    <hyperlink ref="V90" r:id="rId189" display="https://pbs.twimg.com/ext_tw_video_thumb/1131856504976486401/pu/img/5dkfqp7iI9gF6Y1P.jpg"/>
    <hyperlink ref="V91" r:id="rId190" display="https://pbs.twimg.com/ext_tw_video_thumb/1131856504976486401/pu/img/5dkfqp7iI9gF6Y1P.jpg"/>
    <hyperlink ref="V92" r:id="rId191" display="http://pbs.twimg.com/profile_images/968966540514283521/ub1k_fZy_normal.jpg"/>
    <hyperlink ref="V93" r:id="rId192" display="http://pbs.twimg.com/profile_images/968966540514283521/ub1k_fZy_normal.jpg"/>
    <hyperlink ref="V94" r:id="rId193" display="http://pbs.twimg.com/profile_images/968966540514283521/ub1k_fZy_normal.jpg"/>
    <hyperlink ref="V95" r:id="rId194" display="http://pbs.twimg.com/profile_images/968966540514283521/ub1k_fZy_normal.jpg"/>
    <hyperlink ref="V96" r:id="rId195" display="http://pbs.twimg.com/profile_images/968966540514283521/ub1k_fZy_normal.jpg"/>
    <hyperlink ref="V97" r:id="rId196" display="http://pbs.twimg.com/profile_images/1057835108491821056/24tPt4SJ_normal.jpg"/>
    <hyperlink ref="V98" r:id="rId197" display="https://pbs.twimg.com/media/D7UVlbnX4AAvxac.jpg"/>
    <hyperlink ref="V99" r:id="rId198" display="http://pbs.twimg.com/profile_images/1057835108491821056/24tPt4SJ_normal.jpg"/>
    <hyperlink ref="V100" r:id="rId199" display="https://pbs.twimg.com/media/D7UVlbnX4AAvxac.jpg"/>
    <hyperlink ref="V101" r:id="rId200" display="http://pbs.twimg.com/profile_images/1057835108491821056/24tPt4SJ_normal.jpg"/>
    <hyperlink ref="V102" r:id="rId201" display="https://pbs.twimg.com/ext_tw_video_thumb/1131856504976486401/pu/img/5dkfqp7iI9gF6Y1P.jpg"/>
    <hyperlink ref="V103" r:id="rId202" display="http://pbs.twimg.com/profile_images/824591449442451456/fnn7x20q_normal.jpg"/>
    <hyperlink ref="V104" r:id="rId203" display="http://pbs.twimg.com/profile_images/824591449442451456/fnn7x20q_normal.jpg"/>
    <hyperlink ref="V105" r:id="rId204" display="http://pbs.twimg.com/profile_images/824591449442451456/fnn7x20q_normal.jpg"/>
    <hyperlink ref="V106" r:id="rId205" display="http://pbs.twimg.com/profile_images/824591449442451456/fnn7x20q_normal.jpg"/>
    <hyperlink ref="V107" r:id="rId206" display="http://pbs.twimg.com/profile_images/824591449442451456/fnn7x20q_normal.jpg"/>
    <hyperlink ref="V108" r:id="rId207" display="https://pbs.twimg.com/ext_tw_video_thumb/1131856504976486401/pu/img/5dkfqp7iI9gF6Y1P.jpg"/>
    <hyperlink ref="V109" r:id="rId208" display="http://pbs.twimg.com/profile_images/1116294633921961984/t4wgIAX9_normal.jpg"/>
    <hyperlink ref="V110" r:id="rId209" display="http://pbs.twimg.com/profile_images/1116294633921961984/t4wgIAX9_normal.jpg"/>
    <hyperlink ref="V111" r:id="rId210" display="http://pbs.twimg.com/profile_images/1116294633921961984/t4wgIAX9_normal.jpg"/>
    <hyperlink ref="V112" r:id="rId211" display="http://pbs.twimg.com/profile_images/1116294633921961984/t4wgIAX9_normal.jpg"/>
    <hyperlink ref="V113" r:id="rId212" display="http://pbs.twimg.com/profile_images/1116294633921961984/t4wgIAX9_normal.jpg"/>
    <hyperlink ref="V114" r:id="rId213" display="https://pbs.twimg.com/media/D6wm8btWkAA_eeQ.jpg"/>
    <hyperlink ref="V115" r:id="rId214" display="https://pbs.twimg.com/media/D7RM7qQX4AAlD0t.jpg"/>
    <hyperlink ref="V116" r:id="rId215" display="https://pbs.twimg.com/media/D6gTOh3XsAAg_Er.jpg"/>
    <hyperlink ref="V117" r:id="rId216" display="https://pbs.twimg.com/media/D6xQIO6XoAAcVZj.jpg"/>
    <hyperlink ref="V118" r:id="rId217" display="https://pbs.twimg.com/media/D62ZuIAW4AAMLeQ.jpg"/>
    <hyperlink ref="V119" r:id="rId218" display="https://pbs.twimg.com/media/D7P2A8RXkAAOPmn.jpg"/>
    <hyperlink ref="V120" r:id="rId219" display="https://pbs.twimg.com/media/D7WChNIWsAAd8bt.jpg"/>
    <hyperlink ref="V121" r:id="rId220" display="http://pbs.twimg.com/profile_images/826311243661074432/NxYQmXZt_normal.jpg"/>
    <hyperlink ref="V122" r:id="rId221" display="http://pbs.twimg.com/profile_images/826311243661074432/NxYQmXZt_normal.jpg"/>
    <hyperlink ref="V123" r:id="rId222" display="http://pbs.twimg.com/profile_images/826311243661074432/NxYQmXZt_normal.jpg"/>
    <hyperlink ref="V124" r:id="rId223" display="https://pbs.twimg.com/media/D63IlA7XkAMtTDU.jpg"/>
    <hyperlink ref="V125" r:id="rId224" display="https://pbs.twimg.com/media/D63IlA7XkAMtTDU.jpg"/>
    <hyperlink ref="V126" r:id="rId225" display="https://pbs.twimg.com/media/D63IlA7XkAMtTDU.jpg"/>
    <hyperlink ref="V127" r:id="rId226" display="http://pbs.twimg.com/profile_images/826311243661074432/NxYQmXZt_normal.jpg"/>
    <hyperlink ref="V128" r:id="rId227" display="http://pbs.twimg.com/profile_images/826311243661074432/NxYQmXZt_normal.jpg"/>
    <hyperlink ref="V129" r:id="rId228" display="http://pbs.twimg.com/profile_images/826311243661074432/NxYQmXZt_normal.jpg"/>
    <hyperlink ref="V130" r:id="rId229" display="http://pbs.twimg.com/profile_images/826311243661074432/NxYQmXZt_normal.jpg"/>
    <hyperlink ref="V131" r:id="rId230" display="http://pbs.twimg.com/profile_images/826311243661074432/NxYQmXZt_normal.jpg"/>
    <hyperlink ref="V132" r:id="rId231" display="http://pbs.twimg.com/profile_images/826311243661074432/NxYQmXZt_normal.jpg"/>
    <hyperlink ref="V133" r:id="rId232" display="http://pbs.twimg.com/profile_images/826311243661074432/NxYQmXZt_normal.jpg"/>
    <hyperlink ref="V134" r:id="rId233" display="http://pbs.twimg.com/profile_images/826311243661074432/NxYQmXZt_normal.jpg"/>
    <hyperlink ref="V135" r:id="rId234" display="http://pbs.twimg.com/profile_images/826311243661074432/NxYQmXZt_normal.jpg"/>
    <hyperlink ref="V136" r:id="rId235" display="http://pbs.twimg.com/profile_images/826311243661074432/NxYQmXZt_normal.jpg"/>
    <hyperlink ref="V137" r:id="rId236" display="http://pbs.twimg.com/profile_images/826311243661074432/NxYQmXZt_normal.jpg"/>
    <hyperlink ref="V138" r:id="rId237" display="http://pbs.twimg.com/profile_images/826311243661074432/NxYQmXZt_normal.jpg"/>
    <hyperlink ref="V139" r:id="rId238" display="http://pbs.twimg.com/profile_images/826311243661074432/NxYQmXZt_normal.jpg"/>
    <hyperlink ref="V140" r:id="rId239" display="http://pbs.twimg.com/profile_images/826311243661074432/NxYQmXZt_normal.jpg"/>
    <hyperlink ref="V141" r:id="rId240" display="http://pbs.twimg.com/profile_images/826311243661074432/NxYQmXZt_normal.jpg"/>
    <hyperlink ref="V142" r:id="rId241" display="http://pbs.twimg.com/profile_images/826311243661074432/NxYQmXZt_normal.jpg"/>
    <hyperlink ref="V143" r:id="rId242" display="http://pbs.twimg.com/profile_images/826311243661074432/NxYQmXZt_normal.jpg"/>
    <hyperlink ref="V144" r:id="rId243" display="http://pbs.twimg.com/profile_images/826311243661074432/NxYQmXZt_normal.jpg"/>
    <hyperlink ref="V145" r:id="rId244" display="http://pbs.twimg.com/profile_images/826311243661074432/NxYQmXZt_normal.jpg"/>
    <hyperlink ref="V146" r:id="rId245" display="http://pbs.twimg.com/profile_images/826311243661074432/NxYQmXZt_normal.jpg"/>
    <hyperlink ref="V147" r:id="rId246" display="http://pbs.twimg.com/profile_images/826311243661074432/NxYQmXZt_normal.jpg"/>
    <hyperlink ref="V148" r:id="rId247" display="http://pbs.twimg.com/profile_images/826311243661074432/NxYQmXZt_normal.jpg"/>
    <hyperlink ref="V149" r:id="rId248" display="http://pbs.twimg.com/profile_images/826311243661074432/NxYQmXZt_normal.jpg"/>
    <hyperlink ref="V150" r:id="rId249" display="http://pbs.twimg.com/profile_images/826311243661074432/NxYQmXZt_normal.jpg"/>
    <hyperlink ref="V151" r:id="rId250" display="http://pbs.twimg.com/profile_images/826311243661074432/NxYQmXZt_normal.jpg"/>
    <hyperlink ref="V152" r:id="rId251" display="http://pbs.twimg.com/profile_images/826311243661074432/NxYQmXZt_normal.jpg"/>
    <hyperlink ref="V153" r:id="rId252" display="http://pbs.twimg.com/profile_images/826311243661074432/NxYQmXZt_normal.jpg"/>
    <hyperlink ref="V154" r:id="rId253" display="http://pbs.twimg.com/profile_images/826311243661074432/NxYQmXZt_normal.jpg"/>
    <hyperlink ref="V155" r:id="rId254" display="http://pbs.twimg.com/profile_images/826311243661074432/NxYQmXZt_normal.jpg"/>
    <hyperlink ref="V156" r:id="rId255" display="http://pbs.twimg.com/profile_images/826311243661074432/NxYQmXZt_normal.jpg"/>
    <hyperlink ref="V157" r:id="rId256" display="http://pbs.twimg.com/profile_images/826311243661074432/NxYQmXZt_normal.jpg"/>
    <hyperlink ref="V158" r:id="rId257" display="http://pbs.twimg.com/profile_images/826311243661074432/NxYQmXZt_normal.jpg"/>
    <hyperlink ref="V159" r:id="rId258" display="http://pbs.twimg.com/profile_images/486617566001913856/N24kOyXu_normal.jpeg"/>
    <hyperlink ref="V160" r:id="rId259" display="http://pbs.twimg.com/profile_images/486617566001913856/N24kOyXu_normal.jpeg"/>
    <hyperlink ref="V161" r:id="rId260" display="http://pbs.twimg.com/profile_images/486617566001913856/N24kOyXu_normal.jpeg"/>
    <hyperlink ref="V162" r:id="rId261" display="http://pbs.twimg.com/profile_images/486617566001913856/N24kOyXu_normal.jpeg"/>
    <hyperlink ref="V163" r:id="rId262" display="http://pbs.twimg.com/profile_images/486617566001913856/N24kOyXu_normal.jpeg"/>
    <hyperlink ref="V164" r:id="rId263" display="https://pbs.twimg.com/ext_tw_video_thumb/1131856504976486401/pu/img/5dkfqp7iI9gF6Y1P.jpg"/>
    <hyperlink ref="V165" r:id="rId264" display="http://pbs.twimg.com/profile_images/1131058698560901120/TG_-1v68_normal.png"/>
    <hyperlink ref="V166" r:id="rId265" display="http://pbs.twimg.com/profile_images/2792447262/dc232568551914b74130e92d665dca7d_normal.jpeg"/>
    <hyperlink ref="V167" r:id="rId266" display="https://pbs.twimg.com/ext_tw_video_thumb/1131856504976486401/pu/img/5dkfqp7iI9gF6Y1P.jpg"/>
    <hyperlink ref="V168" r:id="rId267" display="http://pbs.twimg.com/profile_images/1131058698560901120/TG_-1v68_normal.png"/>
    <hyperlink ref="V169" r:id="rId268" display="http://pbs.twimg.com/profile_images/2792447262/dc232568551914b74130e92d665dca7d_normal.jpeg"/>
    <hyperlink ref="V170" r:id="rId269" display="https://pbs.twimg.com/ext_tw_video_thumb/1131856504976486401/pu/img/5dkfqp7iI9gF6Y1P.jpg"/>
    <hyperlink ref="V171" r:id="rId270" display="http://pbs.twimg.com/profile_images/1131058698560901120/TG_-1v68_normal.png"/>
    <hyperlink ref="V172" r:id="rId271" display="http://pbs.twimg.com/profile_images/2792447262/dc232568551914b74130e92d665dca7d_normal.jpeg"/>
    <hyperlink ref="V173" r:id="rId272" display="https://pbs.twimg.com/ext_tw_video_thumb/1131856504976486401/pu/img/5dkfqp7iI9gF6Y1P.jpg"/>
    <hyperlink ref="V174" r:id="rId273" display="http://pbs.twimg.com/profile_images/1131058698560901120/TG_-1v68_normal.png"/>
    <hyperlink ref="V175" r:id="rId274" display="http://pbs.twimg.com/profile_images/2792447262/dc232568551914b74130e92d665dca7d_normal.jpeg"/>
    <hyperlink ref="V176" r:id="rId275" display="http://pbs.twimg.com/profile_images/2792447262/dc232568551914b74130e92d665dca7d_normal.jpeg"/>
    <hyperlink ref="V177" r:id="rId276" display="https://pbs.twimg.com/media/D6_cSZQWkAEDXw0.jpg"/>
    <hyperlink ref="V178" r:id="rId277" display="http://pbs.twimg.com/profile_images/859018406481338370/reXVX42B_normal.jpg"/>
    <hyperlink ref="V179" r:id="rId278" display="http://pbs.twimg.com/profile_images/859018406481338370/reXVX42B_normal.jpg"/>
    <hyperlink ref="V180" r:id="rId279" display="https://pbs.twimg.com/media/D7auxVmWwAArMVV.jpg"/>
    <hyperlink ref="X3" r:id="rId280" display="https://twitter.com/#!/ideoninnovation/status/1129351580640251905"/>
    <hyperlink ref="X4" r:id="rId281" display="https://twitter.com/#!/bodilrosvall/status/1129432147448741888"/>
    <hyperlink ref="X5" r:id="rId282" display="https://twitter.com/#!/paulalesius/status/1130111531386101760"/>
    <hyperlink ref="X6" r:id="rId283" display="https://twitter.com/#!/paulalesius/status/1130113309720629256"/>
    <hyperlink ref="X7" r:id="rId284" display="https://twitter.com/#!/cizarantmann/status/1130368634960977921"/>
    <hyperlink ref="X8" r:id="rId285" display="https://twitter.com/#!/agronomy_/status/1130370000114606080"/>
    <hyperlink ref="X9" r:id="rId286" display="https://twitter.com/#!/burtonlee/status/1130514444126179328"/>
    <hyperlink ref="X10" r:id="rId287" display="https://twitter.com/#!/burtonlee/status/1130514444126179328"/>
    <hyperlink ref="X11" r:id="rId288" display="https://twitter.com/#!/burtonlee/status/1130514444126179328"/>
    <hyperlink ref="X12" r:id="rId289" display="https://twitter.com/#!/burtonlee/status/1130514444126179328"/>
    <hyperlink ref="X13" r:id="rId290" display="https://twitter.com/#!/karlsson_j/status/1130839922749911041"/>
    <hyperlink ref="X14" r:id="rId291" display="https://twitter.com/#!/erikleiram/status/1130843053978202113"/>
    <hyperlink ref="X15" r:id="rId292" display="https://twitter.com/#!/investeraren/status/1130900935352496135"/>
    <hyperlink ref="X16" r:id="rId293" display="https://twitter.com/#!/elanmb/status/1130952644921561090"/>
    <hyperlink ref="X17" r:id="rId294" display="https://twitter.com/#!/elanmb/status/1130952644921561090"/>
    <hyperlink ref="X18" r:id="rId295" display="https://twitter.com/#!/siftedeu/status/1131147598734209024"/>
    <hyperlink ref="X19" r:id="rId296" display="https://twitter.com/#!/dagensindustri/status/1130838022721875968"/>
    <hyperlink ref="X20" r:id="rId297" display="https://twitter.com/#!/dagensindustri/status/1131477829928009728"/>
    <hyperlink ref="X21" r:id="rId298" display="https://twitter.com/#!/jonasmichanek/status/1131534177520836608"/>
    <hyperlink ref="X22" r:id="rId299" display="https://twitter.com/#!/jonasmichanek/status/1131534177520836608"/>
    <hyperlink ref="X23" r:id="rId300" display="https://twitter.com/#!/jonasmichanek/status/1131534459461931009"/>
    <hyperlink ref="X24" r:id="rId301" display="https://twitter.com/#!/jonasharrysson/status/1131583401725693958"/>
    <hyperlink ref="X25" r:id="rId302" display="https://twitter.com/#!/mariaheij/status/1131593769806176258"/>
    <hyperlink ref="X26" r:id="rId303" display="https://twitter.com/#!/fasttrackmalmo/status/1128959656263593985"/>
    <hyperlink ref="X27" r:id="rId304" display="https://twitter.com/#!/waveventures/status/1130835189742092288"/>
    <hyperlink ref="X28" r:id="rId305" display="https://twitter.com/#!/waveventures/status/1130835189742092288"/>
    <hyperlink ref="X29" r:id="rId306" display="https://twitter.com/#!/fasttrackmalmo/status/1130811532718366720"/>
    <hyperlink ref="X30" r:id="rId307" display="https://twitter.com/#!/fasttrackmalmo/status/1130811532718366720"/>
    <hyperlink ref="X31" r:id="rId308" display="https://twitter.com/#!/fasttrackmalmo/status/1131599603789381643"/>
    <hyperlink ref="X32" r:id="rId309" display="https://twitter.com/#!/fasttrackmalmo/status/1131599603789381643"/>
    <hyperlink ref="X33" r:id="rId310" display="https://twitter.com/#!/fasttrackmalmo/status/1131599603789381643"/>
    <hyperlink ref="X34" r:id="rId311" display="https://twitter.com/#!/panionapp/status/1131603919254241286"/>
    <hyperlink ref="X35" r:id="rId312" display="https://twitter.com/#!/panionapp/status/1131603919254241286"/>
    <hyperlink ref="X36" r:id="rId313" display="https://twitter.com/#!/panionapp/status/1131603919254241286"/>
    <hyperlink ref="X37" r:id="rId314" display="https://twitter.com/#!/panionapp/status/1131603919254241286"/>
    <hyperlink ref="X38" r:id="rId315" display="https://twitter.com/#!/panionapp/status/1131603919254241286"/>
    <hyperlink ref="X39" r:id="rId316" display="https://twitter.com/#!/panionapp/status/1131603919254241286"/>
    <hyperlink ref="X40" r:id="rId317" display="https://twitter.com/#!/mimibilling/status/1131600536871034881"/>
    <hyperlink ref="X41" r:id="rId318" display="https://twitter.com/#!/valazulfiu/status/1131656238402625536"/>
    <hyperlink ref="X42" r:id="rId319" display="https://twitter.com/#!/valazulfiu/status/1131656449090826243"/>
    <hyperlink ref="X43" r:id="rId320" display="https://twitter.com/#!/nordicmade/status/1129789927544250368"/>
    <hyperlink ref="X44" r:id="rId321" display="https://twitter.com/#!/nordicmade/status/1131239429392216066"/>
    <hyperlink ref="X45" r:id="rId322" display="https://twitter.com/#!/mimibilling/status/1131479731398938625"/>
    <hyperlink ref="X46" r:id="rId323" display="https://twitter.com/#!/mimibilling/status/1131600536871034881"/>
    <hyperlink ref="X47" r:id="rId324" display="https://twitter.com/#!/nordicmade/status/1131481021134852097"/>
    <hyperlink ref="X48" r:id="rId325" display="https://twitter.com/#!/nordicmade/status/1129035019392081922"/>
    <hyperlink ref="X49" r:id="rId326" display="https://twitter.com/#!/nordicmade/status/1129035019392081922"/>
    <hyperlink ref="X50" r:id="rId327" display="https://twitter.com/#!/nordicmade/status/1129035019392081922"/>
    <hyperlink ref="X51" r:id="rId328" display="https://twitter.com/#!/nordicmade/status/1129080218986143744"/>
    <hyperlink ref="X52" r:id="rId329" display="https://twitter.com/#!/nordicmade/status/1129080218986143744"/>
    <hyperlink ref="X53" r:id="rId330" display="https://twitter.com/#!/nordicmade/status/1129080253568176128"/>
    <hyperlink ref="X54" r:id="rId331" display="https://twitter.com/#!/nordicmade/status/1129427491196678147"/>
    <hyperlink ref="X55" r:id="rId332" display="https://twitter.com/#!/nordicmade/status/1129427491196678147"/>
    <hyperlink ref="X56" r:id="rId333" display="https://twitter.com/#!/nordicmade/status/1129427526063992832"/>
    <hyperlink ref="X57" r:id="rId334" display="https://twitter.com/#!/nordicmade/status/1129427526063992832"/>
    <hyperlink ref="X58" r:id="rId335" display="https://twitter.com/#!/nordicmade/status/1129427526063992832"/>
    <hyperlink ref="X59" r:id="rId336" display="https://twitter.com/#!/nordicmade/status/1129789927544250368"/>
    <hyperlink ref="X60" r:id="rId337" display="https://twitter.com/#!/nordicmade/status/1129789927544250368"/>
    <hyperlink ref="X61" r:id="rId338" display="https://twitter.com/#!/nordicmade/status/1130378756927971328"/>
    <hyperlink ref="X62" r:id="rId339" display="https://twitter.com/#!/nordicmade/status/1130514653476524032"/>
    <hyperlink ref="X63" r:id="rId340" display="https://twitter.com/#!/nordicmade/status/1130514653476524032"/>
    <hyperlink ref="X64" r:id="rId341" display="https://twitter.com/#!/nordicmade/status/1130514653476524032"/>
    <hyperlink ref="X65" r:id="rId342" display="https://twitter.com/#!/nordicmade/status/1130514653476524032"/>
    <hyperlink ref="X66" r:id="rId343" display="https://twitter.com/#!/nordicmade/status/1130937452938575872"/>
    <hyperlink ref="X67" r:id="rId344" display="https://twitter.com/#!/nordicmade/status/1130937452938575872"/>
    <hyperlink ref="X68" r:id="rId345" display="https://twitter.com/#!/nordicmade/status/1131239429392216066"/>
    <hyperlink ref="X69" r:id="rId346" display="https://twitter.com/#!/nordicmade/status/1131239429392216066"/>
    <hyperlink ref="X70" r:id="rId347" display="https://twitter.com/#!/nordicmade/status/1131481021134852097"/>
    <hyperlink ref="X71" r:id="rId348" display="https://twitter.com/#!/nordicmade/status/1131601924212559872"/>
    <hyperlink ref="X72" r:id="rId349" display="https://twitter.com/#!/nordicmade/status/1131601924212559872"/>
    <hyperlink ref="X73" r:id="rId350" display="https://twitter.com/#!/nordicmade/status/1131601924212559872"/>
    <hyperlink ref="X74" r:id="rId351" display="https://twitter.com/#!/nordicmade/status/1131692413288894464"/>
    <hyperlink ref="X75" r:id="rId352" display="https://twitter.com/#!/sarahgillmartin/status/1131827212192231424"/>
    <hyperlink ref="X76" r:id="rId353" display="https://twitter.com/#!/brandox_com/status/1129050123462426630"/>
    <hyperlink ref="X77" r:id="rId354" display="https://twitter.com/#!/allielindo/status/1128933464995192833"/>
    <hyperlink ref="X78" r:id="rId355" display="https://twitter.com/#!/mimibilling/status/1131611302391164930"/>
    <hyperlink ref="X79" r:id="rId356" display="https://twitter.com/#!/jonasleijon/status/1131636214694580226"/>
    <hyperlink ref="X80" r:id="rId357" display="https://twitter.com/#!/mimibilling/status/1131600536871034881"/>
    <hyperlink ref="X81" r:id="rId358" display="https://twitter.com/#!/mimibilling/status/1131611302391164930"/>
    <hyperlink ref="X82" r:id="rId359" display="https://twitter.com/#!/allielindo/status/1131834631706357761"/>
    <hyperlink ref="X83" r:id="rId360" display="https://twitter.com/#!/jonasleijon/status/1131636214694580226"/>
    <hyperlink ref="X84" r:id="rId361" display="https://twitter.com/#!/didigital_se/status/1130837979466031105"/>
    <hyperlink ref="X85" r:id="rId362" display="https://twitter.com/#!/didigital_se/status/1131473500601032711"/>
    <hyperlink ref="X86" r:id="rId363" display="https://twitter.com/#!/didigital_se/status/1131562661890674688"/>
    <hyperlink ref="X87" r:id="rId364" display="https://twitter.com/#!/jonasleijon/status/1130857357355827200"/>
    <hyperlink ref="X88" r:id="rId365" display="https://twitter.com/#!/jonasleijon/status/1131854377025712128"/>
    <hyperlink ref="X89" r:id="rId366" display="https://twitter.com/#!/startup_sweden/status/1131856529735475203"/>
    <hyperlink ref="X90" r:id="rId367" display="https://twitter.com/#!/startup_sweden/status/1131856529735475203"/>
    <hyperlink ref="X91" r:id="rId368" display="https://twitter.com/#!/startup_sweden/status/1131856529735475203"/>
    <hyperlink ref="X92" r:id="rId369" display="https://twitter.com/#!/ecobloom_se/status/1131862702186553344"/>
    <hyperlink ref="X93" r:id="rId370" display="https://twitter.com/#!/ecobloom_se/status/1131862702186553344"/>
    <hyperlink ref="X94" r:id="rId371" display="https://twitter.com/#!/ecobloom_se/status/1131862702186553344"/>
    <hyperlink ref="X95" r:id="rId372" display="https://twitter.com/#!/ecobloom_se/status/1131862702186553344"/>
    <hyperlink ref="X96" r:id="rId373" display="https://twitter.com/#!/ecobloom_se/status/1131862702186553344"/>
    <hyperlink ref="X97" r:id="rId374" display="https://twitter.com/#!/sandyerrestad/status/1131906981869096960"/>
    <hyperlink ref="X98" r:id="rId375" display="https://twitter.com/#!/allielindo/status/1131834631706357761"/>
    <hyperlink ref="X99" r:id="rId376" display="https://twitter.com/#!/sandyerrestad/status/1131906981869096960"/>
    <hyperlink ref="X100" r:id="rId377" display="https://twitter.com/#!/allielindo/status/1131834631706357761"/>
    <hyperlink ref="X101" r:id="rId378" display="https://twitter.com/#!/sandyerrestad/status/1131906981869096960"/>
    <hyperlink ref="X102" r:id="rId379" display="https://twitter.com/#!/startup_sweden/status/1131856529735475203"/>
    <hyperlink ref="X103" r:id="rId380" display="https://twitter.com/#!/malsjo71/status/1131908535208554498"/>
    <hyperlink ref="X104" r:id="rId381" display="https://twitter.com/#!/malsjo71/status/1131908535208554498"/>
    <hyperlink ref="X105" r:id="rId382" display="https://twitter.com/#!/malsjo71/status/1131908535208554498"/>
    <hyperlink ref="X106" r:id="rId383" display="https://twitter.com/#!/malsjo71/status/1131908535208554498"/>
    <hyperlink ref="X107" r:id="rId384" display="https://twitter.com/#!/malsjo71/status/1131908535208554498"/>
    <hyperlink ref="X108" r:id="rId385" display="https://twitter.com/#!/startup_sweden/status/1131856529735475203"/>
    <hyperlink ref="X109" r:id="rId386" display="https://twitter.com/#!/drmelker/status/1131946210183585792"/>
    <hyperlink ref="X110" r:id="rId387" display="https://twitter.com/#!/drmelker/status/1131946210183585792"/>
    <hyperlink ref="X111" r:id="rId388" display="https://twitter.com/#!/drmelker/status/1131946210183585792"/>
    <hyperlink ref="X112" r:id="rId389" display="https://twitter.com/#!/drmelker/status/1131946210183585792"/>
    <hyperlink ref="X113" r:id="rId390" display="https://twitter.com/#!/drmelker/status/1131946210183585792"/>
    <hyperlink ref="X114" r:id="rId391" display="https://twitter.com/#!/malmostartups/status/1129325739302637568"/>
    <hyperlink ref="X115" r:id="rId392" display="https://twitter.com/#!/malmostartups/status/1131614024641257472"/>
    <hyperlink ref="X116" r:id="rId393" display="https://twitter.com/#!/malmostartups/status/1128178156626763776"/>
    <hyperlink ref="X117" r:id="rId394" display="https://twitter.com/#!/malmostartups/status/1129371012896841729"/>
    <hyperlink ref="X118" r:id="rId395" display="https://twitter.com/#!/malmostartups/status/1129733407599157251"/>
    <hyperlink ref="X119" r:id="rId396" display="https://twitter.com/#!/malmostartups/status/1131518588316200961"/>
    <hyperlink ref="X120" r:id="rId397" display="https://twitter.com/#!/malmostartups/status/1131954423301906432"/>
    <hyperlink ref="X121" r:id="rId398" display="https://twitter.com/#!/siliconvikings/status/1129073668368281601"/>
    <hyperlink ref="X122" r:id="rId399" display="https://twitter.com/#!/siliconvikings/status/1129075424347213824"/>
    <hyperlink ref="X123" r:id="rId400" display="https://twitter.com/#!/siliconvikings/status/1129425112338505729"/>
    <hyperlink ref="X124" r:id="rId401" display="https://twitter.com/#!/siliconvikings/status/1129779622239973376"/>
    <hyperlink ref="X125" r:id="rId402" display="https://twitter.com/#!/siliconvikings/status/1129779622239973376"/>
    <hyperlink ref="X126" r:id="rId403" display="https://twitter.com/#!/siliconvikings/status/1129779622239973376"/>
    <hyperlink ref="X127" r:id="rId404" display="https://twitter.com/#!/siliconvikings/status/1130511469181919240"/>
    <hyperlink ref="X128" r:id="rId405" display="https://twitter.com/#!/siliconvikings/status/1130511469181919240"/>
    <hyperlink ref="X129" r:id="rId406" display="https://twitter.com/#!/siliconvikings/status/1130511469181919240"/>
    <hyperlink ref="X130" r:id="rId407" display="https://twitter.com/#!/siliconvikings/status/1130518613654495239"/>
    <hyperlink ref="X131" r:id="rId408" display="https://twitter.com/#!/siliconvikings/status/1130518613654495239"/>
    <hyperlink ref="X132" r:id="rId409" display="https://twitter.com/#!/siliconvikings/status/1130881467649855489"/>
    <hyperlink ref="X133" r:id="rId410" display="https://twitter.com/#!/siliconvikings/status/1130881467649855489"/>
    <hyperlink ref="X134" r:id="rId411" display="https://twitter.com/#!/siliconvikings/status/1130881467649855489"/>
    <hyperlink ref="X135" r:id="rId412" display="https://twitter.com/#!/siliconvikings/status/1130881467649855489"/>
    <hyperlink ref="X136" r:id="rId413" display="https://twitter.com/#!/siliconvikings/status/1130881467649855489"/>
    <hyperlink ref="X137" r:id="rId414" display="https://twitter.com/#!/siliconvikings/status/1130881467649855489"/>
    <hyperlink ref="X138" r:id="rId415" display="https://twitter.com/#!/siliconvikings/status/1130881467649855489"/>
    <hyperlink ref="X139" r:id="rId416" display="https://twitter.com/#!/siliconvikings/status/1130881467649855489"/>
    <hyperlink ref="X140" r:id="rId417" display="https://twitter.com/#!/siliconvikings/status/1130881467649855489"/>
    <hyperlink ref="X141" r:id="rId418" display="https://twitter.com/#!/siliconvikings/status/1130881467649855489"/>
    <hyperlink ref="X142" r:id="rId419" display="https://twitter.com/#!/siliconvikings/status/1130881467649855489"/>
    <hyperlink ref="X143" r:id="rId420" display="https://twitter.com/#!/siliconvikings/status/1130925313842720769"/>
    <hyperlink ref="X144" r:id="rId421" display="https://twitter.com/#!/siliconvikings/status/1130925313842720769"/>
    <hyperlink ref="X145" r:id="rId422" display="https://twitter.com/#!/siliconvikings/status/1131237859250319370"/>
    <hyperlink ref="X146" r:id="rId423" display="https://twitter.com/#!/siliconvikings/status/1131237859250319370"/>
    <hyperlink ref="X147" r:id="rId424" display="https://twitter.com/#!/siliconvikings/status/1129023737544826880"/>
    <hyperlink ref="X148" r:id="rId425" display="https://twitter.com/#!/siliconvikings/status/1131591055781052418"/>
    <hyperlink ref="X149" r:id="rId426" display="https://twitter.com/#!/siliconvikings/status/1129023737544826880"/>
    <hyperlink ref="X150" r:id="rId427" display="https://twitter.com/#!/siliconvikings/status/1131591055781052418"/>
    <hyperlink ref="X151" r:id="rId428" display="https://twitter.com/#!/siliconvikings/status/1130503770411098112"/>
    <hyperlink ref="X152" r:id="rId429" display="https://twitter.com/#!/siliconvikings/status/1131967427632353281"/>
    <hyperlink ref="X153" r:id="rId430" display="https://twitter.com/#!/siliconvikings/status/1129425112338505729"/>
    <hyperlink ref="X154" r:id="rId431" display="https://twitter.com/#!/siliconvikings/status/1130503770411098112"/>
    <hyperlink ref="X155" r:id="rId432" display="https://twitter.com/#!/siliconvikings/status/1131967427632353281"/>
    <hyperlink ref="X156" r:id="rId433" display="https://twitter.com/#!/siliconvikings/status/1129425961408172032"/>
    <hyperlink ref="X157" r:id="rId434" display="https://twitter.com/#!/siliconvikings/status/1131968789652955136"/>
    <hyperlink ref="X158" r:id="rId435" display="https://twitter.com/#!/siliconvikings/status/1131687191011311624"/>
    <hyperlink ref="X159" r:id="rId436" display="https://twitter.com/#!/explorecurate/status/1131991281880719360"/>
    <hyperlink ref="X160" r:id="rId437" display="https://twitter.com/#!/explorecurate/status/1131991281880719360"/>
    <hyperlink ref="X161" r:id="rId438" display="https://twitter.com/#!/explorecurate/status/1131991281880719360"/>
    <hyperlink ref="X162" r:id="rId439" display="https://twitter.com/#!/explorecurate/status/1131991281880719360"/>
    <hyperlink ref="X163" r:id="rId440" display="https://twitter.com/#!/explorecurate/status/1131991281880719360"/>
    <hyperlink ref="X164" r:id="rId441" display="https://twitter.com/#!/startup_sweden/status/1131856529735475203"/>
    <hyperlink ref="X165" r:id="rId442" display="https://twitter.com/#!/spitlabab/status/1131946363745394689"/>
    <hyperlink ref="X166" r:id="rId443" display="https://twitter.com/#!/trevenoss/status/1132224281813946370"/>
    <hyperlink ref="X167" r:id="rId444" display="https://twitter.com/#!/startup_sweden/status/1131856529735475203"/>
    <hyperlink ref="X168" r:id="rId445" display="https://twitter.com/#!/spitlabab/status/1131946363745394689"/>
    <hyperlink ref="X169" r:id="rId446" display="https://twitter.com/#!/trevenoss/status/1132224281813946370"/>
    <hyperlink ref="X170" r:id="rId447" display="https://twitter.com/#!/startup_sweden/status/1131856529735475203"/>
    <hyperlink ref="X171" r:id="rId448" display="https://twitter.com/#!/spitlabab/status/1131946363745394689"/>
    <hyperlink ref="X172" r:id="rId449" display="https://twitter.com/#!/trevenoss/status/1132224281813946370"/>
    <hyperlink ref="X173" r:id="rId450" display="https://twitter.com/#!/startup_sweden/status/1131856529735475203"/>
    <hyperlink ref="X174" r:id="rId451" display="https://twitter.com/#!/spitlabab/status/1131946363745394689"/>
    <hyperlink ref="X175" r:id="rId452" display="https://twitter.com/#!/trevenoss/status/1132224281813946370"/>
    <hyperlink ref="X176" r:id="rId453" display="https://twitter.com/#!/trevenoss/status/1132224281813946370"/>
    <hyperlink ref="X177" r:id="rId454" display="https://twitter.com/#!/oresundstartups/status/1130364249501589504"/>
    <hyperlink ref="X178" r:id="rId455" display="https://twitter.com/#!/oresundstartups/status/1130748857963483136"/>
    <hyperlink ref="X179" r:id="rId456" display="https://twitter.com/#!/oresundstartups/status/1131186711105609728"/>
    <hyperlink ref="X180" r:id="rId457" display="https://twitter.com/#!/oresundstartups/status/1132284526112235527"/>
    <hyperlink ref="AZ24" r:id="rId458" display="https://api.twitter.com/1.1/geo/id/6b9fbf597adbeafd.json"/>
    <hyperlink ref="AZ34" r:id="rId459" display="https://api.twitter.com/1.1/geo/id/6b9fbf597adbeafd.json"/>
    <hyperlink ref="AZ35" r:id="rId460" display="https://api.twitter.com/1.1/geo/id/6b9fbf597adbeafd.json"/>
    <hyperlink ref="AZ36" r:id="rId461" display="https://api.twitter.com/1.1/geo/id/6b9fbf597adbeafd.json"/>
    <hyperlink ref="AZ37" r:id="rId462" display="https://api.twitter.com/1.1/geo/id/6b9fbf597adbeafd.json"/>
    <hyperlink ref="AZ38" r:id="rId463" display="https://api.twitter.com/1.1/geo/id/6b9fbf597adbeafd.json"/>
    <hyperlink ref="AZ39" r:id="rId464" display="https://api.twitter.com/1.1/geo/id/6b9fbf597adbeafd.json"/>
    <hyperlink ref="AZ75" r:id="rId465" display="https://api.twitter.com/1.1/geo/id/936b83f20956cd4c.json"/>
    <hyperlink ref="AZ78" r:id="rId466" display="https://api.twitter.com/1.1/geo/id/6b9fbf597adbeafd.json"/>
    <hyperlink ref="AZ81" r:id="rId467" display="https://api.twitter.com/1.1/geo/id/6b9fbf597adbeafd.json"/>
    <hyperlink ref="AZ89" r:id="rId468" display="https://api.twitter.com/1.1/geo/id/d56c5babcffde8ef.json"/>
    <hyperlink ref="AZ90" r:id="rId469" display="https://api.twitter.com/1.1/geo/id/d56c5babcffde8ef.json"/>
    <hyperlink ref="AZ91" r:id="rId470" display="https://api.twitter.com/1.1/geo/id/d56c5babcffde8ef.json"/>
    <hyperlink ref="AZ102" r:id="rId471" display="https://api.twitter.com/1.1/geo/id/d56c5babcffde8ef.json"/>
    <hyperlink ref="AZ108" r:id="rId472" display="https://api.twitter.com/1.1/geo/id/d56c5babcffde8ef.json"/>
    <hyperlink ref="AZ164" r:id="rId473" display="https://api.twitter.com/1.1/geo/id/d56c5babcffde8ef.json"/>
    <hyperlink ref="AZ167" r:id="rId474" display="https://api.twitter.com/1.1/geo/id/d56c5babcffde8ef.json"/>
    <hyperlink ref="AZ170" r:id="rId475" display="https://api.twitter.com/1.1/geo/id/d56c5babcffde8ef.json"/>
    <hyperlink ref="AZ173" r:id="rId476" display="https://api.twitter.com/1.1/geo/id/d56c5babcffde8ef.json"/>
  </hyperlinks>
  <printOptions/>
  <pageMargins left="0.7" right="0.7" top="0.75" bottom="0.75" header="0.3" footer="0.3"/>
  <pageSetup horizontalDpi="600" verticalDpi="600" orientation="portrait" r:id="rId480"/>
  <legacyDrawing r:id="rId478"/>
  <tableParts>
    <tablePart r:id="rId4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1754</v>
      </c>
      <c r="B1" s="13" t="s">
        <v>1960</v>
      </c>
      <c r="C1" s="13" t="s">
        <v>1961</v>
      </c>
      <c r="D1" s="13" t="s">
        <v>144</v>
      </c>
      <c r="E1" s="13" t="s">
        <v>1963</v>
      </c>
      <c r="F1" s="13" t="s">
        <v>1964</v>
      </c>
      <c r="G1" s="13" t="s">
        <v>1965</v>
      </c>
    </row>
    <row r="2" spans="1:7" ht="15">
      <c r="A2" s="78" t="s">
        <v>1468</v>
      </c>
      <c r="B2" s="78">
        <v>57</v>
      </c>
      <c r="C2" s="122">
        <v>0.028514257128564285</v>
      </c>
      <c r="D2" s="78" t="s">
        <v>1962</v>
      </c>
      <c r="E2" s="78"/>
      <c r="F2" s="78"/>
      <c r="G2" s="78"/>
    </row>
    <row r="3" spans="1:7" ht="15">
      <c r="A3" s="78" t="s">
        <v>1469</v>
      </c>
      <c r="B3" s="78">
        <v>9</v>
      </c>
      <c r="C3" s="122">
        <v>0.004502251125562781</v>
      </c>
      <c r="D3" s="78" t="s">
        <v>1962</v>
      </c>
      <c r="E3" s="78"/>
      <c r="F3" s="78"/>
      <c r="G3" s="78"/>
    </row>
    <row r="4" spans="1:7" ht="15">
      <c r="A4" s="78" t="s">
        <v>1470</v>
      </c>
      <c r="B4" s="78">
        <v>0</v>
      </c>
      <c r="C4" s="122">
        <v>0</v>
      </c>
      <c r="D4" s="78" t="s">
        <v>1962</v>
      </c>
      <c r="E4" s="78"/>
      <c r="F4" s="78"/>
      <c r="G4" s="78"/>
    </row>
    <row r="5" spans="1:7" ht="15">
      <c r="A5" s="78" t="s">
        <v>1471</v>
      </c>
      <c r="B5" s="78">
        <v>1933</v>
      </c>
      <c r="C5" s="122">
        <v>0.966983491745873</v>
      </c>
      <c r="D5" s="78" t="s">
        <v>1962</v>
      </c>
      <c r="E5" s="78"/>
      <c r="F5" s="78"/>
      <c r="G5" s="78"/>
    </row>
    <row r="6" spans="1:7" ht="15">
      <c r="A6" s="78" t="s">
        <v>1472</v>
      </c>
      <c r="B6" s="78">
        <v>1999</v>
      </c>
      <c r="C6" s="122">
        <v>1</v>
      </c>
      <c r="D6" s="78" t="s">
        <v>1962</v>
      </c>
      <c r="E6" s="78"/>
      <c r="F6" s="78"/>
      <c r="G6" s="78"/>
    </row>
    <row r="7" spans="1:7" ht="15">
      <c r="A7" s="84" t="s">
        <v>1473</v>
      </c>
      <c r="B7" s="84">
        <v>54</v>
      </c>
      <c r="C7" s="123">
        <v>0.007394074076363385</v>
      </c>
      <c r="D7" s="84" t="s">
        <v>1962</v>
      </c>
      <c r="E7" s="84" t="b">
        <v>0</v>
      </c>
      <c r="F7" s="84" t="b">
        <v>0</v>
      </c>
      <c r="G7" s="84" t="b">
        <v>0</v>
      </c>
    </row>
    <row r="8" spans="1:7" ht="15">
      <c r="A8" s="84" t="s">
        <v>1474</v>
      </c>
      <c r="B8" s="84">
        <v>31</v>
      </c>
      <c r="C8" s="123">
        <v>0.012435195720231848</v>
      </c>
      <c r="D8" s="84" t="s">
        <v>1962</v>
      </c>
      <c r="E8" s="84" t="b">
        <v>0</v>
      </c>
      <c r="F8" s="84" t="b">
        <v>0</v>
      </c>
      <c r="G8" s="84" t="b">
        <v>0</v>
      </c>
    </row>
    <row r="9" spans="1:7" ht="15">
      <c r="A9" s="84" t="s">
        <v>1475</v>
      </c>
      <c r="B9" s="84">
        <v>24</v>
      </c>
      <c r="C9" s="123">
        <v>0.009012800154991249</v>
      </c>
      <c r="D9" s="84" t="s">
        <v>1962</v>
      </c>
      <c r="E9" s="84" t="b">
        <v>0</v>
      </c>
      <c r="F9" s="84" t="b">
        <v>0</v>
      </c>
      <c r="G9" s="84" t="b">
        <v>0</v>
      </c>
    </row>
    <row r="10" spans="1:7" ht="15">
      <c r="A10" s="84" t="s">
        <v>1476</v>
      </c>
      <c r="B10" s="84">
        <v>20</v>
      </c>
      <c r="C10" s="123">
        <v>0.008583583408937487</v>
      </c>
      <c r="D10" s="84" t="s">
        <v>1962</v>
      </c>
      <c r="E10" s="84" t="b">
        <v>0</v>
      </c>
      <c r="F10" s="84" t="b">
        <v>0</v>
      </c>
      <c r="G10" s="84" t="b">
        <v>0</v>
      </c>
    </row>
    <row r="11" spans="1:7" ht="15">
      <c r="A11" s="84" t="s">
        <v>1477</v>
      </c>
      <c r="B11" s="84">
        <v>20</v>
      </c>
      <c r="C11" s="123">
        <v>0.008583583408937487</v>
      </c>
      <c r="D11" s="84" t="s">
        <v>1962</v>
      </c>
      <c r="E11" s="84" t="b">
        <v>0</v>
      </c>
      <c r="F11" s="84" t="b">
        <v>0</v>
      </c>
      <c r="G11" s="84" t="b">
        <v>0</v>
      </c>
    </row>
    <row r="12" spans="1:7" ht="15">
      <c r="A12" s="84" t="s">
        <v>1479</v>
      </c>
      <c r="B12" s="84">
        <v>16</v>
      </c>
      <c r="C12" s="123">
        <v>0.007917381773307784</v>
      </c>
      <c r="D12" s="84" t="s">
        <v>1962</v>
      </c>
      <c r="E12" s="84" t="b">
        <v>0</v>
      </c>
      <c r="F12" s="84" t="b">
        <v>0</v>
      </c>
      <c r="G12" s="84" t="b">
        <v>0</v>
      </c>
    </row>
    <row r="13" spans="1:7" ht="15">
      <c r="A13" s="84" t="s">
        <v>1485</v>
      </c>
      <c r="B13" s="84">
        <v>16</v>
      </c>
      <c r="C13" s="123">
        <v>0.007917381773307784</v>
      </c>
      <c r="D13" s="84" t="s">
        <v>1962</v>
      </c>
      <c r="E13" s="84" t="b">
        <v>0</v>
      </c>
      <c r="F13" s="84" t="b">
        <v>0</v>
      </c>
      <c r="G13" s="84" t="b">
        <v>0</v>
      </c>
    </row>
    <row r="14" spans="1:7" ht="15">
      <c r="A14" s="84" t="s">
        <v>1480</v>
      </c>
      <c r="B14" s="84">
        <v>14</v>
      </c>
      <c r="C14" s="123">
        <v>0.0074777681693188455</v>
      </c>
      <c r="D14" s="84" t="s">
        <v>1962</v>
      </c>
      <c r="E14" s="84" t="b">
        <v>0</v>
      </c>
      <c r="F14" s="84" t="b">
        <v>0</v>
      </c>
      <c r="G14" s="84" t="b">
        <v>0</v>
      </c>
    </row>
    <row r="15" spans="1:7" ht="15">
      <c r="A15" s="84" t="s">
        <v>244</v>
      </c>
      <c r="B15" s="84">
        <v>14</v>
      </c>
      <c r="C15" s="123">
        <v>0.007783042943844331</v>
      </c>
      <c r="D15" s="84" t="s">
        <v>1962</v>
      </c>
      <c r="E15" s="84" t="b">
        <v>0</v>
      </c>
      <c r="F15" s="84" t="b">
        <v>0</v>
      </c>
      <c r="G15" s="84" t="b">
        <v>0</v>
      </c>
    </row>
    <row r="16" spans="1:7" ht="15">
      <c r="A16" s="84" t="s">
        <v>1491</v>
      </c>
      <c r="B16" s="84">
        <v>13</v>
      </c>
      <c r="C16" s="123">
        <v>0.007533281617579443</v>
      </c>
      <c r="D16" s="84" t="s">
        <v>1962</v>
      </c>
      <c r="E16" s="84" t="b">
        <v>0</v>
      </c>
      <c r="F16" s="84" t="b">
        <v>0</v>
      </c>
      <c r="G16" s="84" t="b">
        <v>0</v>
      </c>
    </row>
    <row r="17" spans="1:7" ht="15">
      <c r="A17" s="84" t="s">
        <v>1482</v>
      </c>
      <c r="B17" s="84">
        <v>12</v>
      </c>
      <c r="C17" s="123">
        <v>0.006953798416227178</v>
      </c>
      <c r="D17" s="84" t="s">
        <v>1962</v>
      </c>
      <c r="E17" s="84" t="b">
        <v>0</v>
      </c>
      <c r="F17" s="84" t="b">
        <v>0</v>
      </c>
      <c r="G17" s="84" t="b">
        <v>0</v>
      </c>
    </row>
    <row r="18" spans="1:7" ht="15">
      <c r="A18" s="84" t="s">
        <v>1440</v>
      </c>
      <c r="B18" s="84">
        <v>11</v>
      </c>
      <c r="C18" s="123">
        <v>0.00811883775306397</v>
      </c>
      <c r="D18" s="84" t="s">
        <v>1962</v>
      </c>
      <c r="E18" s="84" t="b">
        <v>0</v>
      </c>
      <c r="F18" s="84" t="b">
        <v>0</v>
      </c>
      <c r="G18" s="84" t="b">
        <v>0</v>
      </c>
    </row>
    <row r="19" spans="1:7" ht="15">
      <c r="A19" s="84" t="s">
        <v>1490</v>
      </c>
      <c r="B19" s="84">
        <v>10</v>
      </c>
      <c r="C19" s="123">
        <v>0.007380761593694519</v>
      </c>
      <c r="D19" s="84" t="s">
        <v>1962</v>
      </c>
      <c r="E19" s="84" t="b">
        <v>0</v>
      </c>
      <c r="F19" s="84" t="b">
        <v>0</v>
      </c>
      <c r="G19" s="84" t="b">
        <v>0</v>
      </c>
    </row>
    <row r="20" spans="1:7" ht="15">
      <c r="A20" s="84" t="s">
        <v>1486</v>
      </c>
      <c r="B20" s="84">
        <v>10</v>
      </c>
      <c r="C20" s="123">
        <v>0.0063312903200783725</v>
      </c>
      <c r="D20" s="84" t="s">
        <v>1962</v>
      </c>
      <c r="E20" s="84" t="b">
        <v>0</v>
      </c>
      <c r="F20" s="84" t="b">
        <v>0</v>
      </c>
      <c r="G20" s="84" t="b">
        <v>0</v>
      </c>
    </row>
    <row r="21" spans="1:7" ht="15">
      <c r="A21" s="84" t="s">
        <v>1494</v>
      </c>
      <c r="B21" s="84">
        <v>9</v>
      </c>
      <c r="C21" s="123">
        <v>0.0059771703768551395</v>
      </c>
      <c r="D21" s="84" t="s">
        <v>1962</v>
      </c>
      <c r="E21" s="84" t="b">
        <v>0</v>
      </c>
      <c r="F21" s="84" t="b">
        <v>0</v>
      </c>
      <c r="G21" s="84" t="b">
        <v>0</v>
      </c>
    </row>
    <row r="22" spans="1:7" ht="15">
      <c r="A22" s="84" t="s">
        <v>1499</v>
      </c>
      <c r="B22" s="84">
        <v>9</v>
      </c>
      <c r="C22" s="123">
        <v>0.0059771703768551395</v>
      </c>
      <c r="D22" s="84" t="s">
        <v>1962</v>
      </c>
      <c r="E22" s="84" t="b">
        <v>0</v>
      </c>
      <c r="F22" s="84" t="b">
        <v>0</v>
      </c>
      <c r="G22" s="84" t="b">
        <v>0</v>
      </c>
    </row>
    <row r="23" spans="1:7" ht="15">
      <c r="A23" s="84" t="s">
        <v>1481</v>
      </c>
      <c r="B23" s="84">
        <v>9</v>
      </c>
      <c r="C23" s="123">
        <v>0.0059771703768551395</v>
      </c>
      <c r="D23" s="84" t="s">
        <v>1962</v>
      </c>
      <c r="E23" s="84" t="b">
        <v>0</v>
      </c>
      <c r="F23" s="84" t="b">
        <v>0</v>
      </c>
      <c r="G23" s="84" t="b">
        <v>0</v>
      </c>
    </row>
    <row r="24" spans="1:7" ht="15">
      <c r="A24" s="84" t="s">
        <v>1483</v>
      </c>
      <c r="B24" s="84">
        <v>9</v>
      </c>
      <c r="C24" s="123">
        <v>0.0059771703768551395</v>
      </c>
      <c r="D24" s="84" t="s">
        <v>1962</v>
      </c>
      <c r="E24" s="84" t="b">
        <v>0</v>
      </c>
      <c r="F24" s="84" t="b">
        <v>0</v>
      </c>
      <c r="G24" s="84" t="b">
        <v>0</v>
      </c>
    </row>
    <row r="25" spans="1:7" ht="15">
      <c r="A25" s="84" t="s">
        <v>1493</v>
      </c>
      <c r="B25" s="84">
        <v>8</v>
      </c>
      <c r="C25" s="123">
        <v>0.005590289779141594</v>
      </c>
      <c r="D25" s="84" t="s">
        <v>1962</v>
      </c>
      <c r="E25" s="84" t="b">
        <v>0</v>
      </c>
      <c r="F25" s="84" t="b">
        <v>0</v>
      </c>
      <c r="G25" s="84" t="b">
        <v>0</v>
      </c>
    </row>
    <row r="26" spans="1:7" ht="15">
      <c r="A26" s="84" t="s">
        <v>1755</v>
      </c>
      <c r="B26" s="84">
        <v>8</v>
      </c>
      <c r="C26" s="123">
        <v>0.005590289779141594</v>
      </c>
      <c r="D26" s="84" t="s">
        <v>1962</v>
      </c>
      <c r="E26" s="84" t="b">
        <v>0</v>
      </c>
      <c r="F26" s="84" t="b">
        <v>0</v>
      </c>
      <c r="G26" s="84" t="b">
        <v>0</v>
      </c>
    </row>
    <row r="27" spans="1:7" ht="15">
      <c r="A27" s="84" t="s">
        <v>294</v>
      </c>
      <c r="B27" s="84">
        <v>8</v>
      </c>
      <c r="C27" s="123">
        <v>0.005590289779141594</v>
      </c>
      <c r="D27" s="84" t="s">
        <v>1962</v>
      </c>
      <c r="E27" s="84" t="b">
        <v>0</v>
      </c>
      <c r="F27" s="84" t="b">
        <v>0</v>
      </c>
      <c r="G27" s="84" t="b">
        <v>0</v>
      </c>
    </row>
    <row r="28" spans="1:7" ht="15">
      <c r="A28" s="84" t="s">
        <v>1756</v>
      </c>
      <c r="B28" s="84">
        <v>8</v>
      </c>
      <c r="C28" s="123">
        <v>0.005590289779141594</v>
      </c>
      <c r="D28" s="84" t="s">
        <v>1962</v>
      </c>
      <c r="E28" s="84" t="b">
        <v>0</v>
      </c>
      <c r="F28" s="84" t="b">
        <v>0</v>
      </c>
      <c r="G28" s="84" t="b">
        <v>0</v>
      </c>
    </row>
    <row r="29" spans="1:7" ht="15">
      <c r="A29" s="84" t="s">
        <v>1529</v>
      </c>
      <c r="B29" s="84">
        <v>8</v>
      </c>
      <c r="C29" s="123">
        <v>0.005590289779141594</v>
      </c>
      <c r="D29" s="84" t="s">
        <v>1962</v>
      </c>
      <c r="E29" s="84" t="b">
        <v>0</v>
      </c>
      <c r="F29" s="84" t="b">
        <v>0</v>
      </c>
      <c r="G29" s="84" t="b">
        <v>0</v>
      </c>
    </row>
    <row r="30" spans="1:7" ht="15">
      <c r="A30" s="84" t="s">
        <v>237</v>
      </c>
      <c r="B30" s="84">
        <v>8</v>
      </c>
      <c r="C30" s="123">
        <v>0.005590289779141594</v>
      </c>
      <c r="D30" s="84" t="s">
        <v>1962</v>
      </c>
      <c r="E30" s="84" t="b">
        <v>0</v>
      </c>
      <c r="F30" s="84" t="b">
        <v>0</v>
      </c>
      <c r="G30" s="84" t="b">
        <v>0</v>
      </c>
    </row>
    <row r="31" spans="1:7" ht="15">
      <c r="A31" s="84" t="s">
        <v>1523</v>
      </c>
      <c r="B31" s="84">
        <v>8</v>
      </c>
      <c r="C31" s="123">
        <v>0.006696631148550401</v>
      </c>
      <c r="D31" s="84" t="s">
        <v>1962</v>
      </c>
      <c r="E31" s="84" t="b">
        <v>0</v>
      </c>
      <c r="F31" s="84" t="b">
        <v>0</v>
      </c>
      <c r="G31" s="84" t="b">
        <v>0</v>
      </c>
    </row>
    <row r="32" spans="1:7" ht="15">
      <c r="A32" s="84" t="s">
        <v>1495</v>
      </c>
      <c r="B32" s="84">
        <v>7</v>
      </c>
      <c r="C32" s="123">
        <v>0.005166533115586163</v>
      </c>
      <c r="D32" s="84" t="s">
        <v>1962</v>
      </c>
      <c r="E32" s="84" t="b">
        <v>0</v>
      </c>
      <c r="F32" s="84" t="b">
        <v>0</v>
      </c>
      <c r="G32" s="84" t="b">
        <v>0</v>
      </c>
    </row>
    <row r="33" spans="1:7" ht="15">
      <c r="A33" s="84" t="s">
        <v>1496</v>
      </c>
      <c r="B33" s="84">
        <v>7</v>
      </c>
      <c r="C33" s="123">
        <v>0.005166533115586163</v>
      </c>
      <c r="D33" s="84" t="s">
        <v>1962</v>
      </c>
      <c r="E33" s="84" t="b">
        <v>0</v>
      </c>
      <c r="F33" s="84" t="b">
        <v>0</v>
      </c>
      <c r="G33" s="84" t="b">
        <v>0</v>
      </c>
    </row>
    <row r="34" spans="1:7" ht="15">
      <c r="A34" s="84" t="s">
        <v>1497</v>
      </c>
      <c r="B34" s="84">
        <v>7</v>
      </c>
      <c r="C34" s="123">
        <v>0.005166533115586163</v>
      </c>
      <c r="D34" s="84" t="s">
        <v>1962</v>
      </c>
      <c r="E34" s="84" t="b">
        <v>1</v>
      </c>
      <c r="F34" s="84" t="b">
        <v>0</v>
      </c>
      <c r="G34" s="84" t="b">
        <v>0</v>
      </c>
    </row>
    <row r="35" spans="1:7" ht="15">
      <c r="A35" s="84" t="s">
        <v>1498</v>
      </c>
      <c r="B35" s="84">
        <v>7</v>
      </c>
      <c r="C35" s="123">
        <v>0.005166533115586163</v>
      </c>
      <c r="D35" s="84" t="s">
        <v>1962</v>
      </c>
      <c r="E35" s="84" t="b">
        <v>0</v>
      </c>
      <c r="F35" s="84" t="b">
        <v>0</v>
      </c>
      <c r="G35" s="84" t="b">
        <v>0</v>
      </c>
    </row>
    <row r="36" spans="1:7" ht="15">
      <c r="A36" s="84" t="s">
        <v>246</v>
      </c>
      <c r="B36" s="84">
        <v>7</v>
      </c>
      <c r="C36" s="123">
        <v>0.005166533115586163</v>
      </c>
      <c r="D36" s="84" t="s">
        <v>1962</v>
      </c>
      <c r="E36" s="84" t="b">
        <v>0</v>
      </c>
      <c r="F36" s="84" t="b">
        <v>0</v>
      </c>
      <c r="G36" s="84" t="b">
        <v>0</v>
      </c>
    </row>
    <row r="37" spans="1:7" ht="15">
      <c r="A37" s="84" t="s">
        <v>277</v>
      </c>
      <c r="B37" s="84">
        <v>7</v>
      </c>
      <c r="C37" s="123">
        <v>0.005166533115586163</v>
      </c>
      <c r="D37" s="84" t="s">
        <v>1962</v>
      </c>
      <c r="E37" s="84" t="b">
        <v>0</v>
      </c>
      <c r="F37" s="84" t="b">
        <v>0</v>
      </c>
      <c r="G37" s="84" t="b">
        <v>0</v>
      </c>
    </row>
    <row r="38" spans="1:7" ht="15">
      <c r="A38" s="84" t="s">
        <v>276</v>
      </c>
      <c r="B38" s="84">
        <v>7</v>
      </c>
      <c r="C38" s="123">
        <v>0.005166533115586163</v>
      </c>
      <c r="D38" s="84" t="s">
        <v>1962</v>
      </c>
      <c r="E38" s="84" t="b">
        <v>0</v>
      </c>
      <c r="F38" s="84" t="b">
        <v>0</v>
      </c>
      <c r="G38" s="84" t="b">
        <v>0</v>
      </c>
    </row>
    <row r="39" spans="1:7" ht="15">
      <c r="A39" s="84" t="s">
        <v>275</v>
      </c>
      <c r="B39" s="84">
        <v>7</v>
      </c>
      <c r="C39" s="123">
        <v>0.005166533115586163</v>
      </c>
      <c r="D39" s="84" t="s">
        <v>1962</v>
      </c>
      <c r="E39" s="84" t="b">
        <v>0</v>
      </c>
      <c r="F39" s="84" t="b">
        <v>0</v>
      </c>
      <c r="G39" s="84" t="b">
        <v>0</v>
      </c>
    </row>
    <row r="40" spans="1:7" ht="15">
      <c r="A40" s="84" t="s">
        <v>1757</v>
      </c>
      <c r="B40" s="84">
        <v>7</v>
      </c>
      <c r="C40" s="123">
        <v>0.005166533115586163</v>
      </c>
      <c r="D40" s="84" t="s">
        <v>1962</v>
      </c>
      <c r="E40" s="84" t="b">
        <v>0</v>
      </c>
      <c r="F40" s="84" t="b">
        <v>0</v>
      </c>
      <c r="G40" s="84" t="b">
        <v>0</v>
      </c>
    </row>
    <row r="41" spans="1:7" ht="15">
      <c r="A41" s="84" t="s">
        <v>1758</v>
      </c>
      <c r="B41" s="84">
        <v>7</v>
      </c>
      <c r="C41" s="123">
        <v>0.005166533115586163</v>
      </c>
      <c r="D41" s="84" t="s">
        <v>1962</v>
      </c>
      <c r="E41" s="84" t="b">
        <v>0</v>
      </c>
      <c r="F41" s="84" t="b">
        <v>0</v>
      </c>
      <c r="G41" s="84" t="b">
        <v>0</v>
      </c>
    </row>
    <row r="42" spans="1:7" ht="15">
      <c r="A42" s="84" t="s">
        <v>1759</v>
      </c>
      <c r="B42" s="84">
        <v>7</v>
      </c>
      <c r="C42" s="123">
        <v>0.005166533115586163</v>
      </c>
      <c r="D42" s="84" t="s">
        <v>1962</v>
      </c>
      <c r="E42" s="84" t="b">
        <v>0</v>
      </c>
      <c r="F42" s="84" t="b">
        <v>0</v>
      </c>
      <c r="G42" s="84" t="b">
        <v>0</v>
      </c>
    </row>
    <row r="43" spans="1:7" ht="15">
      <c r="A43" s="84" t="s">
        <v>1760</v>
      </c>
      <c r="B43" s="84">
        <v>7</v>
      </c>
      <c r="C43" s="123">
        <v>0.005166533115586163</v>
      </c>
      <c r="D43" s="84" t="s">
        <v>1962</v>
      </c>
      <c r="E43" s="84" t="b">
        <v>0</v>
      </c>
      <c r="F43" s="84" t="b">
        <v>0</v>
      </c>
      <c r="G43" s="84" t="b">
        <v>0</v>
      </c>
    </row>
    <row r="44" spans="1:7" ht="15">
      <c r="A44" s="84" t="s">
        <v>1487</v>
      </c>
      <c r="B44" s="84">
        <v>7</v>
      </c>
      <c r="C44" s="123">
        <v>0.005166533115586163</v>
      </c>
      <c r="D44" s="84" t="s">
        <v>1962</v>
      </c>
      <c r="E44" s="84" t="b">
        <v>0</v>
      </c>
      <c r="F44" s="84" t="b">
        <v>0</v>
      </c>
      <c r="G44" s="84" t="b">
        <v>0</v>
      </c>
    </row>
    <row r="45" spans="1:7" ht="15">
      <c r="A45" s="84" t="s">
        <v>1510</v>
      </c>
      <c r="B45" s="84">
        <v>7</v>
      </c>
      <c r="C45" s="123">
        <v>0.005166533115586163</v>
      </c>
      <c r="D45" s="84" t="s">
        <v>1962</v>
      </c>
      <c r="E45" s="84" t="b">
        <v>0</v>
      </c>
      <c r="F45" s="84" t="b">
        <v>0</v>
      </c>
      <c r="G45" s="84" t="b">
        <v>0</v>
      </c>
    </row>
    <row r="46" spans="1:7" ht="15">
      <c r="A46" s="84" t="s">
        <v>1761</v>
      </c>
      <c r="B46" s="84">
        <v>7</v>
      </c>
      <c r="C46" s="123">
        <v>0.005166533115586163</v>
      </c>
      <c r="D46" s="84" t="s">
        <v>1962</v>
      </c>
      <c r="E46" s="84" t="b">
        <v>0</v>
      </c>
      <c r="F46" s="84" t="b">
        <v>0</v>
      </c>
      <c r="G46" s="84" t="b">
        <v>0</v>
      </c>
    </row>
    <row r="47" spans="1:7" ht="15">
      <c r="A47" s="84" t="s">
        <v>243</v>
      </c>
      <c r="B47" s="84">
        <v>7</v>
      </c>
      <c r="C47" s="123">
        <v>0.005166533115586163</v>
      </c>
      <c r="D47" s="84" t="s">
        <v>1962</v>
      </c>
      <c r="E47" s="84" t="b">
        <v>0</v>
      </c>
      <c r="F47" s="84" t="b">
        <v>0</v>
      </c>
      <c r="G47" s="84" t="b">
        <v>0</v>
      </c>
    </row>
    <row r="48" spans="1:7" ht="15">
      <c r="A48" s="84" t="s">
        <v>1762</v>
      </c>
      <c r="B48" s="84">
        <v>7</v>
      </c>
      <c r="C48" s="123">
        <v>0.005166533115586163</v>
      </c>
      <c r="D48" s="84" t="s">
        <v>1962</v>
      </c>
      <c r="E48" s="84" t="b">
        <v>0</v>
      </c>
      <c r="F48" s="84" t="b">
        <v>0</v>
      </c>
      <c r="G48" s="84" t="b">
        <v>0</v>
      </c>
    </row>
    <row r="49" spans="1:7" ht="15">
      <c r="A49" s="84" t="s">
        <v>238</v>
      </c>
      <c r="B49" s="84">
        <v>6</v>
      </c>
      <c r="C49" s="123">
        <v>0.004700598377479367</v>
      </c>
      <c r="D49" s="84" t="s">
        <v>1962</v>
      </c>
      <c r="E49" s="84" t="b">
        <v>0</v>
      </c>
      <c r="F49" s="84" t="b">
        <v>0</v>
      </c>
      <c r="G49" s="84" t="b">
        <v>0</v>
      </c>
    </row>
    <row r="50" spans="1:7" ht="15">
      <c r="A50" s="84" t="s">
        <v>1763</v>
      </c>
      <c r="B50" s="84">
        <v>6</v>
      </c>
      <c r="C50" s="123">
        <v>0.004700598377479367</v>
      </c>
      <c r="D50" s="84" t="s">
        <v>1962</v>
      </c>
      <c r="E50" s="84" t="b">
        <v>0</v>
      </c>
      <c r="F50" s="84" t="b">
        <v>0</v>
      </c>
      <c r="G50" s="84" t="b">
        <v>0</v>
      </c>
    </row>
    <row r="51" spans="1:7" ht="15">
      <c r="A51" s="84" t="s">
        <v>1764</v>
      </c>
      <c r="B51" s="84">
        <v>6</v>
      </c>
      <c r="C51" s="123">
        <v>0.004700598377479367</v>
      </c>
      <c r="D51" s="84" t="s">
        <v>1962</v>
      </c>
      <c r="E51" s="84" t="b">
        <v>0</v>
      </c>
      <c r="F51" s="84" t="b">
        <v>0</v>
      </c>
      <c r="G51" s="84" t="b">
        <v>0</v>
      </c>
    </row>
    <row r="52" spans="1:7" ht="15">
      <c r="A52" s="84" t="s">
        <v>1765</v>
      </c>
      <c r="B52" s="84">
        <v>6</v>
      </c>
      <c r="C52" s="123">
        <v>0.004700598377479367</v>
      </c>
      <c r="D52" s="84" t="s">
        <v>1962</v>
      </c>
      <c r="E52" s="84" t="b">
        <v>0</v>
      </c>
      <c r="F52" s="84" t="b">
        <v>0</v>
      </c>
      <c r="G52" s="84" t="b">
        <v>0</v>
      </c>
    </row>
    <row r="53" spans="1:7" ht="15">
      <c r="A53" s="84" t="s">
        <v>1528</v>
      </c>
      <c r="B53" s="84">
        <v>6</v>
      </c>
      <c r="C53" s="123">
        <v>0.004700598377479367</v>
      </c>
      <c r="D53" s="84" t="s">
        <v>1962</v>
      </c>
      <c r="E53" s="84" t="b">
        <v>0</v>
      </c>
      <c r="F53" s="84" t="b">
        <v>0</v>
      </c>
      <c r="G53" s="84" t="b">
        <v>0</v>
      </c>
    </row>
    <row r="54" spans="1:7" ht="15">
      <c r="A54" s="84" t="s">
        <v>1766</v>
      </c>
      <c r="B54" s="84">
        <v>6</v>
      </c>
      <c r="C54" s="123">
        <v>0.004700598377479367</v>
      </c>
      <c r="D54" s="84" t="s">
        <v>1962</v>
      </c>
      <c r="E54" s="84" t="b">
        <v>0</v>
      </c>
      <c r="F54" s="84" t="b">
        <v>0</v>
      </c>
      <c r="G54" s="84" t="b">
        <v>0</v>
      </c>
    </row>
    <row r="55" spans="1:7" ht="15">
      <c r="A55" s="84" t="s">
        <v>1767</v>
      </c>
      <c r="B55" s="84">
        <v>6</v>
      </c>
      <c r="C55" s="123">
        <v>0.004700598377479367</v>
      </c>
      <c r="D55" s="84" t="s">
        <v>1962</v>
      </c>
      <c r="E55" s="84" t="b">
        <v>0</v>
      </c>
      <c r="F55" s="84" t="b">
        <v>0</v>
      </c>
      <c r="G55" s="84" t="b">
        <v>0</v>
      </c>
    </row>
    <row r="56" spans="1:7" ht="15">
      <c r="A56" s="84" t="s">
        <v>1509</v>
      </c>
      <c r="B56" s="84">
        <v>6</v>
      </c>
      <c r="C56" s="123">
        <v>0.004700598377479367</v>
      </c>
      <c r="D56" s="84" t="s">
        <v>1962</v>
      </c>
      <c r="E56" s="84" t="b">
        <v>0</v>
      </c>
      <c r="F56" s="84" t="b">
        <v>0</v>
      </c>
      <c r="G56" s="84" t="b">
        <v>0</v>
      </c>
    </row>
    <row r="57" spans="1:7" ht="15">
      <c r="A57" s="84" t="s">
        <v>1511</v>
      </c>
      <c r="B57" s="84">
        <v>6</v>
      </c>
      <c r="C57" s="123">
        <v>0.004700598377479367</v>
      </c>
      <c r="D57" s="84" t="s">
        <v>1962</v>
      </c>
      <c r="E57" s="84" t="b">
        <v>0</v>
      </c>
      <c r="F57" s="84" t="b">
        <v>0</v>
      </c>
      <c r="G57" s="84" t="b">
        <v>0</v>
      </c>
    </row>
    <row r="58" spans="1:7" ht="15">
      <c r="A58" s="84" t="s">
        <v>1512</v>
      </c>
      <c r="B58" s="84">
        <v>6</v>
      </c>
      <c r="C58" s="123">
        <v>0.004700598377479367</v>
      </c>
      <c r="D58" s="84" t="s">
        <v>1962</v>
      </c>
      <c r="E58" s="84" t="b">
        <v>0</v>
      </c>
      <c r="F58" s="84" t="b">
        <v>0</v>
      </c>
      <c r="G58" s="84" t="b">
        <v>0</v>
      </c>
    </row>
    <row r="59" spans="1:7" ht="15">
      <c r="A59" s="84" t="s">
        <v>1513</v>
      </c>
      <c r="B59" s="84">
        <v>6</v>
      </c>
      <c r="C59" s="123">
        <v>0.004700598377479367</v>
      </c>
      <c r="D59" s="84" t="s">
        <v>1962</v>
      </c>
      <c r="E59" s="84" t="b">
        <v>0</v>
      </c>
      <c r="F59" s="84" t="b">
        <v>0</v>
      </c>
      <c r="G59" s="84" t="b">
        <v>0</v>
      </c>
    </row>
    <row r="60" spans="1:7" ht="15">
      <c r="A60" s="84" t="s">
        <v>1514</v>
      </c>
      <c r="B60" s="84">
        <v>6</v>
      </c>
      <c r="C60" s="123">
        <v>0.004700598377479367</v>
      </c>
      <c r="D60" s="84" t="s">
        <v>1962</v>
      </c>
      <c r="E60" s="84" t="b">
        <v>0</v>
      </c>
      <c r="F60" s="84" t="b">
        <v>0</v>
      </c>
      <c r="G60" s="84" t="b">
        <v>0</v>
      </c>
    </row>
    <row r="61" spans="1:7" ht="15">
      <c r="A61" s="84" t="s">
        <v>1515</v>
      </c>
      <c r="B61" s="84">
        <v>6</v>
      </c>
      <c r="C61" s="123">
        <v>0.004700598377479367</v>
      </c>
      <c r="D61" s="84" t="s">
        <v>1962</v>
      </c>
      <c r="E61" s="84" t="b">
        <v>0</v>
      </c>
      <c r="F61" s="84" t="b">
        <v>0</v>
      </c>
      <c r="G61" s="84" t="b">
        <v>0</v>
      </c>
    </row>
    <row r="62" spans="1:7" ht="15">
      <c r="A62" s="84" t="s">
        <v>1768</v>
      </c>
      <c r="B62" s="84">
        <v>6</v>
      </c>
      <c r="C62" s="123">
        <v>0.004700598377479367</v>
      </c>
      <c r="D62" s="84" t="s">
        <v>1962</v>
      </c>
      <c r="E62" s="84" t="b">
        <v>0</v>
      </c>
      <c r="F62" s="84" t="b">
        <v>0</v>
      </c>
      <c r="G62" s="84" t="b">
        <v>0</v>
      </c>
    </row>
    <row r="63" spans="1:7" ht="15">
      <c r="A63" s="84" t="s">
        <v>1769</v>
      </c>
      <c r="B63" s="84">
        <v>6</v>
      </c>
      <c r="C63" s="123">
        <v>0.004700598377479367</v>
      </c>
      <c r="D63" s="84" t="s">
        <v>1962</v>
      </c>
      <c r="E63" s="84" t="b">
        <v>0</v>
      </c>
      <c r="F63" s="84" t="b">
        <v>0</v>
      </c>
      <c r="G63" s="84" t="b">
        <v>0</v>
      </c>
    </row>
    <row r="64" spans="1:7" ht="15">
      <c r="A64" s="84" t="s">
        <v>1770</v>
      </c>
      <c r="B64" s="84">
        <v>6</v>
      </c>
      <c r="C64" s="123">
        <v>0.004700598377479367</v>
      </c>
      <c r="D64" s="84" t="s">
        <v>1962</v>
      </c>
      <c r="E64" s="84" t="b">
        <v>0</v>
      </c>
      <c r="F64" s="84" t="b">
        <v>0</v>
      </c>
      <c r="G64" s="84" t="b">
        <v>0</v>
      </c>
    </row>
    <row r="65" spans="1:7" ht="15">
      <c r="A65" s="84" t="s">
        <v>1771</v>
      </c>
      <c r="B65" s="84">
        <v>6</v>
      </c>
      <c r="C65" s="123">
        <v>0.004700598377479367</v>
      </c>
      <c r="D65" s="84" t="s">
        <v>1962</v>
      </c>
      <c r="E65" s="84" t="b">
        <v>0</v>
      </c>
      <c r="F65" s="84" t="b">
        <v>0</v>
      </c>
      <c r="G65" s="84" t="b">
        <v>0</v>
      </c>
    </row>
    <row r="66" spans="1:7" ht="15">
      <c r="A66" s="84" t="s">
        <v>1772</v>
      </c>
      <c r="B66" s="84">
        <v>6</v>
      </c>
      <c r="C66" s="123">
        <v>0.004700598377479367</v>
      </c>
      <c r="D66" s="84" t="s">
        <v>1962</v>
      </c>
      <c r="E66" s="84" t="b">
        <v>0</v>
      </c>
      <c r="F66" s="84" t="b">
        <v>0</v>
      </c>
      <c r="G66" s="84" t="b">
        <v>0</v>
      </c>
    </row>
    <row r="67" spans="1:7" ht="15">
      <c r="A67" s="84" t="s">
        <v>1773</v>
      </c>
      <c r="B67" s="84">
        <v>6</v>
      </c>
      <c r="C67" s="123">
        <v>0.004700598377479367</v>
      </c>
      <c r="D67" s="84" t="s">
        <v>1962</v>
      </c>
      <c r="E67" s="84" t="b">
        <v>0</v>
      </c>
      <c r="F67" s="84" t="b">
        <v>0</v>
      </c>
      <c r="G67" s="84" t="b">
        <v>0</v>
      </c>
    </row>
    <row r="68" spans="1:7" ht="15">
      <c r="A68" s="84" t="s">
        <v>1774</v>
      </c>
      <c r="B68" s="84">
        <v>6</v>
      </c>
      <c r="C68" s="123">
        <v>0.004700598377479367</v>
      </c>
      <c r="D68" s="84" t="s">
        <v>1962</v>
      </c>
      <c r="E68" s="84" t="b">
        <v>0</v>
      </c>
      <c r="F68" s="84" t="b">
        <v>0</v>
      </c>
      <c r="G68" s="84" t="b">
        <v>0</v>
      </c>
    </row>
    <row r="69" spans="1:7" ht="15">
      <c r="A69" s="84" t="s">
        <v>1775</v>
      </c>
      <c r="B69" s="84">
        <v>6</v>
      </c>
      <c r="C69" s="123">
        <v>0.004700598377479367</v>
      </c>
      <c r="D69" s="84" t="s">
        <v>1962</v>
      </c>
      <c r="E69" s="84" t="b">
        <v>0</v>
      </c>
      <c r="F69" s="84" t="b">
        <v>0</v>
      </c>
      <c r="G69" s="84" t="b">
        <v>0</v>
      </c>
    </row>
    <row r="70" spans="1:7" ht="15">
      <c r="A70" s="84" t="s">
        <v>1776</v>
      </c>
      <c r="B70" s="84">
        <v>6</v>
      </c>
      <c r="C70" s="123">
        <v>0.004700598377479367</v>
      </c>
      <c r="D70" s="84" t="s">
        <v>1962</v>
      </c>
      <c r="E70" s="84" t="b">
        <v>0</v>
      </c>
      <c r="F70" s="84" t="b">
        <v>0</v>
      </c>
      <c r="G70" s="84" t="b">
        <v>0</v>
      </c>
    </row>
    <row r="71" spans="1:7" ht="15">
      <c r="A71" s="84" t="s">
        <v>1777</v>
      </c>
      <c r="B71" s="84">
        <v>6</v>
      </c>
      <c r="C71" s="123">
        <v>0.004700598377479367</v>
      </c>
      <c r="D71" s="84" t="s">
        <v>1962</v>
      </c>
      <c r="E71" s="84" t="b">
        <v>0</v>
      </c>
      <c r="F71" s="84" t="b">
        <v>0</v>
      </c>
      <c r="G71" s="84" t="b">
        <v>0</v>
      </c>
    </row>
    <row r="72" spans="1:7" ht="15">
      <c r="A72" s="84" t="s">
        <v>1435</v>
      </c>
      <c r="B72" s="84">
        <v>6</v>
      </c>
      <c r="C72" s="123">
        <v>0.004700598377479367</v>
      </c>
      <c r="D72" s="84" t="s">
        <v>1962</v>
      </c>
      <c r="E72" s="84" t="b">
        <v>0</v>
      </c>
      <c r="F72" s="84" t="b">
        <v>0</v>
      </c>
      <c r="G72" s="84" t="b">
        <v>0</v>
      </c>
    </row>
    <row r="73" spans="1:7" ht="15">
      <c r="A73" s="84" t="s">
        <v>1489</v>
      </c>
      <c r="B73" s="84">
        <v>6</v>
      </c>
      <c r="C73" s="123">
        <v>0.004700598377479367</v>
      </c>
      <c r="D73" s="84" t="s">
        <v>1962</v>
      </c>
      <c r="E73" s="84" t="b">
        <v>0</v>
      </c>
      <c r="F73" s="84" t="b">
        <v>0</v>
      </c>
      <c r="G73" s="84" t="b">
        <v>0</v>
      </c>
    </row>
    <row r="74" spans="1:7" ht="15">
      <c r="A74" s="84" t="s">
        <v>1488</v>
      </c>
      <c r="B74" s="84">
        <v>6</v>
      </c>
      <c r="C74" s="123">
        <v>0.005022473361412801</v>
      </c>
      <c r="D74" s="84" t="s">
        <v>1962</v>
      </c>
      <c r="E74" s="84" t="b">
        <v>0</v>
      </c>
      <c r="F74" s="84" t="b">
        <v>0</v>
      </c>
      <c r="G74" s="84" t="b">
        <v>0</v>
      </c>
    </row>
    <row r="75" spans="1:7" ht="15">
      <c r="A75" s="84" t="s">
        <v>1778</v>
      </c>
      <c r="B75" s="84">
        <v>5</v>
      </c>
      <c r="C75" s="123">
        <v>0.004185394467844001</v>
      </c>
      <c r="D75" s="84" t="s">
        <v>1962</v>
      </c>
      <c r="E75" s="84" t="b">
        <v>0</v>
      </c>
      <c r="F75" s="84" t="b">
        <v>0</v>
      </c>
      <c r="G75" s="84" t="b">
        <v>0</v>
      </c>
    </row>
    <row r="76" spans="1:7" ht="15">
      <c r="A76" s="84" t="s">
        <v>1779</v>
      </c>
      <c r="B76" s="84">
        <v>5</v>
      </c>
      <c r="C76" s="123">
        <v>0.004185394467844001</v>
      </c>
      <c r="D76" s="84" t="s">
        <v>1962</v>
      </c>
      <c r="E76" s="84" t="b">
        <v>0</v>
      </c>
      <c r="F76" s="84" t="b">
        <v>0</v>
      </c>
      <c r="G76" s="84" t="b">
        <v>0</v>
      </c>
    </row>
    <row r="77" spans="1:7" ht="15">
      <c r="A77" s="84" t="s">
        <v>1780</v>
      </c>
      <c r="B77" s="84">
        <v>5</v>
      </c>
      <c r="C77" s="123">
        <v>0.004185394467844001</v>
      </c>
      <c r="D77" s="84" t="s">
        <v>1962</v>
      </c>
      <c r="E77" s="84" t="b">
        <v>0</v>
      </c>
      <c r="F77" s="84" t="b">
        <v>0</v>
      </c>
      <c r="G77" s="84" t="b">
        <v>0</v>
      </c>
    </row>
    <row r="78" spans="1:7" ht="15">
      <c r="A78" s="84" t="s">
        <v>1504</v>
      </c>
      <c r="B78" s="84">
        <v>5</v>
      </c>
      <c r="C78" s="123">
        <v>0.004185394467844001</v>
      </c>
      <c r="D78" s="84" t="s">
        <v>1962</v>
      </c>
      <c r="E78" s="84" t="b">
        <v>0</v>
      </c>
      <c r="F78" s="84" t="b">
        <v>0</v>
      </c>
      <c r="G78" s="84" t="b">
        <v>0</v>
      </c>
    </row>
    <row r="79" spans="1:7" ht="15">
      <c r="A79" s="84" t="s">
        <v>1781</v>
      </c>
      <c r="B79" s="84">
        <v>5</v>
      </c>
      <c r="C79" s="123">
        <v>0.004185394467844001</v>
      </c>
      <c r="D79" s="84" t="s">
        <v>1962</v>
      </c>
      <c r="E79" s="84" t="b">
        <v>0</v>
      </c>
      <c r="F79" s="84" t="b">
        <v>0</v>
      </c>
      <c r="G79" s="84" t="b">
        <v>0</v>
      </c>
    </row>
    <row r="80" spans="1:7" ht="15">
      <c r="A80" s="84" t="s">
        <v>1782</v>
      </c>
      <c r="B80" s="84">
        <v>5</v>
      </c>
      <c r="C80" s="123">
        <v>0.004185394467844001</v>
      </c>
      <c r="D80" s="84" t="s">
        <v>1962</v>
      </c>
      <c r="E80" s="84" t="b">
        <v>0</v>
      </c>
      <c r="F80" s="84" t="b">
        <v>0</v>
      </c>
      <c r="G80" s="84" t="b">
        <v>0</v>
      </c>
    </row>
    <row r="81" spans="1:7" ht="15">
      <c r="A81" s="84" t="s">
        <v>1783</v>
      </c>
      <c r="B81" s="84">
        <v>5</v>
      </c>
      <c r="C81" s="123">
        <v>0.004185394467844001</v>
      </c>
      <c r="D81" s="84" t="s">
        <v>1962</v>
      </c>
      <c r="E81" s="84" t="b">
        <v>0</v>
      </c>
      <c r="F81" s="84" t="b">
        <v>0</v>
      </c>
      <c r="G81" s="84" t="b">
        <v>0</v>
      </c>
    </row>
    <row r="82" spans="1:7" ht="15">
      <c r="A82" s="84" t="s">
        <v>1784</v>
      </c>
      <c r="B82" s="84">
        <v>5</v>
      </c>
      <c r="C82" s="123">
        <v>0.004185394467844001</v>
      </c>
      <c r="D82" s="84" t="s">
        <v>1962</v>
      </c>
      <c r="E82" s="84" t="b">
        <v>0</v>
      </c>
      <c r="F82" s="84" t="b">
        <v>0</v>
      </c>
      <c r="G82" s="84" t="b">
        <v>0</v>
      </c>
    </row>
    <row r="83" spans="1:7" ht="15">
      <c r="A83" s="84" t="s">
        <v>1785</v>
      </c>
      <c r="B83" s="84">
        <v>5</v>
      </c>
      <c r="C83" s="123">
        <v>0.004185394467844001</v>
      </c>
      <c r="D83" s="84" t="s">
        <v>1962</v>
      </c>
      <c r="E83" s="84" t="b">
        <v>0</v>
      </c>
      <c r="F83" s="84" t="b">
        <v>0</v>
      </c>
      <c r="G83" s="84" t="b">
        <v>0</v>
      </c>
    </row>
    <row r="84" spans="1:7" ht="15">
      <c r="A84" s="84" t="s">
        <v>253</v>
      </c>
      <c r="B84" s="84">
        <v>5</v>
      </c>
      <c r="C84" s="123">
        <v>0.004185394467844001</v>
      </c>
      <c r="D84" s="84" t="s">
        <v>1962</v>
      </c>
      <c r="E84" s="84" t="b">
        <v>0</v>
      </c>
      <c r="F84" s="84" t="b">
        <v>0</v>
      </c>
      <c r="G84" s="84" t="b">
        <v>0</v>
      </c>
    </row>
    <row r="85" spans="1:7" ht="15">
      <c r="A85" s="84" t="s">
        <v>1517</v>
      </c>
      <c r="B85" s="84">
        <v>5</v>
      </c>
      <c r="C85" s="123">
        <v>0.004185394467844001</v>
      </c>
      <c r="D85" s="84" t="s">
        <v>1962</v>
      </c>
      <c r="E85" s="84" t="b">
        <v>0</v>
      </c>
      <c r="F85" s="84" t="b">
        <v>0</v>
      </c>
      <c r="G85" s="84" t="b">
        <v>0</v>
      </c>
    </row>
    <row r="86" spans="1:7" ht="15">
      <c r="A86" s="84" t="s">
        <v>1786</v>
      </c>
      <c r="B86" s="84">
        <v>5</v>
      </c>
      <c r="C86" s="123">
        <v>0.004185394467844001</v>
      </c>
      <c r="D86" s="84" t="s">
        <v>1962</v>
      </c>
      <c r="E86" s="84" t="b">
        <v>1</v>
      </c>
      <c r="F86" s="84" t="b">
        <v>0</v>
      </c>
      <c r="G86" s="84" t="b">
        <v>0</v>
      </c>
    </row>
    <row r="87" spans="1:7" ht="15">
      <c r="A87" s="84" t="s">
        <v>1787</v>
      </c>
      <c r="B87" s="84">
        <v>5</v>
      </c>
      <c r="C87" s="123">
        <v>0.004185394467844001</v>
      </c>
      <c r="D87" s="84" t="s">
        <v>1962</v>
      </c>
      <c r="E87" s="84" t="b">
        <v>0</v>
      </c>
      <c r="F87" s="84" t="b">
        <v>0</v>
      </c>
      <c r="G87" s="84" t="b">
        <v>0</v>
      </c>
    </row>
    <row r="88" spans="1:7" ht="15">
      <c r="A88" s="84" t="s">
        <v>258</v>
      </c>
      <c r="B88" s="84">
        <v>5</v>
      </c>
      <c r="C88" s="123">
        <v>0.004185394467844001</v>
      </c>
      <c r="D88" s="84" t="s">
        <v>1962</v>
      </c>
      <c r="E88" s="84" t="b">
        <v>0</v>
      </c>
      <c r="F88" s="84" t="b">
        <v>0</v>
      </c>
      <c r="G88" s="84" t="b">
        <v>0</v>
      </c>
    </row>
    <row r="89" spans="1:7" ht="15">
      <c r="A89" s="84" t="s">
        <v>1788</v>
      </c>
      <c r="B89" s="84">
        <v>5</v>
      </c>
      <c r="C89" s="123">
        <v>0.004513680419768311</v>
      </c>
      <c r="D89" s="84" t="s">
        <v>1962</v>
      </c>
      <c r="E89" s="84" t="b">
        <v>0</v>
      </c>
      <c r="F89" s="84" t="b">
        <v>0</v>
      </c>
      <c r="G89" s="84" t="b">
        <v>0</v>
      </c>
    </row>
    <row r="90" spans="1:7" ht="15">
      <c r="A90" s="84" t="s">
        <v>267</v>
      </c>
      <c r="B90" s="84">
        <v>4</v>
      </c>
      <c r="C90" s="123">
        <v>0.0036109443358146487</v>
      </c>
      <c r="D90" s="84" t="s">
        <v>1962</v>
      </c>
      <c r="E90" s="84" t="b">
        <v>0</v>
      </c>
      <c r="F90" s="84" t="b">
        <v>0</v>
      </c>
      <c r="G90" s="84" t="b">
        <v>0</v>
      </c>
    </row>
    <row r="91" spans="1:7" ht="15">
      <c r="A91" s="84" t="s">
        <v>1789</v>
      </c>
      <c r="B91" s="84">
        <v>4</v>
      </c>
      <c r="C91" s="123">
        <v>0.0036109443358146487</v>
      </c>
      <c r="D91" s="84" t="s">
        <v>1962</v>
      </c>
      <c r="E91" s="84" t="b">
        <v>0</v>
      </c>
      <c r="F91" s="84" t="b">
        <v>0</v>
      </c>
      <c r="G91" s="84" t="b">
        <v>0</v>
      </c>
    </row>
    <row r="92" spans="1:7" ht="15">
      <c r="A92" s="84" t="s">
        <v>1790</v>
      </c>
      <c r="B92" s="84">
        <v>4</v>
      </c>
      <c r="C92" s="123">
        <v>0.0036109443358146487</v>
      </c>
      <c r="D92" s="84" t="s">
        <v>1962</v>
      </c>
      <c r="E92" s="84" t="b">
        <v>0</v>
      </c>
      <c r="F92" s="84" t="b">
        <v>0</v>
      </c>
      <c r="G92" s="84" t="b">
        <v>0</v>
      </c>
    </row>
    <row r="93" spans="1:7" ht="15">
      <c r="A93" s="84" t="s">
        <v>1791</v>
      </c>
      <c r="B93" s="84">
        <v>4</v>
      </c>
      <c r="C93" s="123">
        <v>0.0036109443358146487</v>
      </c>
      <c r="D93" s="84" t="s">
        <v>1962</v>
      </c>
      <c r="E93" s="84" t="b">
        <v>0</v>
      </c>
      <c r="F93" s="84" t="b">
        <v>0</v>
      </c>
      <c r="G93" s="84" t="b">
        <v>0</v>
      </c>
    </row>
    <row r="94" spans="1:7" ht="15">
      <c r="A94" s="84" t="s">
        <v>1792</v>
      </c>
      <c r="B94" s="84">
        <v>4</v>
      </c>
      <c r="C94" s="123">
        <v>0.0036109443358146487</v>
      </c>
      <c r="D94" s="84" t="s">
        <v>1962</v>
      </c>
      <c r="E94" s="84" t="b">
        <v>0</v>
      </c>
      <c r="F94" s="84" t="b">
        <v>0</v>
      </c>
      <c r="G94" s="84" t="b">
        <v>0</v>
      </c>
    </row>
    <row r="95" spans="1:7" ht="15">
      <c r="A95" s="84" t="s">
        <v>1793</v>
      </c>
      <c r="B95" s="84">
        <v>4</v>
      </c>
      <c r="C95" s="123">
        <v>0.0036109443358146487</v>
      </c>
      <c r="D95" s="84" t="s">
        <v>1962</v>
      </c>
      <c r="E95" s="84" t="b">
        <v>0</v>
      </c>
      <c r="F95" s="84" t="b">
        <v>0</v>
      </c>
      <c r="G95" s="84" t="b">
        <v>0</v>
      </c>
    </row>
    <row r="96" spans="1:7" ht="15">
      <c r="A96" s="84" t="s">
        <v>1794</v>
      </c>
      <c r="B96" s="84">
        <v>4</v>
      </c>
      <c r="C96" s="123">
        <v>0.0036109443358146487</v>
      </c>
      <c r="D96" s="84" t="s">
        <v>1962</v>
      </c>
      <c r="E96" s="84" t="b">
        <v>0</v>
      </c>
      <c r="F96" s="84" t="b">
        <v>0</v>
      </c>
      <c r="G96" s="84" t="b">
        <v>0</v>
      </c>
    </row>
    <row r="97" spans="1:7" ht="15">
      <c r="A97" s="84" t="s">
        <v>1795</v>
      </c>
      <c r="B97" s="84">
        <v>4</v>
      </c>
      <c r="C97" s="123">
        <v>0.0036109443358146487</v>
      </c>
      <c r="D97" s="84" t="s">
        <v>1962</v>
      </c>
      <c r="E97" s="84" t="b">
        <v>0</v>
      </c>
      <c r="F97" s="84" t="b">
        <v>0</v>
      </c>
      <c r="G97" s="84" t="b">
        <v>0</v>
      </c>
    </row>
    <row r="98" spans="1:7" ht="15">
      <c r="A98" s="84" t="s">
        <v>1501</v>
      </c>
      <c r="B98" s="84">
        <v>4</v>
      </c>
      <c r="C98" s="123">
        <v>0.0036109443358146487</v>
      </c>
      <c r="D98" s="84" t="s">
        <v>1962</v>
      </c>
      <c r="E98" s="84" t="b">
        <v>1</v>
      </c>
      <c r="F98" s="84" t="b">
        <v>0</v>
      </c>
      <c r="G98" s="84" t="b">
        <v>0</v>
      </c>
    </row>
    <row r="99" spans="1:7" ht="15">
      <c r="A99" s="84" t="s">
        <v>1796</v>
      </c>
      <c r="B99" s="84">
        <v>4</v>
      </c>
      <c r="C99" s="123">
        <v>0.0036109443358146487</v>
      </c>
      <c r="D99" s="84" t="s">
        <v>1962</v>
      </c>
      <c r="E99" s="84" t="b">
        <v>0</v>
      </c>
      <c r="F99" s="84" t="b">
        <v>0</v>
      </c>
      <c r="G99" s="84" t="b">
        <v>0</v>
      </c>
    </row>
    <row r="100" spans="1:7" ht="15">
      <c r="A100" s="84" t="s">
        <v>230</v>
      </c>
      <c r="B100" s="84">
        <v>4</v>
      </c>
      <c r="C100" s="123">
        <v>0.0036109443358146487</v>
      </c>
      <c r="D100" s="84" t="s">
        <v>1962</v>
      </c>
      <c r="E100" s="84" t="b">
        <v>0</v>
      </c>
      <c r="F100" s="84" t="b">
        <v>0</v>
      </c>
      <c r="G100" s="84" t="b">
        <v>0</v>
      </c>
    </row>
    <row r="101" spans="1:7" ht="15">
      <c r="A101" s="84" t="s">
        <v>1797</v>
      </c>
      <c r="B101" s="84">
        <v>4</v>
      </c>
      <c r="C101" s="123">
        <v>0.0036109443358146487</v>
      </c>
      <c r="D101" s="84" t="s">
        <v>1962</v>
      </c>
      <c r="E101" s="84" t="b">
        <v>0</v>
      </c>
      <c r="F101" s="84" t="b">
        <v>0</v>
      </c>
      <c r="G101" s="84" t="b">
        <v>0</v>
      </c>
    </row>
    <row r="102" spans="1:7" ht="15">
      <c r="A102" s="84" t="s">
        <v>1798</v>
      </c>
      <c r="B102" s="84">
        <v>4</v>
      </c>
      <c r="C102" s="123">
        <v>0.0036109443358146487</v>
      </c>
      <c r="D102" s="84" t="s">
        <v>1962</v>
      </c>
      <c r="E102" s="84" t="b">
        <v>1</v>
      </c>
      <c r="F102" s="84" t="b">
        <v>0</v>
      </c>
      <c r="G102" s="84" t="b">
        <v>0</v>
      </c>
    </row>
    <row r="103" spans="1:7" ht="15">
      <c r="A103" s="84" t="s">
        <v>1799</v>
      </c>
      <c r="B103" s="84">
        <v>4</v>
      </c>
      <c r="C103" s="123">
        <v>0.0036109443358146487</v>
      </c>
      <c r="D103" s="84" t="s">
        <v>1962</v>
      </c>
      <c r="E103" s="84" t="b">
        <v>1</v>
      </c>
      <c r="F103" s="84" t="b">
        <v>0</v>
      </c>
      <c r="G103" s="84" t="b">
        <v>0</v>
      </c>
    </row>
    <row r="104" spans="1:7" ht="15">
      <c r="A104" s="84" t="s">
        <v>1800</v>
      </c>
      <c r="B104" s="84">
        <v>4</v>
      </c>
      <c r="C104" s="123">
        <v>0.0036109443358146487</v>
      </c>
      <c r="D104" s="84" t="s">
        <v>1962</v>
      </c>
      <c r="E104" s="84" t="b">
        <v>0</v>
      </c>
      <c r="F104" s="84" t="b">
        <v>0</v>
      </c>
      <c r="G104" s="84" t="b">
        <v>0</v>
      </c>
    </row>
    <row r="105" spans="1:7" ht="15">
      <c r="A105" s="84" t="s">
        <v>1801</v>
      </c>
      <c r="B105" s="84">
        <v>4</v>
      </c>
      <c r="C105" s="123">
        <v>0.0036109443358146487</v>
      </c>
      <c r="D105" s="84" t="s">
        <v>1962</v>
      </c>
      <c r="E105" s="84" t="b">
        <v>0</v>
      </c>
      <c r="F105" s="84" t="b">
        <v>0</v>
      </c>
      <c r="G105" s="84" t="b">
        <v>0</v>
      </c>
    </row>
    <row r="106" spans="1:7" ht="15">
      <c r="A106" s="84" t="s">
        <v>1802</v>
      </c>
      <c r="B106" s="84">
        <v>4</v>
      </c>
      <c r="C106" s="123">
        <v>0.0036109443358146487</v>
      </c>
      <c r="D106" s="84" t="s">
        <v>1962</v>
      </c>
      <c r="E106" s="84" t="b">
        <v>0</v>
      </c>
      <c r="F106" s="84" t="b">
        <v>0</v>
      </c>
      <c r="G106" s="84" t="b">
        <v>0</v>
      </c>
    </row>
    <row r="107" spans="1:7" ht="15">
      <c r="A107" s="84" t="s">
        <v>1803</v>
      </c>
      <c r="B107" s="84">
        <v>4</v>
      </c>
      <c r="C107" s="123">
        <v>0.0036109443358146487</v>
      </c>
      <c r="D107" s="84" t="s">
        <v>1962</v>
      </c>
      <c r="E107" s="84" t="b">
        <v>0</v>
      </c>
      <c r="F107" s="84" t="b">
        <v>0</v>
      </c>
      <c r="G107" s="84" t="b">
        <v>0</v>
      </c>
    </row>
    <row r="108" spans="1:7" ht="15">
      <c r="A108" s="84" t="s">
        <v>1804</v>
      </c>
      <c r="B108" s="84">
        <v>4</v>
      </c>
      <c r="C108" s="123">
        <v>0.0036109443358146487</v>
      </c>
      <c r="D108" s="84" t="s">
        <v>1962</v>
      </c>
      <c r="E108" s="84" t="b">
        <v>0</v>
      </c>
      <c r="F108" s="84" t="b">
        <v>0</v>
      </c>
      <c r="G108" s="84" t="b">
        <v>0</v>
      </c>
    </row>
    <row r="109" spans="1:7" ht="15">
      <c r="A109" s="84" t="s">
        <v>1805</v>
      </c>
      <c r="B109" s="84">
        <v>4</v>
      </c>
      <c r="C109" s="123">
        <v>0.0036109443358146487</v>
      </c>
      <c r="D109" s="84" t="s">
        <v>1962</v>
      </c>
      <c r="E109" s="84" t="b">
        <v>0</v>
      </c>
      <c r="F109" s="84" t="b">
        <v>0</v>
      </c>
      <c r="G109" s="84" t="b">
        <v>0</v>
      </c>
    </row>
    <row r="110" spans="1:7" ht="15">
      <c r="A110" s="84" t="s">
        <v>1806</v>
      </c>
      <c r="B110" s="84">
        <v>4</v>
      </c>
      <c r="C110" s="123">
        <v>0.0036109443358146487</v>
      </c>
      <c r="D110" s="84" t="s">
        <v>1962</v>
      </c>
      <c r="E110" s="84" t="b">
        <v>0</v>
      </c>
      <c r="F110" s="84" t="b">
        <v>0</v>
      </c>
      <c r="G110" s="84" t="b">
        <v>0</v>
      </c>
    </row>
    <row r="111" spans="1:7" ht="15">
      <c r="A111" s="84" t="s">
        <v>1807</v>
      </c>
      <c r="B111" s="84">
        <v>4</v>
      </c>
      <c r="C111" s="123">
        <v>0.0036109443358146487</v>
      </c>
      <c r="D111" s="84" t="s">
        <v>1962</v>
      </c>
      <c r="E111" s="84" t="b">
        <v>0</v>
      </c>
      <c r="F111" s="84" t="b">
        <v>0</v>
      </c>
      <c r="G111" s="84" t="b">
        <v>0</v>
      </c>
    </row>
    <row r="112" spans="1:7" ht="15">
      <c r="A112" s="84" t="s">
        <v>1808</v>
      </c>
      <c r="B112" s="84">
        <v>4</v>
      </c>
      <c r="C112" s="123">
        <v>0.0036109443358146487</v>
      </c>
      <c r="D112" s="84" t="s">
        <v>1962</v>
      </c>
      <c r="E112" s="84" t="b">
        <v>0</v>
      </c>
      <c r="F112" s="84" t="b">
        <v>0</v>
      </c>
      <c r="G112" s="84" t="b">
        <v>0</v>
      </c>
    </row>
    <row r="113" spans="1:7" ht="15">
      <c r="A113" s="84" t="s">
        <v>1809</v>
      </c>
      <c r="B113" s="84">
        <v>4</v>
      </c>
      <c r="C113" s="123">
        <v>0.0036109443358146487</v>
      </c>
      <c r="D113" s="84" t="s">
        <v>1962</v>
      </c>
      <c r="E113" s="84" t="b">
        <v>0</v>
      </c>
      <c r="F113" s="84" t="b">
        <v>0</v>
      </c>
      <c r="G113" s="84" t="b">
        <v>0</v>
      </c>
    </row>
    <row r="114" spans="1:7" ht="15">
      <c r="A114" s="84" t="s">
        <v>1810</v>
      </c>
      <c r="B114" s="84">
        <v>4</v>
      </c>
      <c r="C114" s="123">
        <v>0.0036109443358146487</v>
      </c>
      <c r="D114" s="84" t="s">
        <v>1962</v>
      </c>
      <c r="E114" s="84" t="b">
        <v>0</v>
      </c>
      <c r="F114" s="84" t="b">
        <v>0</v>
      </c>
      <c r="G114" s="84" t="b">
        <v>0</v>
      </c>
    </row>
    <row r="115" spans="1:7" ht="15">
      <c r="A115" s="84" t="s">
        <v>264</v>
      </c>
      <c r="B115" s="84">
        <v>4</v>
      </c>
      <c r="C115" s="123">
        <v>0.0036109443358146487</v>
      </c>
      <c r="D115" s="84" t="s">
        <v>1962</v>
      </c>
      <c r="E115" s="84" t="b">
        <v>0</v>
      </c>
      <c r="F115" s="84" t="b">
        <v>0</v>
      </c>
      <c r="G115" s="84" t="b">
        <v>0</v>
      </c>
    </row>
    <row r="116" spans="1:7" ht="15">
      <c r="A116" s="84" t="s">
        <v>263</v>
      </c>
      <c r="B116" s="84">
        <v>4</v>
      </c>
      <c r="C116" s="123">
        <v>0.0036109443358146487</v>
      </c>
      <c r="D116" s="84" t="s">
        <v>1962</v>
      </c>
      <c r="E116" s="84" t="b">
        <v>0</v>
      </c>
      <c r="F116" s="84" t="b">
        <v>0</v>
      </c>
      <c r="G116" s="84" t="b">
        <v>0</v>
      </c>
    </row>
    <row r="117" spans="1:7" ht="15">
      <c r="A117" s="84" t="s">
        <v>1811</v>
      </c>
      <c r="B117" s="84">
        <v>4</v>
      </c>
      <c r="C117" s="123">
        <v>0.0036109443358146487</v>
      </c>
      <c r="D117" s="84" t="s">
        <v>1962</v>
      </c>
      <c r="E117" s="84" t="b">
        <v>0</v>
      </c>
      <c r="F117" s="84" t="b">
        <v>0</v>
      </c>
      <c r="G117" s="84" t="b">
        <v>0</v>
      </c>
    </row>
    <row r="118" spans="1:7" ht="15">
      <c r="A118" s="84" t="s">
        <v>1812</v>
      </c>
      <c r="B118" s="84">
        <v>4</v>
      </c>
      <c r="C118" s="123">
        <v>0.0036109443358146487</v>
      </c>
      <c r="D118" s="84" t="s">
        <v>1962</v>
      </c>
      <c r="E118" s="84" t="b">
        <v>0</v>
      </c>
      <c r="F118" s="84" t="b">
        <v>0</v>
      </c>
      <c r="G118" s="84" t="b">
        <v>0</v>
      </c>
    </row>
    <row r="119" spans="1:7" ht="15">
      <c r="A119" s="84" t="s">
        <v>1518</v>
      </c>
      <c r="B119" s="84">
        <v>4</v>
      </c>
      <c r="C119" s="123">
        <v>0.0036109443358146487</v>
      </c>
      <c r="D119" s="84" t="s">
        <v>1962</v>
      </c>
      <c r="E119" s="84" t="b">
        <v>0</v>
      </c>
      <c r="F119" s="84" t="b">
        <v>0</v>
      </c>
      <c r="G119" s="84" t="b">
        <v>0</v>
      </c>
    </row>
    <row r="120" spans="1:7" ht="15">
      <c r="A120" s="84" t="s">
        <v>1519</v>
      </c>
      <c r="B120" s="84">
        <v>4</v>
      </c>
      <c r="C120" s="123">
        <v>0.0036109443358146487</v>
      </c>
      <c r="D120" s="84" t="s">
        <v>1962</v>
      </c>
      <c r="E120" s="84" t="b">
        <v>0</v>
      </c>
      <c r="F120" s="84" t="b">
        <v>0</v>
      </c>
      <c r="G120" s="84" t="b">
        <v>0</v>
      </c>
    </row>
    <row r="121" spans="1:7" ht="15">
      <c r="A121" s="84" t="s">
        <v>1520</v>
      </c>
      <c r="B121" s="84">
        <v>4</v>
      </c>
      <c r="C121" s="123">
        <v>0.0036109443358146487</v>
      </c>
      <c r="D121" s="84" t="s">
        <v>1962</v>
      </c>
      <c r="E121" s="84" t="b">
        <v>0</v>
      </c>
      <c r="F121" s="84" t="b">
        <v>0</v>
      </c>
      <c r="G121" s="84" t="b">
        <v>0</v>
      </c>
    </row>
    <row r="122" spans="1:7" ht="15">
      <c r="A122" s="84" t="s">
        <v>1521</v>
      </c>
      <c r="B122" s="84">
        <v>4</v>
      </c>
      <c r="C122" s="123">
        <v>0.0036109443358146487</v>
      </c>
      <c r="D122" s="84" t="s">
        <v>1962</v>
      </c>
      <c r="E122" s="84" t="b">
        <v>0</v>
      </c>
      <c r="F122" s="84" t="b">
        <v>0</v>
      </c>
      <c r="G122" s="84" t="b">
        <v>0</v>
      </c>
    </row>
    <row r="123" spans="1:7" ht="15">
      <c r="A123" s="84" t="s">
        <v>1813</v>
      </c>
      <c r="B123" s="84">
        <v>4</v>
      </c>
      <c r="C123" s="123">
        <v>0.0036109443358146487</v>
      </c>
      <c r="D123" s="84" t="s">
        <v>1962</v>
      </c>
      <c r="E123" s="84" t="b">
        <v>0</v>
      </c>
      <c r="F123" s="84" t="b">
        <v>0</v>
      </c>
      <c r="G123" s="84" t="b">
        <v>0</v>
      </c>
    </row>
    <row r="124" spans="1:7" ht="15">
      <c r="A124" s="84" t="s">
        <v>1814</v>
      </c>
      <c r="B124" s="84">
        <v>4</v>
      </c>
      <c r="C124" s="123">
        <v>0.0036109443358146487</v>
      </c>
      <c r="D124" s="84" t="s">
        <v>1962</v>
      </c>
      <c r="E124" s="84" t="b">
        <v>0</v>
      </c>
      <c r="F124" s="84" t="b">
        <v>0</v>
      </c>
      <c r="G124" s="84" t="b">
        <v>0</v>
      </c>
    </row>
    <row r="125" spans="1:7" ht="15">
      <c r="A125" s="84" t="s">
        <v>1815</v>
      </c>
      <c r="B125" s="84">
        <v>4</v>
      </c>
      <c r="C125" s="123">
        <v>0.0036109443358146487</v>
      </c>
      <c r="D125" s="84" t="s">
        <v>1962</v>
      </c>
      <c r="E125" s="84" t="b">
        <v>0</v>
      </c>
      <c r="F125" s="84" t="b">
        <v>0</v>
      </c>
      <c r="G125" s="84" t="b">
        <v>0</v>
      </c>
    </row>
    <row r="126" spans="1:7" ht="15">
      <c r="A126" s="84" t="s">
        <v>1816</v>
      </c>
      <c r="B126" s="84">
        <v>4</v>
      </c>
      <c r="C126" s="123">
        <v>0.0036109443358146487</v>
      </c>
      <c r="D126" s="84" t="s">
        <v>1962</v>
      </c>
      <c r="E126" s="84" t="b">
        <v>0</v>
      </c>
      <c r="F126" s="84" t="b">
        <v>0</v>
      </c>
      <c r="G126" s="84" t="b">
        <v>0</v>
      </c>
    </row>
    <row r="127" spans="1:7" ht="15">
      <c r="A127" s="84" t="s">
        <v>1817</v>
      </c>
      <c r="B127" s="84">
        <v>4</v>
      </c>
      <c r="C127" s="123">
        <v>0.0036109443358146487</v>
      </c>
      <c r="D127" s="84" t="s">
        <v>1962</v>
      </c>
      <c r="E127" s="84" t="b">
        <v>0</v>
      </c>
      <c r="F127" s="84" t="b">
        <v>0</v>
      </c>
      <c r="G127" s="84" t="b">
        <v>0</v>
      </c>
    </row>
    <row r="128" spans="1:7" ht="15">
      <c r="A128" s="84" t="s">
        <v>1818</v>
      </c>
      <c r="B128" s="84">
        <v>4</v>
      </c>
      <c r="C128" s="123">
        <v>0.0036109443358146487</v>
      </c>
      <c r="D128" s="84" t="s">
        <v>1962</v>
      </c>
      <c r="E128" s="84" t="b">
        <v>1</v>
      </c>
      <c r="F128" s="84" t="b">
        <v>0</v>
      </c>
      <c r="G128" s="84" t="b">
        <v>0</v>
      </c>
    </row>
    <row r="129" spans="1:7" ht="15">
      <c r="A129" s="84" t="s">
        <v>1819</v>
      </c>
      <c r="B129" s="84">
        <v>4</v>
      </c>
      <c r="C129" s="123">
        <v>0.0036109443358146487</v>
      </c>
      <c r="D129" s="84" t="s">
        <v>1962</v>
      </c>
      <c r="E129" s="84" t="b">
        <v>0</v>
      </c>
      <c r="F129" s="84" t="b">
        <v>0</v>
      </c>
      <c r="G129" s="84" t="b">
        <v>0</v>
      </c>
    </row>
    <row r="130" spans="1:7" ht="15">
      <c r="A130" s="84" t="s">
        <v>1820</v>
      </c>
      <c r="B130" s="84">
        <v>4</v>
      </c>
      <c r="C130" s="123">
        <v>0.0036109443358146487</v>
      </c>
      <c r="D130" s="84" t="s">
        <v>1962</v>
      </c>
      <c r="E130" s="84" t="b">
        <v>0</v>
      </c>
      <c r="F130" s="84" t="b">
        <v>0</v>
      </c>
      <c r="G130" s="84" t="b">
        <v>0</v>
      </c>
    </row>
    <row r="131" spans="1:7" ht="15">
      <c r="A131" s="84" t="s">
        <v>1821</v>
      </c>
      <c r="B131" s="84">
        <v>3</v>
      </c>
      <c r="C131" s="123">
        <v>0.002962148773422572</v>
      </c>
      <c r="D131" s="84" t="s">
        <v>1962</v>
      </c>
      <c r="E131" s="84" t="b">
        <v>0</v>
      </c>
      <c r="F131" s="84" t="b">
        <v>0</v>
      </c>
      <c r="G131" s="84" t="b">
        <v>0</v>
      </c>
    </row>
    <row r="132" spans="1:7" ht="15">
      <c r="A132" s="84" t="s">
        <v>1822</v>
      </c>
      <c r="B132" s="84">
        <v>3</v>
      </c>
      <c r="C132" s="123">
        <v>0.002962148773422572</v>
      </c>
      <c r="D132" s="84" t="s">
        <v>1962</v>
      </c>
      <c r="E132" s="84" t="b">
        <v>0</v>
      </c>
      <c r="F132" s="84" t="b">
        <v>0</v>
      </c>
      <c r="G132" s="84" t="b">
        <v>0</v>
      </c>
    </row>
    <row r="133" spans="1:7" ht="15">
      <c r="A133" s="84" t="s">
        <v>1823</v>
      </c>
      <c r="B133" s="84">
        <v>3</v>
      </c>
      <c r="C133" s="123">
        <v>0.002962148773422572</v>
      </c>
      <c r="D133" s="84" t="s">
        <v>1962</v>
      </c>
      <c r="E133" s="84" t="b">
        <v>0</v>
      </c>
      <c r="F133" s="84" t="b">
        <v>0</v>
      </c>
      <c r="G133" s="84" t="b">
        <v>0</v>
      </c>
    </row>
    <row r="134" spans="1:7" ht="15">
      <c r="A134" s="84" t="s">
        <v>1824</v>
      </c>
      <c r="B134" s="84">
        <v>3</v>
      </c>
      <c r="C134" s="123">
        <v>0.002962148773422572</v>
      </c>
      <c r="D134" s="84" t="s">
        <v>1962</v>
      </c>
      <c r="E134" s="84" t="b">
        <v>0</v>
      </c>
      <c r="F134" s="84" t="b">
        <v>0</v>
      </c>
      <c r="G134" s="84" t="b">
        <v>0</v>
      </c>
    </row>
    <row r="135" spans="1:7" ht="15">
      <c r="A135" s="84" t="s">
        <v>1825</v>
      </c>
      <c r="B135" s="84">
        <v>3</v>
      </c>
      <c r="C135" s="123">
        <v>0.002962148773422572</v>
      </c>
      <c r="D135" s="84" t="s">
        <v>1962</v>
      </c>
      <c r="E135" s="84" t="b">
        <v>0</v>
      </c>
      <c r="F135" s="84" t="b">
        <v>0</v>
      </c>
      <c r="G135" s="84" t="b">
        <v>0</v>
      </c>
    </row>
    <row r="136" spans="1:7" ht="15">
      <c r="A136" s="84" t="s">
        <v>1826</v>
      </c>
      <c r="B136" s="84">
        <v>3</v>
      </c>
      <c r="C136" s="123">
        <v>0.002962148773422572</v>
      </c>
      <c r="D136" s="84" t="s">
        <v>1962</v>
      </c>
      <c r="E136" s="84" t="b">
        <v>0</v>
      </c>
      <c r="F136" s="84" t="b">
        <v>0</v>
      </c>
      <c r="G136" s="84" t="b">
        <v>0</v>
      </c>
    </row>
    <row r="137" spans="1:7" ht="15">
      <c r="A137" s="84" t="s">
        <v>1827</v>
      </c>
      <c r="B137" s="84">
        <v>3</v>
      </c>
      <c r="C137" s="123">
        <v>0.002962148773422572</v>
      </c>
      <c r="D137" s="84" t="s">
        <v>1962</v>
      </c>
      <c r="E137" s="84" t="b">
        <v>0</v>
      </c>
      <c r="F137" s="84" t="b">
        <v>0</v>
      </c>
      <c r="G137" s="84" t="b">
        <v>0</v>
      </c>
    </row>
    <row r="138" spans="1:7" ht="15">
      <c r="A138" s="84" t="s">
        <v>1828</v>
      </c>
      <c r="B138" s="84">
        <v>3</v>
      </c>
      <c r="C138" s="123">
        <v>0.002962148773422572</v>
      </c>
      <c r="D138" s="84" t="s">
        <v>1962</v>
      </c>
      <c r="E138" s="84" t="b">
        <v>0</v>
      </c>
      <c r="F138" s="84" t="b">
        <v>1</v>
      </c>
      <c r="G138" s="84" t="b">
        <v>0</v>
      </c>
    </row>
    <row r="139" spans="1:7" ht="15">
      <c r="A139" s="84" t="s">
        <v>260</v>
      </c>
      <c r="B139" s="84">
        <v>3</v>
      </c>
      <c r="C139" s="123">
        <v>0.002962148773422572</v>
      </c>
      <c r="D139" s="84" t="s">
        <v>1962</v>
      </c>
      <c r="E139" s="84" t="b">
        <v>0</v>
      </c>
      <c r="F139" s="84" t="b">
        <v>0</v>
      </c>
      <c r="G139" s="84" t="b">
        <v>0</v>
      </c>
    </row>
    <row r="140" spans="1:7" ht="15">
      <c r="A140" s="84" t="s">
        <v>1829</v>
      </c>
      <c r="B140" s="84">
        <v>3</v>
      </c>
      <c r="C140" s="123">
        <v>0.0033200578365438754</v>
      </c>
      <c r="D140" s="84" t="s">
        <v>1962</v>
      </c>
      <c r="E140" s="84" t="b">
        <v>0</v>
      </c>
      <c r="F140" s="84" t="b">
        <v>0</v>
      </c>
      <c r="G140" s="84" t="b">
        <v>0</v>
      </c>
    </row>
    <row r="141" spans="1:7" ht="15">
      <c r="A141" s="84" t="s">
        <v>1830</v>
      </c>
      <c r="B141" s="84">
        <v>3</v>
      </c>
      <c r="C141" s="123">
        <v>0.002962148773422572</v>
      </c>
      <c r="D141" s="84" t="s">
        <v>1962</v>
      </c>
      <c r="E141" s="84" t="b">
        <v>0</v>
      </c>
      <c r="F141" s="84" t="b">
        <v>0</v>
      </c>
      <c r="G141" s="84" t="b">
        <v>0</v>
      </c>
    </row>
    <row r="142" spans="1:7" ht="15">
      <c r="A142" s="84" t="s">
        <v>266</v>
      </c>
      <c r="B142" s="84">
        <v>3</v>
      </c>
      <c r="C142" s="123">
        <v>0.002962148773422572</v>
      </c>
      <c r="D142" s="84" t="s">
        <v>1962</v>
      </c>
      <c r="E142" s="84" t="b">
        <v>0</v>
      </c>
      <c r="F142" s="84" t="b">
        <v>0</v>
      </c>
      <c r="G142" s="84" t="b">
        <v>0</v>
      </c>
    </row>
    <row r="143" spans="1:7" ht="15">
      <c r="A143" s="84" t="s">
        <v>1831</v>
      </c>
      <c r="B143" s="84">
        <v>3</v>
      </c>
      <c r="C143" s="123">
        <v>0.002962148773422572</v>
      </c>
      <c r="D143" s="84" t="s">
        <v>1962</v>
      </c>
      <c r="E143" s="84" t="b">
        <v>0</v>
      </c>
      <c r="F143" s="84" t="b">
        <v>0</v>
      </c>
      <c r="G143" s="84" t="b">
        <v>0</v>
      </c>
    </row>
    <row r="144" spans="1:7" ht="15">
      <c r="A144" s="84" t="s">
        <v>1832</v>
      </c>
      <c r="B144" s="84">
        <v>3</v>
      </c>
      <c r="C144" s="123">
        <v>0.002962148773422572</v>
      </c>
      <c r="D144" s="84" t="s">
        <v>1962</v>
      </c>
      <c r="E144" s="84" t="b">
        <v>0</v>
      </c>
      <c r="F144" s="84" t="b">
        <v>0</v>
      </c>
      <c r="G144" s="84" t="b">
        <v>0</v>
      </c>
    </row>
    <row r="145" spans="1:7" ht="15">
      <c r="A145" s="84" t="s">
        <v>1833</v>
      </c>
      <c r="B145" s="84">
        <v>3</v>
      </c>
      <c r="C145" s="123">
        <v>0.002962148773422572</v>
      </c>
      <c r="D145" s="84" t="s">
        <v>1962</v>
      </c>
      <c r="E145" s="84" t="b">
        <v>0</v>
      </c>
      <c r="F145" s="84" t="b">
        <v>0</v>
      </c>
      <c r="G145" s="84" t="b">
        <v>0</v>
      </c>
    </row>
    <row r="146" spans="1:7" ht="15">
      <c r="A146" s="84" t="s">
        <v>1834</v>
      </c>
      <c r="B146" s="84">
        <v>3</v>
      </c>
      <c r="C146" s="123">
        <v>0.002962148773422572</v>
      </c>
      <c r="D146" s="84" t="s">
        <v>1962</v>
      </c>
      <c r="E146" s="84" t="b">
        <v>0</v>
      </c>
      <c r="F146" s="84" t="b">
        <v>0</v>
      </c>
      <c r="G146" s="84" t="b">
        <v>0</v>
      </c>
    </row>
    <row r="147" spans="1:7" ht="15">
      <c r="A147" s="84" t="s">
        <v>1835</v>
      </c>
      <c r="B147" s="84">
        <v>3</v>
      </c>
      <c r="C147" s="123">
        <v>0.002962148773422572</v>
      </c>
      <c r="D147" s="84" t="s">
        <v>1962</v>
      </c>
      <c r="E147" s="84" t="b">
        <v>0</v>
      </c>
      <c r="F147" s="84" t="b">
        <v>0</v>
      </c>
      <c r="G147" s="84" t="b">
        <v>0</v>
      </c>
    </row>
    <row r="148" spans="1:7" ht="15">
      <c r="A148" s="84" t="s">
        <v>1836</v>
      </c>
      <c r="B148" s="84">
        <v>3</v>
      </c>
      <c r="C148" s="123">
        <v>0.002962148773422572</v>
      </c>
      <c r="D148" s="84" t="s">
        <v>1962</v>
      </c>
      <c r="E148" s="84" t="b">
        <v>0</v>
      </c>
      <c r="F148" s="84" t="b">
        <v>0</v>
      </c>
      <c r="G148" s="84" t="b">
        <v>0</v>
      </c>
    </row>
    <row r="149" spans="1:7" ht="15">
      <c r="A149" s="84" t="s">
        <v>1837</v>
      </c>
      <c r="B149" s="84">
        <v>3</v>
      </c>
      <c r="C149" s="123">
        <v>0.002962148773422572</v>
      </c>
      <c r="D149" s="84" t="s">
        <v>1962</v>
      </c>
      <c r="E149" s="84" t="b">
        <v>0</v>
      </c>
      <c r="F149" s="84" t="b">
        <v>0</v>
      </c>
      <c r="G149" s="84" t="b">
        <v>0</v>
      </c>
    </row>
    <row r="150" spans="1:7" ht="15">
      <c r="A150" s="84" t="s">
        <v>1838</v>
      </c>
      <c r="B150" s="84">
        <v>3</v>
      </c>
      <c r="C150" s="123">
        <v>0.002962148773422572</v>
      </c>
      <c r="D150" s="84" t="s">
        <v>1962</v>
      </c>
      <c r="E150" s="84" t="b">
        <v>0</v>
      </c>
      <c r="F150" s="84" t="b">
        <v>0</v>
      </c>
      <c r="G150" s="84" t="b">
        <v>0</v>
      </c>
    </row>
    <row r="151" spans="1:7" ht="15">
      <c r="A151" s="84" t="s">
        <v>1839</v>
      </c>
      <c r="B151" s="84">
        <v>3</v>
      </c>
      <c r="C151" s="123">
        <v>0.002962148773422572</v>
      </c>
      <c r="D151" s="84" t="s">
        <v>1962</v>
      </c>
      <c r="E151" s="84" t="b">
        <v>0</v>
      </c>
      <c r="F151" s="84" t="b">
        <v>0</v>
      </c>
      <c r="G151" s="84" t="b">
        <v>0</v>
      </c>
    </row>
    <row r="152" spans="1:7" ht="15">
      <c r="A152" s="84" t="s">
        <v>1840</v>
      </c>
      <c r="B152" s="84">
        <v>3</v>
      </c>
      <c r="C152" s="123">
        <v>0.002962148773422572</v>
      </c>
      <c r="D152" s="84" t="s">
        <v>1962</v>
      </c>
      <c r="E152" s="84" t="b">
        <v>0</v>
      </c>
      <c r="F152" s="84" t="b">
        <v>0</v>
      </c>
      <c r="G152" s="84" t="b">
        <v>0</v>
      </c>
    </row>
    <row r="153" spans="1:7" ht="15">
      <c r="A153" s="84" t="s">
        <v>1841</v>
      </c>
      <c r="B153" s="84">
        <v>3</v>
      </c>
      <c r="C153" s="123">
        <v>0.002962148773422572</v>
      </c>
      <c r="D153" s="84" t="s">
        <v>1962</v>
      </c>
      <c r="E153" s="84" t="b">
        <v>0</v>
      </c>
      <c r="F153" s="84" t="b">
        <v>0</v>
      </c>
      <c r="G153" s="84" t="b">
        <v>0</v>
      </c>
    </row>
    <row r="154" spans="1:7" ht="15">
      <c r="A154" s="84" t="s">
        <v>1842</v>
      </c>
      <c r="B154" s="84">
        <v>3</v>
      </c>
      <c r="C154" s="123">
        <v>0.002962148773422572</v>
      </c>
      <c r="D154" s="84" t="s">
        <v>1962</v>
      </c>
      <c r="E154" s="84" t="b">
        <v>0</v>
      </c>
      <c r="F154" s="84" t="b">
        <v>0</v>
      </c>
      <c r="G154" s="84" t="b">
        <v>0</v>
      </c>
    </row>
    <row r="155" spans="1:7" ht="15">
      <c r="A155" s="84" t="s">
        <v>251</v>
      </c>
      <c r="B155" s="84">
        <v>3</v>
      </c>
      <c r="C155" s="123">
        <v>0.002962148773422572</v>
      </c>
      <c r="D155" s="84" t="s">
        <v>1962</v>
      </c>
      <c r="E155" s="84" t="b">
        <v>0</v>
      </c>
      <c r="F155" s="84" t="b">
        <v>0</v>
      </c>
      <c r="G155" s="84" t="b">
        <v>0</v>
      </c>
    </row>
    <row r="156" spans="1:7" ht="15">
      <c r="A156" s="84" t="s">
        <v>1843</v>
      </c>
      <c r="B156" s="84">
        <v>3</v>
      </c>
      <c r="C156" s="123">
        <v>0.002962148773422572</v>
      </c>
      <c r="D156" s="84" t="s">
        <v>1962</v>
      </c>
      <c r="E156" s="84" t="b">
        <v>0</v>
      </c>
      <c r="F156" s="84" t="b">
        <v>0</v>
      </c>
      <c r="G156" s="84" t="b">
        <v>0</v>
      </c>
    </row>
    <row r="157" spans="1:7" ht="15">
      <c r="A157" s="84" t="s">
        <v>1844</v>
      </c>
      <c r="B157" s="84">
        <v>3</v>
      </c>
      <c r="C157" s="123">
        <v>0.002962148773422572</v>
      </c>
      <c r="D157" s="84" t="s">
        <v>1962</v>
      </c>
      <c r="E157" s="84" t="b">
        <v>0</v>
      </c>
      <c r="F157" s="84" t="b">
        <v>0</v>
      </c>
      <c r="G157" s="84" t="b">
        <v>0</v>
      </c>
    </row>
    <row r="158" spans="1:7" ht="15">
      <c r="A158" s="84" t="s">
        <v>250</v>
      </c>
      <c r="B158" s="84">
        <v>3</v>
      </c>
      <c r="C158" s="123">
        <v>0.002962148773422572</v>
      </c>
      <c r="D158" s="84" t="s">
        <v>1962</v>
      </c>
      <c r="E158" s="84" t="b">
        <v>0</v>
      </c>
      <c r="F158" s="84" t="b">
        <v>0</v>
      </c>
      <c r="G158" s="84" t="b">
        <v>0</v>
      </c>
    </row>
    <row r="159" spans="1:7" ht="15">
      <c r="A159" s="84" t="s">
        <v>1845</v>
      </c>
      <c r="B159" s="84">
        <v>3</v>
      </c>
      <c r="C159" s="123">
        <v>0.002962148773422572</v>
      </c>
      <c r="D159" s="84" t="s">
        <v>1962</v>
      </c>
      <c r="E159" s="84" t="b">
        <v>0</v>
      </c>
      <c r="F159" s="84" t="b">
        <v>0</v>
      </c>
      <c r="G159" s="84" t="b">
        <v>0</v>
      </c>
    </row>
    <row r="160" spans="1:7" ht="15">
      <c r="A160" s="84" t="s">
        <v>1846</v>
      </c>
      <c r="B160" s="84">
        <v>3</v>
      </c>
      <c r="C160" s="123">
        <v>0.002962148773422572</v>
      </c>
      <c r="D160" s="84" t="s">
        <v>1962</v>
      </c>
      <c r="E160" s="84" t="b">
        <v>0</v>
      </c>
      <c r="F160" s="84" t="b">
        <v>0</v>
      </c>
      <c r="G160" s="84" t="b">
        <v>0</v>
      </c>
    </row>
    <row r="161" spans="1:7" ht="15">
      <c r="A161" s="84" t="s">
        <v>1847</v>
      </c>
      <c r="B161" s="84">
        <v>3</v>
      </c>
      <c r="C161" s="123">
        <v>0.002962148773422572</v>
      </c>
      <c r="D161" s="84" t="s">
        <v>1962</v>
      </c>
      <c r="E161" s="84" t="b">
        <v>0</v>
      </c>
      <c r="F161" s="84" t="b">
        <v>0</v>
      </c>
      <c r="G161" s="84" t="b">
        <v>0</v>
      </c>
    </row>
    <row r="162" spans="1:7" ht="15">
      <c r="A162" s="84" t="s">
        <v>1848</v>
      </c>
      <c r="B162" s="84">
        <v>3</v>
      </c>
      <c r="C162" s="123">
        <v>0.002962148773422572</v>
      </c>
      <c r="D162" s="84" t="s">
        <v>1962</v>
      </c>
      <c r="E162" s="84" t="b">
        <v>0</v>
      </c>
      <c r="F162" s="84" t="b">
        <v>0</v>
      </c>
      <c r="G162" s="84" t="b">
        <v>0</v>
      </c>
    </row>
    <row r="163" spans="1:7" ht="15">
      <c r="A163" s="84" t="s">
        <v>249</v>
      </c>
      <c r="B163" s="84">
        <v>3</v>
      </c>
      <c r="C163" s="123">
        <v>0.002962148773422572</v>
      </c>
      <c r="D163" s="84" t="s">
        <v>1962</v>
      </c>
      <c r="E163" s="84" t="b">
        <v>0</v>
      </c>
      <c r="F163" s="84" t="b">
        <v>0</v>
      </c>
      <c r="G163" s="84" t="b">
        <v>0</v>
      </c>
    </row>
    <row r="164" spans="1:7" ht="15">
      <c r="A164" s="84" t="s">
        <v>248</v>
      </c>
      <c r="B164" s="84">
        <v>3</v>
      </c>
      <c r="C164" s="123">
        <v>0.002962148773422572</v>
      </c>
      <c r="D164" s="84" t="s">
        <v>1962</v>
      </c>
      <c r="E164" s="84" t="b">
        <v>0</v>
      </c>
      <c r="F164" s="84" t="b">
        <v>0</v>
      </c>
      <c r="G164" s="84" t="b">
        <v>0</v>
      </c>
    </row>
    <row r="165" spans="1:7" ht="15">
      <c r="A165" s="84" t="s">
        <v>257</v>
      </c>
      <c r="B165" s="84">
        <v>3</v>
      </c>
      <c r="C165" s="123">
        <v>0.002962148773422572</v>
      </c>
      <c r="D165" s="84" t="s">
        <v>1962</v>
      </c>
      <c r="E165" s="84" t="b">
        <v>0</v>
      </c>
      <c r="F165" s="84" t="b">
        <v>0</v>
      </c>
      <c r="G165" s="84" t="b">
        <v>0</v>
      </c>
    </row>
    <row r="166" spans="1:7" ht="15">
      <c r="A166" s="84" t="s">
        <v>256</v>
      </c>
      <c r="B166" s="84">
        <v>3</v>
      </c>
      <c r="C166" s="123">
        <v>0.002962148773422572</v>
      </c>
      <c r="D166" s="84" t="s">
        <v>1962</v>
      </c>
      <c r="E166" s="84" t="b">
        <v>0</v>
      </c>
      <c r="F166" s="84" t="b">
        <v>0</v>
      </c>
      <c r="G166" s="84" t="b">
        <v>0</v>
      </c>
    </row>
    <row r="167" spans="1:7" ht="15">
      <c r="A167" s="84" t="s">
        <v>1849</v>
      </c>
      <c r="B167" s="84">
        <v>3</v>
      </c>
      <c r="C167" s="123">
        <v>0.002962148773422572</v>
      </c>
      <c r="D167" s="84" t="s">
        <v>1962</v>
      </c>
      <c r="E167" s="84" t="b">
        <v>0</v>
      </c>
      <c r="F167" s="84" t="b">
        <v>0</v>
      </c>
      <c r="G167" s="84" t="b">
        <v>0</v>
      </c>
    </row>
    <row r="168" spans="1:7" ht="15">
      <c r="A168" s="84" t="s">
        <v>1850</v>
      </c>
      <c r="B168" s="84">
        <v>3</v>
      </c>
      <c r="C168" s="123">
        <v>0.002962148773422572</v>
      </c>
      <c r="D168" s="84" t="s">
        <v>1962</v>
      </c>
      <c r="E168" s="84" t="b">
        <v>0</v>
      </c>
      <c r="F168" s="84" t="b">
        <v>0</v>
      </c>
      <c r="G168" s="84" t="b">
        <v>0</v>
      </c>
    </row>
    <row r="169" spans="1:7" ht="15">
      <c r="A169" s="84" t="s">
        <v>1851</v>
      </c>
      <c r="B169" s="84">
        <v>3</v>
      </c>
      <c r="C169" s="123">
        <v>0.002962148773422572</v>
      </c>
      <c r="D169" s="84" t="s">
        <v>1962</v>
      </c>
      <c r="E169" s="84" t="b">
        <v>0</v>
      </c>
      <c r="F169" s="84" t="b">
        <v>0</v>
      </c>
      <c r="G169" s="84" t="b">
        <v>0</v>
      </c>
    </row>
    <row r="170" spans="1:7" ht="15">
      <c r="A170" s="84" t="s">
        <v>1852</v>
      </c>
      <c r="B170" s="84">
        <v>3</v>
      </c>
      <c r="C170" s="123">
        <v>0.002962148773422572</v>
      </c>
      <c r="D170" s="84" t="s">
        <v>1962</v>
      </c>
      <c r="E170" s="84" t="b">
        <v>0</v>
      </c>
      <c r="F170" s="84" t="b">
        <v>0</v>
      </c>
      <c r="G170" s="84" t="b">
        <v>0</v>
      </c>
    </row>
    <row r="171" spans="1:7" ht="15">
      <c r="A171" s="84" t="s">
        <v>1524</v>
      </c>
      <c r="B171" s="84">
        <v>3</v>
      </c>
      <c r="C171" s="123">
        <v>0.003931907421226764</v>
      </c>
      <c r="D171" s="84" t="s">
        <v>1962</v>
      </c>
      <c r="E171" s="84" t="b">
        <v>0</v>
      </c>
      <c r="F171" s="84" t="b">
        <v>0</v>
      </c>
      <c r="G171" s="84" t="b">
        <v>0</v>
      </c>
    </row>
    <row r="172" spans="1:7" ht="15">
      <c r="A172" s="84" t="s">
        <v>1853</v>
      </c>
      <c r="B172" s="84">
        <v>2</v>
      </c>
      <c r="C172" s="123">
        <v>0.00221337189102925</v>
      </c>
      <c r="D172" s="84" t="s">
        <v>1962</v>
      </c>
      <c r="E172" s="84" t="b">
        <v>0</v>
      </c>
      <c r="F172" s="84" t="b">
        <v>1</v>
      </c>
      <c r="G172" s="84" t="b">
        <v>0</v>
      </c>
    </row>
    <row r="173" spans="1:7" ht="15">
      <c r="A173" s="84" t="s">
        <v>298</v>
      </c>
      <c r="B173" s="84">
        <v>2</v>
      </c>
      <c r="C173" s="123">
        <v>0.00221337189102925</v>
      </c>
      <c r="D173" s="84" t="s">
        <v>1962</v>
      </c>
      <c r="E173" s="84" t="b">
        <v>0</v>
      </c>
      <c r="F173" s="84" t="b">
        <v>0</v>
      </c>
      <c r="G173" s="84" t="b">
        <v>0</v>
      </c>
    </row>
    <row r="174" spans="1:7" ht="15">
      <c r="A174" s="84" t="s">
        <v>271</v>
      </c>
      <c r="B174" s="84">
        <v>2</v>
      </c>
      <c r="C174" s="123">
        <v>0.00221337189102925</v>
      </c>
      <c r="D174" s="84" t="s">
        <v>1962</v>
      </c>
      <c r="E174" s="84" t="b">
        <v>0</v>
      </c>
      <c r="F174" s="84" t="b">
        <v>0</v>
      </c>
      <c r="G174" s="84" t="b">
        <v>0</v>
      </c>
    </row>
    <row r="175" spans="1:7" ht="15">
      <c r="A175" s="84" t="s">
        <v>1854</v>
      </c>
      <c r="B175" s="84">
        <v>2</v>
      </c>
      <c r="C175" s="123">
        <v>0.00221337189102925</v>
      </c>
      <c r="D175" s="84" t="s">
        <v>1962</v>
      </c>
      <c r="E175" s="84" t="b">
        <v>0</v>
      </c>
      <c r="F175" s="84" t="b">
        <v>0</v>
      </c>
      <c r="G175" s="84" t="b">
        <v>0</v>
      </c>
    </row>
    <row r="176" spans="1:7" ht="15">
      <c r="A176" s="84" t="s">
        <v>1855</v>
      </c>
      <c r="B176" s="84">
        <v>2</v>
      </c>
      <c r="C176" s="123">
        <v>0.00221337189102925</v>
      </c>
      <c r="D176" s="84" t="s">
        <v>1962</v>
      </c>
      <c r="E176" s="84" t="b">
        <v>0</v>
      </c>
      <c r="F176" s="84" t="b">
        <v>0</v>
      </c>
      <c r="G176" s="84" t="b">
        <v>0</v>
      </c>
    </row>
    <row r="177" spans="1:7" ht="15">
      <c r="A177" s="84" t="s">
        <v>1856</v>
      </c>
      <c r="B177" s="84">
        <v>2</v>
      </c>
      <c r="C177" s="123">
        <v>0.00221337189102925</v>
      </c>
      <c r="D177" s="84" t="s">
        <v>1962</v>
      </c>
      <c r="E177" s="84" t="b">
        <v>0</v>
      </c>
      <c r="F177" s="84" t="b">
        <v>0</v>
      </c>
      <c r="G177" s="84" t="b">
        <v>0</v>
      </c>
    </row>
    <row r="178" spans="1:7" ht="15">
      <c r="A178" s="84" t="s">
        <v>1857</v>
      </c>
      <c r="B178" s="84">
        <v>2</v>
      </c>
      <c r="C178" s="123">
        <v>0.00221337189102925</v>
      </c>
      <c r="D178" s="84" t="s">
        <v>1962</v>
      </c>
      <c r="E178" s="84" t="b">
        <v>0</v>
      </c>
      <c r="F178" s="84" t="b">
        <v>0</v>
      </c>
      <c r="G178" s="84" t="b">
        <v>0</v>
      </c>
    </row>
    <row r="179" spans="1:7" ht="15">
      <c r="A179" s="84" t="s">
        <v>1858</v>
      </c>
      <c r="B179" s="84">
        <v>2</v>
      </c>
      <c r="C179" s="123">
        <v>0.00221337189102925</v>
      </c>
      <c r="D179" s="84" t="s">
        <v>1962</v>
      </c>
      <c r="E179" s="84" t="b">
        <v>0</v>
      </c>
      <c r="F179" s="84" t="b">
        <v>0</v>
      </c>
      <c r="G179" s="84" t="b">
        <v>0</v>
      </c>
    </row>
    <row r="180" spans="1:7" ht="15">
      <c r="A180" s="84" t="s">
        <v>1859</v>
      </c>
      <c r="B180" s="84">
        <v>2</v>
      </c>
      <c r="C180" s="123">
        <v>0.00221337189102925</v>
      </c>
      <c r="D180" s="84" t="s">
        <v>1962</v>
      </c>
      <c r="E180" s="84" t="b">
        <v>0</v>
      </c>
      <c r="F180" s="84" t="b">
        <v>0</v>
      </c>
      <c r="G180" s="84" t="b">
        <v>0</v>
      </c>
    </row>
    <row r="181" spans="1:7" ht="15">
      <c r="A181" s="84" t="s">
        <v>1860</v>
      </c>
      <c r="B181" s="84">
        <v>2</v>
      </c>
      <c r="C181" s="123">
        <v>0.00221337189102925</v>
      </c>
      <c r="D181" s="84" t="s">
        <v>1962</v>
      </c>
      <c r="E181" s="84" t="b">
        <v>0</v>
      </c>
      <c r="F181" s="84" t="b">
        <v>0</v>
      </c>
      <c r="G181" s="84" t="b">
        <v>0</v>
      </c>
    </row>
    <row r="182" spans="1:7" ht="15">
      <c r="A182" s="84" t="s">
        <v>1861</v>
      </c>
      <c r="B182" s="84">
        <v>2</v>
      </c>
      <c r="C182" s="123">
        <v>0.00221337189102925</v>
      </c>
      <c r="D182" s="84" t="s">
        <v>1962</v>
      </c>
      <c r="E182" s="84" t="b">
        <v>0</v>
      </c>
      <c r="F182" s="84" t="b">
        <v>0</v>
      </c>
      <c r="G182" s="84" t="b">
        <v>0</v>
      </c>
    </row>
    <row r="183" spans="1:7" ht="15">
      <c r="A183" s="84" t="s">
        <v>1862</v>
      </c>
      <c r="B183" s="84">
        <v>2</v>
      </c>
      <c r="C183" s="123">
        <v>0.00221337189102925</v>
      </c>
      <c r="D183" s="84" t="s">
        <v>1962</v>
      </c>
      <c r="E183" s="84" t="b">
        <v>0</v>
      </c>
      <c r="F183" s="84" t="b">
        <v>0</v>
      </c>
      <c r="G183" s="84" t="b">
        <v>0</v>
      </c>
    </row>
    <row r="184" spans="1:7" ht="15">
      <c r="A184" s="84" t="s">
        <v>1863</v>
      </c>
      <c r="B184" s="84">
        <v>2</v>
      </c>
      <c r="C184" s="123">
        <v>0.00221337189102925</v>
      </c>
      <c r="D184" s="84" t="s">
        <v>1962</v>
      </c>
      <c r="E184" s="84" t="b">
        <v>1</v>
      </c>
      <c r="F184" s="84" t="b">
        <v>0</v>
      </c>
      <c r="G184" s="84" t="b">
        <v>0</v>
      </c>
    </row>
    <row r="185" spans="1:7" ht="15">
      <c r="A185" s="84" t="s">
        <v>1864</v>
      </c>
      <c r="B185" s="84">
        <v>2</v>
      </c>
      <c r="C185" s="123">
        <v>0.00221337189102925</v>
      </c>
      <c r="D185" s="84" t="s">
        <v>1962</v>
      </c>
      <c r="E185" s="84" t="b">
        <v>0</v>
      </c>
      <c r="F185" s="84" t="b">
        <v>0</v>
      </c>
      <c r="G185" s="84" t="b">
        <v>0</v>
      </c>
    </row>
    <row r="186" spans="1:7" ht="15">
      <c r="A186" s="84" t="s">
        <v>1865</v>
      </c>
      <c r="B186" s="84">
        <v>2</v>
      </c>
      <c r="C186" s="123">
        <v>0.00221337189102925</v>
      </c>
      <c r="D186" s="84" t="s">
        <v>1962</v>
      </c>
      <c r="E186" s="84" t="b">
        <v>0</v>
      </c>
      <c r="F186" s="84" t="b">
        <v>0</v>
      </c>
      <c r="G186" s="84" t="b">
        <v>0</v>
      </c>
    </row>
    <row r="187" spans="1:7" ht="15">
      <c r="A187" s="84" t="s">
        <v>1866</v>
      </c>
      <c r="B187" s="84">
        <v>2</v>
      </c>
      <c r="C187" s="123">
        <v>0.00221337189102925</v>
      </c>
      <c r="D187" s="84" t="s">
        <v>1962</v>
      </c>
      <c r="E187" s="84" t="b">
        <v>0</v>
      </c>
      <c r="F187" s="84" t="b">
        <v>0</v>
      </c>
      <c r="G187" s="84" t="b">
        <v>0</v>
      </c>
    </row>
    <row r="188" spans="1:7" ht="15">
      <c r="A188" s="84" t="s">
        <v>1867</v>
      </c>
      <c r="B188" s="84">
        <v>2</v>
      </c>
      <c r="C188" s="123">
        <v>0.00221337189102925</v>
      </c>
      <c r="D188" s="84" t="s">
        <v>1962</v>
      </c>
      <c r="E188" s="84" t="b">
        <v>0</v>
      </c>
      <c r="F188" s="84" t="b">
        <v>0</v>
      </c>
      <c r="G188" s="84" t="b">
        <v>0</v>
      </c>
    </row>
    <row r="189" spans="1:7" ht="15">
      <c r="A189" s="84" t="s">
        <v>270</v>
      </c>
      <c r="B189" s="84">
        <v>2</v>
      </c>
      <c r="C189" s="123">
        <v>0.00221337189102925</v>
      </c>
      <c r="D189" s="84" t="s">
        <v>1962</v>
      </c>
      <c r="E189" s="84" t="b">
        <v>0</v>
      </c>
      <c r="F189" s="84" t="b">
        <v>0</v>
      </c>
      <c r="G189" s="84" t="b">
        <v>0</v>
      </c>
    </row>
    <row r="190" spans="1:7" ht="15">
      <c r="A190" s="84" t="s">
        <v>1868</v>
      </c>
      <c r="B190" s="84">
        <v>2</v>
      </c>
      <c r="C190" s="123">
        <v>0.00221337189102925</v>
      </c>
      <c r="D190" s="84" t="s">
        <v>1962</v>
      </c>
      <c r="E190" s="84" t="b">
        <v>0</v>
      </c>
      <c r="F190" s="84" t="b">
        <v>0</v>
      </c>
      <c r="G190" s="84" t="b">
        <v>0</v>
      </c>
    </row>
    <row r="191" spans="1:7" ht="15">
      <c r="A191" s="84" t="s">
        <v>1869</v>
      </c>
      <c r="B191" s="84">
        <v>2</v>
      </c>
      <c r="C191" s="123">
        <v>0.00221337189102925</v>
      </c>
      <c r="D191" s="84" t="s">
        <v>1962</v>
      </c>
      <c r="E191" s="84" t="b">
        <v>0</v>
      </c>
      <c r="F191" s="84" t="b">
        <v>0</v>
      </c>
      <c r="G191" s="84" t="b">
        <v>0</v>
      </c>
    </row>
    <row r="192" spans="1:7" ht="15">
      <c r="A192" s="84" t="s">
        <v>1870</v>
      </c>
      <c r="B192" s="84">
        <v>2</v>
      </c>
      <c r="C192" s="123">
        <v>0.00221337189102925</v>
      </c>
      <c r="D192" s="84" t="s">
        <v>1962</v>
      </c>
      <c r="E192" s="84" t="b">
        <v>0</v>
      </c>
      <c r="F192" s="84" t="b">
        <v>0</v>
      </c>
      <c r="G192" s="84" t="b">
        <v>0</v>
      </c>
    </row>
    <row r="193" spans="1:7" ht="15">
      <c r="A193" s="84" t="s">
        <v>1871</v>
      </c>
      <c r="B193" s="84">
        <v>2</v>
      </c>
      <c r="C193" s="123">
        <v>0.00221337189102925</v>
      </c>
      <c r="D193" s="84" t="s">
        <v>1962</v>
      </c>
      <c r="E193" s="84" t="b">
        <v>0</v>
      </c>
      <c r="F193" s="84" t="b">
        <v>0</v>
      </c>
      <c r="G193" s="84" t="b">
        <v>0</v>
      </c>
    </row>
    <row r="194" spans="1:7" ht="15">
      <c r="A194" s="84" t="s">
        <v>1872</v>
      </c>
      <c r="B194" s="84">
        <v>2</v>
      </c>
      <c r="C194" s="123">
        <v>0.00221337189102925</v>
      </c>
      <c r="D194" s="84" t="s">
        <v>1962</v>
      </c>
      <c r="E194" s="84" t="b">
        <v>0</v>
      </c>
      <c r="F194" s="84" t="b">
        <v>0</v>
      </c>
      <c r="G194" s="84" t="b">
        <v>0</v>
      </c>
    </row>
    <row r="195" spans="1:7" ht="15">
      <c r="A195" s="84" t="s">
        <v>1873</v>
      </c>
      <c r="B195" s="84">
        <v>2</v>
      </c>
      <c r="C195" s="123">
        <v>0.00221337189102925</v>
      </c>
      <c r="D195" s="84" t="s">
        <v>1962</v>
      </c>
      <c r="E195" s="84" t="b">
        <v>0</v>
      </c>
      <c r="F195" s="84" t="b">
        <v>0</v>
      </c>
      <c r="G195" s="84" t="b">
        <v>0</v>
      </c>
    </row>
    <row r="196" spans="1:7" ht="15">
      <c r="A196" s="84" t="s">
        <v>1874</v>
      </c>
      <c r="B196" s="84">
        <v>2</v>
      </c>
      <c r="C196" s="123">
        <v>0.00221337189102925</v>
      </c>
      <c r="D196" s="84" t="s">
        <v>1962</v>
      </c>
      <c r="E196" s="84" t="b">
        <v>0</v>
      </c>
      <c r="F196" s="84" t="b">
        <v>0</v>
      </c>
      <c r="G196" s="84" t="b">
        <v>0</v>
      </c>
    </row>
    <row r="197" spans="1:7" ht="15">
      <c r="A197" s="84" t="s">
        <v>269</v>
      </c>
      <c r="B197" s="84">
        <v>2</v>
      </c>
      <c r="C197" s="123">
        <v>0.00221337189102925</v>
      </c>
      <c r="D197" s="84" t="s">
        <v>1962</v>
      </c>
      <c r="E197" s="84" t="b">
        <v>0</v>
      </c>
      <c r="F197" s="84" t="b">
        <v>0</v>
      </c>
      <c r="G197" s="84" t="b">
        <v>0</v>
      </c>
    </row>
    <row r="198" spans="1:7" ht="15">
      <c r="A198" s="84" t="s">
        <v>1875</v>
      </c>
      <c r="B198" s="84">
        <v>2</v>
      </c>
      <c r="C198" s="123">
        <v>0.00221337189102925</v>
      </c>
      <c r="D198" s="84" t="s">
        <v>1962</v>
      </c>
      <c r="E198" s="84" t="b">
        <v>0</v>
      </c>
      <c r="F198" s="84" t="b">
        <v>0</v>
      </c>
      <c r="G198" s="84" t="b">
        <v>0</v>
      </c>
    </row>
    <row r="199" spans="1:7" ht="15">
      <c r="A199" s="84" t="s">
        <v>1876</v>
      </c>
      <c r="B199" s="84">
        <v>2</v>
      </c>
      <c r="C199" s="123">
        <v>0.00221337189102925</v>
      </c>
      <c r="D199" s="84" t="s">
        <v>1962</v>
      </c>
      <c r="E199" s="84" t="b">
        <v>0</v>
      </c>
      <c r="F199" s="84" t="b">
        <v>0</v>
      </c>
      <c r="G199" s="84" t="b">
        <v>0</v>
      </c>
    </row>
    <row r="200" spans="1:7" ht="15">
      <c r="A200" s="84" t="s">
        <v>1877</v>
      </c>
      <c r="B200" s="84">
        <v>2</v>
      </c>
      <c r="C200" s="123">
        <v>0.00221337189102925</v>
      </c>
      <c r="D200" s="84" t="s">
        <v>1962</v>
      </c>
      <c r="E200" s="84" t="b">
        <v>0</v>
      </c>
      <c r="F200" s="84" t="b">
        <v>0</v>
      </c>
      <c r="G200" s="84" t="b">
        <v>0</v>
      </c>
    </row>
    <row r="201" spans="1:7" ht="15">
      <c r="A201" s="84" t="s">
        <v>1878</v>
      </c>
      <c r="B201" s="84">
        <v>2</v>
      </c>
      <c r="C201" s="123">
        <v>0.00221337189102925</v>
      </c>
      <c r="D201" s="84" t="s">
        <v>1962</v>
      </c>
      <c r="E201" s="84" t="b">
        <v>0</v>
      </c>
      <c r="F201" s="84" t="b">
        <v>0</v>
      </c>
      <c r="G201" s="84" t="b">
        <v>0</v>
      </c>
    </row>
    <row r="202" spans="1:7" ht="15">
      <c r="A202" s="84" t="s">
        <v>1879</v>
      </c>
      <c r="B202" s="84">
        <v>2</v>
      </c>
      <c r="C202" s="123">
        <v>0.00221337189102925</v>
      </c>
      <c r="D202" s="84" t="s">
        <v>1962</v>
      </c>
      <c r="E202" s="84" t="b">
        <v>0</v>
      </c>
      <c r="F202" s="84" t="b">
        <v>0</v>
      </c>
      <c r="G202" s="84" t="b">
        <v>0</v>
      </c>
    </row>
    <row r="203" spans="1:7" ht="15">
      <c r="A203" s="84" t="s">
        <v>1880</v>
      </c>
      <c r="B203" s="84">
        <v>2</v>
      </c>
      <c r="C203" s="123">
        <v>0.00221337189102925</v>
      </c>
      <c r="D203" s="84" t="s">
        <v>1962</v>
      </c>
      <c r="E203" s="84" t="b">
        <v>0</v>
      </c>
      <c r="F203" s="84" t="b">
        <v>0</v>
      </c>
      <c r="G203" s="84" t="b">
        <v>0</v>
      </c>
    </row>
    <row r="204" spans="1:7" ht="15">
      <c r="A204" s="84" t="s">
        <v>1881</v>
      </c>
      <c r="B204" s="84">
        <v>2</v>
      </c>
      <c r="C204" s="123">
        <v>0.00221337189102925</v>
      </c>
      <c r="D204" s="84" t="s">
        <v>1962</v>
      </c>
      <c r="E204" s="84" t="b">
        <v>0</v>
      </c>
      <c r="F204" s="84" t="b">
        <v>0</v>
      </c>
      <c r="G204" s="84" t="b">
        <v>0</v>
      </c>
    </row>
    <row r="205" spans="1:7" ht="15">
      <c r="A205" s="84" t="s">
        <v>1882</v>
      </c>
      <c r="B205" s="84">
        <v>2</v>
      </c>
      <c r="C205" s="123">
        <v>0.00221337189102925</v>
      </c>
      <c r="D205" s="84" t="s">
        <v>1962</v>
      </c>
      <c r="E205" s="84" t="b">
        <v>0</v>
      </c>
      <c r="F205" s="84" t="b">
        <v>0</v>
      </c>
      <c r="G205" s="84" t="b">
        <v>0</v>
      </c>
    </row>
    <row r="206" spans="1:7" ht="15">
      <c r="A206" s="84" t="s">
        <v>1883</v>
      </c>
      <c r="B206" s="84">
        <v>2</v>
      </c>
      <c r="C206" s="123">
        <v>0.00221337189102925</v>
      </c>
      <c r="D206" s="84" t="s">
        <v>1962</v>
      </c>
      <c r="E206" s="84" t="b">
        <v>0</v>
      </c>
      <c r="F206" s="84" t="b">
        <v>0</v>
      </c>
      <c r="G206" s="84" t="b">
        <v>0</v>
      </c>
    </row>
    <row r="207" spans="1:7" ht="15">
      <c r="A207" s="84" t="s">
        <v>1884</v>
      </c>
      <c r="B207" s="84">
        <v>2</v>
      </c>
      <c r="C207" s="123">
        <v>0.00221337189102925</v>
      </c>
      <c r="D207" s="84" t="s">
        <v>1962</v>
      </c>
      <c r="E207" s="84" t="b">
        <v>0</v>
      </c>
      <c r="F207" s="84" t="b">
        <v>0</v>
      </c>
      <c r="G207" s="84" t="b">
        <v>0</v>
      </c>
    </row>
    <row r="208" spans="1:7" ht="15">
      <c r="A208" s="84" t="s">
        <v>1885</v>
      </c>
      <c r="B208" s="84">
        <v>2</v>
      </c>
      <c r="C208" s="123">
        <v>0.00221337189102925</v>
      </c>
      <c r="D208" s="84" t="s">
        <v>1962</v>
      </c>
      <c r="E208" s="84" t="b">
        <v>0</v>
      </c>
      <c r="F208" s="84" t="b">
        <v>0</v>
      </c>
      <c r="G208" s="84" t="b">
        <v>0</v>
      </c>
    </row>
    <row r="209" spans="1:7" ht="15">
      <c r="A209" s="84" t="s">
        <v>1886</v>
      </c>
      <c r="B209" s="84">
        <v>2</v>
      </c>
      <c r="C209" s="123">
        <v>0.00221337189102925</v>
      </c>
      <c r="D209" s="84" t="s">
        <v>1962</v>
      </c>
      <c r="E209" s="84" t="b">
        <v>0</v>
      </c>
      <c r="F209" s="84" t="b">
        <v>0</v>
      </c>
      <c r="G209" s="84" t="b">
        <v>0</v>
      </c>
    </row>
    <row r="210" spans="1:7" ht="15">
      <c r="A210" s="84" t="s">
        <v>1502</v>
      </c>
      <c r="B210" s="84">
        <v>2</v>
      </c>
      <c r="C210" s="123">
        <v>0.00221337189102925</v>
      </c>
      <c r="D210" s="84" t="s">
        <v>1962</v>
      </c>
      <c r="E210" s="84" t="b">
        <v>0</v>
      </c>
      <c r="F210" s="84" t="b">
        <v>0</v>
      </c>
      <c r="G210" s="84" t="b">
        <v>0</v>
      </c>
    </row>
    <row r="211" spans="1:7" ht="15">
      <c r="A211" s="84" t="s">
        <v>1503</v>
      </c>
      <c r="B211" s="84">
        <v>2</v>
      </c>
      <c r="C211" s="123">
        <v>0.00221337189102925</v>
      </c>
      <c r="D211" s="84" t="s">
        <v>1962</v>
      </c>
      <c r="E211" s="84" t="b">
        <v>0</v>
      </c>
      <c r="F211" s="84" t="b">
        <v>0</v>
      </c>
      <c r="G211" s="84" t="b">
        <v>0</v>
      </c>
    </row>
    <row r="212" spans="1:7" ht="15">
      <c r="A212" s="84" t="s">
        <v>1505</v>
      </c>
      <c r="B212" s="84">
        <v>2</v>
      </c>
      <c r="C212" s="123">
        <v>0.00221337189102925</v>
      </c>
      <c r="D212" s="84" t="s">
        <v>1962</v>
      </c>
      <c r="E212" s="84" t="b">
        <v>0</v>
      </c>
      <c r="F212" s="84" t="b">
        <v>0</v>
      </c>
      <c r="G212" s="84" t="b">
        <v>0</v>
      </c>
    </row>
    <row r="213" spans="1:7" ht="15">
      <c r="A213" s="84" t="s">
        <v>1506</v>
      </c>
      <c r="B213" s="84">
        <v>2</v>
      </c>
      <c r="C213" s="123">
        <v>0.00221337189102925</v>
      </c>
      <c r="D213" s="84" t="s">
        <v>1962</v>
      </c>
      <c r="E213" s="84" t="b">
        <v>1</v>
      </c>
      <c r="F213" s="84" t="b">
        <v>0</v>
      </c>
      <c r="G213" s="84" t="b">
        <v>0</v>
      </c>
    </row>
    <row r="214" spans="1:7" ht="15">
      <c r="A214" s="84" t="s">
        <v>1507</v>
      </c>
      <c r="B214" s="84">
        <v>2</v>
      </c>
      <c r="C214" s="123">
        <v>0.00221337189102925</v>
      </c>
      <c r="D214" s="84" t="s">
        <v>1962</v>
      </c>
      <c r="E214" s="84" t="b">
        <v>0</v>
      </c>
      <c r="F214" s="84" t="b">
        <v>0</v>
      </c>
      <c r="G214" s="84" t="b">
        <v>0</v>
      </c>
    </row>
    <row r="215" spans="1:7" ht="15">
      <c r="A215" s="84" t="s">
        <v>279</v>
      </c>
      <c r="B215" s="84">
        <v>2</v>
      </c>
      <c r="C215" s="123">
        <v>0.00221337189102925</v>
      </c>
      <c r="D215" s="84" t="s">
        <v>1962</v>
      </c>
      <c r="E215" s="84" t="b">
        <v>0</v>
      </c>
      <c r="F215" s="84" t="b">
        <v>0</v>
      </c>
      <c r="G215" s="84" t="b">
        <v>0</v>
      </c>
    </row>
    <row r="216" spans="1:7" ht="15">
      <c r="A216" s="84" t="s">
        <v>1887</v>
      </c>
      <c r="B216" s="84">
        <v>2</v>
      </c>
      <c r="C216" s="123">
        <v>0.00221337189102925</v>
      </c>
      <c r="D216" s="84" t="s">
        <v>1962</v>
      </c>
      <c r="E216" s="84" t="b">
        <v>0</v>
      </c>
      <c r="F216" s="84" t="b">
        <v>0</v>
      </c>
      <c r="G216" s="84" t="b">
        <v>0</v>
      </c>
    </row>
    <row r="217" spans="1:7" ht="15">
      <c r="A217" s="84" t="s">
        <v>1888</v>
      </c>
      <c r="B217" s="84">
        <v>2</v>
      </c>
      <c r="C217" s="123">
        <v>0.00221337189102925</v>
      </c>
      <c r="D217" s="84" t="s">
        <v>1962</v>
      </c>
      <c r="E217" s="84" t="b">
        <v>0</v>
      </c>
      <c r="F217" s="84" t="b">
        <v>0</v>
      </c>
      <c r="G217" s="84" t="b">
        <v>0</v>
      </c>
    </row>
    <row r="218" spans="1:7" ht="15">
      <c r="A218" s="84" t="s">
        <v>1889</v>
      </c>
      <c r="B218" s="84">
        <v>2</v>
      </c>
      <c r="C218" s="123">
        <v>0.00221337189102925</v>
      </c>
      <c r="D218" s="84" t="s">
        <v>1962</v>
      </c>
      <c r="E218" s="84" t="b">
        <v>0</v>
      </c>
      <c r="F218" s="84" t="b">
        <v>0</v>
      </c>
      <c r="G218" s="84" t="b">
        <v>0</v>
      </c>
    </row>
    <row r="219" spans="1:7" ht="15">
      <c r="A219" s="84" t="s">
        <v>1890</v>
      </c>
      <c r="B219" s="84">
        <v>2</v>
      </c>
      <c r="C219" s="123">
        <v>0.00221337189102925</v>
      </c>
      <c r="D219" s="84" t="s">
        <v>1962</v>
      </c>
      <c r="E219" s="84" t="b">
        <v>0</v>
      </c>
      <c r="F219" s="84" t="b">
        <v>0</v>
      </c>
      <c r="G219" s="84" t="b">
        <v>0</v>
      </c>
    </row>
    <row r="220" spans="1:7" ht="15">
      <c r="A220" s="84" t="s">
        <v>1891</v>
      </c>
      <c r="B220" s="84">
        <v>2</v>
      </c>
      <c r="C220" s="123">
        <v>0.00221337189102925</v>
      </c>
      <c r="D220" s="84" t="s">
        <v>1962</v>
      </c>
      <c r="E220" s="84" t="b">
        <v>1</v>
      </c>
      <c r="F220" s="84" t="b">
        <v>0</v>
      </c>
      <c r="G220" s="84" t="b">
        <v>0</v>
      </c>
    </row>
    <row r="221" spans="1:7" ht="15">
      <c r="A221" s="84" t="s">
        <v>1892</v>
      </c>
      <c r="B221" s="84">
        <v>2</v>
      </c>
      <c r="C221" s="123">
        <v>0.00221337189102925</v>
      </c>
      <c r="D221" s="84" t="s">
        <v>1962</v>
      </c>
      <c r="E221" s="84" t="b">
        <v>0</v>
      </c>
      <c r="F221" s="84" t="b">
        <v>0</v>
      </c>
      <c r="G221" s="84" t="b">
        <v>0</v>
      </c>
    </row>
    <row r="222" spans="1:7" ht="15">
      <c r="A222" s="84" t="s">
        <v>1893</v>
      </c>
      <c r="B222" s="84">
        <v>2</v>
      </c>
      <c r="C222" s="123">
        <v>0.00221337189102925</v>
      </c>
      <c r="D222" s="84" t="s">
        <v>1962</v>
      </c>
      <c r="E222" s="84" t="b">
        <v>0</v>
      </c>
      <c r="F222" s="84" t="b">
        <v>0</v>
      </c>
      <c r="G222" s="84" t="b">
        <v>0</v>
      </c>
    </row>
    <row r="223" spans="1:7" ht="15">
      <c r="A223" s="84" t="s">
        <v>1894</v>
      </c>
      <c r="B223" s="84">
        <v>2</v>
      </c>
      <c r="C223" s="123">
        <v>0.00221337189102925</v>
      </c>
      <c r="D223" s="84" t="s">
        <v>1962</v>
      </c>
      <c r="E223" s="84" t="b">
        <v>0</v>
      </c>
      <c r="F223" s="84" t="b">
        <v>0</v>
      </c>
      <c r="G223" s="84" t="b">
        <v>0</v>
      </c>
    </row>
    <row r="224" spans="1:7" ht="15">
      <c r="A224" s="84" t="s">
        <v>1895</v>
      </c>
      <c r="B224" s="84">
        <v>2</v>
      </c>
      <c r="C224" s="123">
        <v>0.00221337189102925</v>
      </c>
      <c r="D224" s="84" t="s">
        <v>1962</v>
      </c>
      <c r="E224" s="84" t="b">
        <v>0</v>
      </c>
      <c r="F224" s="84" t="b">
        <v>0</v>
      </c>
      <c r="G224" s="84" t="b">
        <v>0</v>
      </c>
    </row>
    <row r="225" spans="1:7" ht="15">
      <c r="A225" s="84" t="s">
        <v>1896</v>
      </c>
      <c r="B225" s="84">
        <v>2</v>
      </c>
      <c r="C225" s="123">
        <v>0.00221337189102925</v>
      </c>
      <c r="D225" s="84" t="s">
        <v>1962</v>
      </c>
      <c r="E225" s="84" t="b">
        <v>0</v>
      </c>
      <c r="F225" s="84" t="b">
        <v>0</v>
      </c>
      <c r="G225" s="84" t="b">
        <v>0</v>
      </c>
    </row>
    <row r="226" spans="1:7" ht="15">
      <c r="A226" s="84" t="s">
        <v>1897</v>
      </c>
      <c r="B226" s="84">
        <v>2</v>
      </c>
      <c r="C226" s="123">
        <v>0.00221337189102925</v>
      </c>
      <c r="D226" s="84" t="s">
        <v>1962</v>
      </c>
      <c r="E226" s="84" t="b">
        <v>0</v>
      </c>
      <c r="F226" s="84" t="b">
        <v>0</v>
      </c>
      <c r="G226" s="84" t="b">
        <v>0</v>
      </c>
    </row>
    <row r="227" spans="1:7" ht="15">
      <c r="A227" s="84" t="s">
        <v>1898</v>
      </c>
      <c r="B227" s="84">
        <v>2</v>
      </c>
      <c r="C227" s="123">
        <v>0.00221337189102925</v>
      </c>
      <c r="D227" s="84" t="s">
        <v>1962</v>
      </c>
      <c r="E227" s="84" t="b">
        <v>0</v>
      </c>
      <c r="F227" s="84" t="b">
        <v>0</v>
      </c>
      <c r="G227" s="84" t="b">
        <v>0</v>
      </c>
    </row>
    <row r="228" spans="1:7" ht="15">
      <c r="A228" s="84" t="s">
        <v>272</v>
      </c>
      <c r="B228" s="84">
        <v>2</v>
      </c>
      <c r="C228" s="123">
        <v>0.00221337189102925</v>
      </c>
      <c r="D228" s="84" t="s">
        <v>1962</v>
      </c>
      <c r="E228" s="84" t="b">
        <v>0</v>
      </c>
      <c r="F228" s="84" t="b">
        <v>0</v>
      </c>
      <c r="G228" s="84" t="b">
        <v>0</v>
      </c>
    </row>
    <row r="229" spans="1:7" ht="15">
      <c r="A229" s="84" t="s">
        <v>1899</v>
      </c>
      <c r="B229" s="84">
        <v>2</v>
      </c>
      <c r="C229" s="123">
        <v>0.00221337189102925</v>
      </c>
      <c r="D229" s="84" t="s">
        <v>1962</v>
      </c>
      <c r="E229" s="84" t="b">
        <v>0</v>
      </c>
      <c r="F229" s="84" t="b">
        <v>0</v>
      </c>
      <c r="G229" s="84" t="b">
        <v>0</v>
      </c>
    </row>
    <row r="230" spans="1:7" ht="15">
      <c r="A230" s="84" t="s">
        <v>1900</v>
      </c>
      <c r="B230" s="84">
        <v>2</v>
      </c>
      <c r="C230" s="123">
        <v>0.00221337189102925</v>
      </c>
      <c r="D230" s="84" t="s">
        <v>1962</v>
      </c>
      <c r="E230" s="84" t="b">
        <v>0</v>
      </c>
      <c r="F230" s="84" t="b">
        <v>0</v>
      </c>
      <c r="G230" s="84" t="b">
        <v>0</v>
      </c>
    </row>
    <row r="231" spans="1:7" ht="15">
      <c r="A231" s="84" t="s">
        <v>1901</v>
      </c>
      <c r="B231" s="84">
        <v>2</v>
      </c>
      <c r="C231" s="123">
        <v>0.0026212716141511758</v>
      </c>
      <c r="D231" s="84" t="s">
        <v>1962</v>
      </c>
      <c r="E231" s="84" t="b">
        <v>0</v>
      </c>
      <c r="F231" s="84" t="b">
        <v>0</v>
      </c>
      <c r="G231" s="84" t="b">
        <v>0</v>
      </c>
    </row>
    <row r="232" spans="1:7" ht="15">
      <c r="A232" s="84" t="s">
        <v>1902</v>
      </c>
      <c r="B232" s="84">
        <v>2</v>
      </c>
      <c r="C232" s="123">
        <v>0.00221337189102925</v>
      </c>
      <c r="D232" s="84" t="s">
        <v>1962</v>
      </c>
      <c r="E232" s="84" t="b">
        <v>0</v>
      </c>
      <c r="F232" s="84" t="b">
        <v>0</v>
      </c>
      <c r="G232" s="84" t="b">
        <v>0</v>
      </c>
    </row>
    <row r="233" spans="1:7" ht="15">
      <c r="A233" s="84" t="s">
        <v>1903</v>
      </c>
      <c r="B233" s="84">
        <v>2</v>
      </c>
      <c r="C233" s="123">
        <v>0.00221337189102925</v>
      </c>
      <c r="D233" s="84" t="s">
        <v>1962</v>
      </c>
      <c r="E233" s="84" t="b">
        <v>0</v>
      </c>
      <c r="F233" s="84" t="b">
        <v>0</v>
      </c>
      <c r="G233" s="84" t="b">
        <v>0</v>
      </c>
    </row>
    <row r="234" spans="1:7" ht="15">
      <c r="A234" s="84" t="s">
        <v>1904</v>
      </c>
      <c r="B234" s="84">
        <v>2</v>
      </c>
      <c r="C234" s="123">
        <v>0.00221337189102925</v>
      </c>
      <c r="D234" s="84" t="s">
        <v>1962</v>
      </c>
      <c r="E234" s="84" t="b">
        <v>0</v>
      </c>
      <c r="F234" s="84" t="b">
        <v>0</v>
      </c>
      <c r="G234" s="84" t="b">
        <v>0</v>
      </c>
    </row>
    <row r="235" spans="1:7" ht="15">
      <c r="A235" s="84" t="s">
        <v>1905</v>
      </c>
      <c r="B235" s="84">
        <v>2</v>
      </c>
      <c r="C235" s="123">
        <v>0.00221337189102925</v>
      </c>
      <c r="D235" s="84" t="s">
        <v>1962</v>
      </c>
      <c r="E235" s="84" t="b">
        <v>0</v>
      </c>
      <c r="F235" s="84" t="b">
        <v>0</v>
      </c>
      <c r="G235" s="84" t="b">
        <v>0</v>
      </c>
    </row>
    <row r="236" spans="1:7" ht="15">
      <c r="A236" s="84" t="s">
        <v>1906</v>
      </c>
      <c r="B236" s="84">
        <v>2</v>
      </c>
      <c r="C236" s="123">
        <v>0.00221337189102925</v>
      </c>
      <c r="D236" s="84" t="s">
        <v>1962</v>
      </c>
      <c r="E236" s="84" t="b">
        <v>0</v>
      </c>
      <c r="F236" s="84" t="b">
        <v>0</v>
      </c>
      <c r="G236" s="84" t="b">
        <v>0</v>
      </c>
    </row>
    <row r="237" spans="1:7" ht="15">
      <c r="A237" s="84" t="s">
        <v>268</v>
      </c>
      <c r="B237" s="84">
        <v>2</v>
      </c>
      <c r="C237" s="123">
        <v>0.00221337189102925</v>
      </c>
      <c r="D237" s="84" t="s">
        <v>1962</v>
      </c>
      <c r="E237" s="84" t="b">
        <v>0</v>
      </c>
      <c r="F237" s="84" t="b">
        <v>0</v>
      </c>
      <c r="G237" s="84" t="b">
        <v>0</v>
      </c>
    </row>
    <row r="238" spans="1:7" ht="15">
      <c r="A238" s="84" t="s">
        <v>1907</v>
      </c>
      <c r="B238" s="84">
        <v>2</v>
      </c>
      <c r="C238" s="123">
        <v>0.00221337189102925</v>
      </c>
      <c r="D238" s="84" t="s">
        <v>1962</v>
      </c>
      <c r="E238" s="84" t="b">
        <v>0</v>
      </c>
      <c r="F238" s="84" t="b">
        <v>0</v>
      </c>
      <c r="G238" s="84" t="b">
        <v>0</v>
      </c>
    </row>
    <row r="239" spans="1:7" ht="15">
      <c r="A239" s="84" t="s">
        <v>1908</v>
      </c>
      <c r="B239" s="84">
        <v>2</v>
      </c>
      <c r="C239" s="123">
        <v>0.00221337189102925</v>
      </c>
      <c r="D239" s="84" t="s">
        <v>1962</v>
      </c>
      <c r="E239" s="84" t="b">
        <v>0</v>
      </c>
      <c r="F239" s="84" t="b">
        <v>0</v>
      </c>
      <c r="G239" s="84" t="b">
        <v>0</v>
      </c>
    </row>
    <row r="240" spans="1:7" ht="15">
      <c r="A240" s="84" t="s">
        <v>1909</v>
      </c>
      <c r="B240" s="84">
        <v>2</v>
      </c>
      <c r="C240" s="123">
        <v>0.00221337189102925</v>
      </c>
      <c r="D240" s="84" t="s">
        <v>1962</v>
      </c>
      <c r="E240" s="84" t="b">
        <v>0</v>
      </c>
      <c r="F240" s="84" t="b">
        <v>0</v>
      </c>
      <c r="G240" s="84" t="b">
        <v>0</v>
      </c>
    </row>
    <row r="241" spans="1:7" ht="15">
      <c r="A241" s="84" t="s">
        <v>1910</v>
      </c>
      <c r="B241" s="84">
        <v>2</v>
      </c>
      <c r="C241" s="123">
        <v>0.00221337189102925</v>
      </c>
      <c r="D241" s="84" t="s">
        <v>1962</v>
      </c>
      <c r="E241" s="84" t="b">
        <v>0</v>
      </c>
      <c r="F241" s="84" t="b">
        <v>0</v>
      </c>
      <c r="G241" s="84" t="b">
        <v>0</v>
      </c>
    </row>
    <row r="242" spans="1:7" ht="15">
      <c r="A242" s="84" t="s">
        <v>1911</v>
      </c>
      <c r="B242" s="84">
        <v>2</v>
      </c>
      <c r="C242" s="123">
        <v>0.00221337189102925</v>
      </c>
      <c r="D242" s="84" t="s">
        <v>1962</v>
      </c>
      <c r="E242" s="84" t="b">
        <v>0</v>
      </c>
      <c r="F242" s="84" t="b">
        <v>0</v>
      </c>
      <c r="G242" s="84" t="b">
        <v>0</v>
      </c>
    </row>
    <row r="243" spans="1:7" ht="15">
      <c r="A243" s="84" t="s">
        <v>1912</v>
      </c>
      <c r="B243" s="84">
        <v>2</v>
      </c>
      <c r="C243" s="123">
        <v>0.00221337189102925</v>
      </c>
      <c r="D243" s="84" t="s">
        <v>1962</v>
      </c>
      <c r="E243" s="84" t="b">
        <v>0</v>
      </c>
      <c r="F243" s="84" t="b">
        <v>0</v>
      </c>
      <c r="G243" s="84" t="b">
        <v>0</v>
      </c>
    </row>
    <row r="244" spans="1:7" ht="15">
      <c r="A244" s="84" t="s">
        <v>1913</v>
      </c>
      <c r="B244" s="84">
        <v>2</v>
      </c>
      <c r="C244" s="123">
        <v>0.00221337189102925</v>
      </c>
      <c r="D244" s="84" t="s">
        <v>1962</v>
      </c>
      <c r="E244" s="84" t="b">
        <v>1</v>
      </c>
      <c r="F244" s="84" t="b">
        <v>0</v>
      </c>
      <c r="G244" s="84" t="b">
        <v>0</v>
      </c>
    </row>
    <row r="245" spans="1:7" ht="15">
      <c r="A245" s="84" t="s">
        <v>265</v>
      </c>
      <c r="B245" s="84">
        <v>2</v>
      </c>
      <c r="C245" s="123">
        <v>0.00221337189102925</v>
      </c>
      <c r="D245" s="84" t="s">
        <v>1962</v>
      </c>
      <c r="E245" s="84" t="b">
        <v>0</v>
      </c>
      <c r="F245" s="84" t="b">
        <v>0</v>
      </c>
      <c r="G245" s="84" t="b">
        <v>0</v>
      </c>
    </row>
    <row r="246" spans="1:7" ht="15">
      <c r="A246" s="84" t="s">
        <v>1914</v>
      </c>
      <c r="B246" s="84">
        <v>2</v>
      </c>
      <c r="C246" s="123">
        <v>0.00221337189102925</v>
      </c>
      <c r="D246" s="84" t="s">
        <v>1962</v>
      </c>
      <c r="E246" s="84" t="b">
        <v>0</v>
      </c>
      <c r="F246" s="84" t="b">
        <v>0</v>
      </c>
      <c r="G246" s="84" t="b">
        <v>0</v>
      </c>
    </row>
    <row r="247" spans="1:7" ht="15">
      <c r="A247" s="84" t="s">
        <v>1915</v>
      </c>
      <c r="B247" s="84">
        <v>2</v>
      </c>
      <c r="C247" s="123">
        <v>0.00221337189102925</v>
      </c>
      <c r="D247" s="84" t="s">
        <v>1962</v>
      </c>
      <c r="E247" s="84" t="b">
        <v>0</v>
      </c>
      <c r="F247" s="84" t="b">
        <v>0</v>
      </c>
      <c r="G247" s="84" t="b">
        <v>0</v>
      </c>
    </row>
    <row r="248" spans="1:7" ht="15">
      <c r="A248" s="84" t="s">
        <v>1916</v>
      </c>
      <c r="B248" s="84">
        <v>2</v>
      </c>
      <c r="C248" s="123">
        <v>0.00221337189102925</v>
      </c>
      <c r="D248" s="84" t="s">
        <v>1962</v>
      </c>
      <c r="E248" s="84" t="b">
        <v>0</v>
      </c>
      <c r="F248" s="84" t="b">
        <v>0</v>
      </c>
      <c r="G248" s="84" t="b">
        <v>0</v>
      </c>
    </row>
    <row r="249" spans="1:7" ht="15">
      <c r="A249" s="84" t="s">
        <v>1917</v>
      </c>
      <c r="B249" s="84">
        <v>2</v>
      </c>
      <c r="C249" s="123">
        <v>0.00221337189102925</v>
      </c>
      <c r="D249" s="84" t="s">
        <v>1962</v>
      </c>
      <c r="E249" s="84" t="b">
        <v>0</v>
      </c>
      <c r="F249" s="84" t="b">
        <v>0</v>
      </c>
      <c r="G249" s="84" t="b">
        <v>0</v>
      </c>
    </row>
    <row r="250" spans="1:7" ht="15">
      <c r="A250" s="84" t="s">
        <v>1918</v>
      </c>
      <c r="B250" s="84">
        <v>2</v>
      </c>
      <c r="C250" s="123">
        <v>0.00221337189102925</v>
      </c>
      <c r="D250" s="84" t="s">
        <v>1962</v>
      </c>
      <c r="E250" s="84" t="b">
        <v>0</v>
      </c>
      <c r="F250" s="84" t="b">
        <v>0</v>
      </c>
      <c r="G250" s="84" t="b">
        <v>0</v>
      </c>
    </row>
    <row r="251" spans="1:7" ht="15">
      <c r="A251" s="84" t="s">
        <v>1919</v>
      </c>
      <c r="B251" s="84">
        <v>2</v>
      </c>
      <c r="C251" s="123">
        <v>0.00221337189102925</v>
      </c>
      <c r="D251" s="84" t="s">
        <v>1962</v>
      </c>
      <c r="E251" s="84" t="b">
        <v>0</v>
      </c>
      <c r="F251" s="84" t="b">
        <v>0</v>
      </c>
      <c r="G251" s="84" t="b">
        <v>0</v>
      </c>
    </row>
    <row r="252" spans="1:7" ht="15">
      <c r="A252" s="84" t="s">
        <v>1920</v>
      </c>
      <c r="B252" s="84">
        <v>2</v>
      </c>
      <c r="C252" s="123">
        <v>0.00221337189102925</v>
      </c>
      <c r="D252" s="84" t="s">
        <v>1962</v>
      </c>
      <c r="E252" s="84" t="b">
        <v>0</v>
      </c>
      <c r="F252" s="84" t="b">
        <v>0</v>
      </c>
      <c r="G252" s="84" t="b">
        <v>0</v>
      </c>
    </row>
    <row r="253" spans="1:7" ht="15">
      <c r="A253" s="84" t="s">
        <v>1921</v>
      </c>
      <c r="B253" s="84">
        <v>2</v>
      </c>
      <c r="C253" s="123">
        <v>0.00221337189102925</v>
      </c>
      <c r="D253" s="84" t="s">
        <v>1962</v>
      </c>
      <c r="E253" s="84" t="b">
        <v>0</v>
      </c>
      <c r="F253" s="84" t="b">
        <v>0</v>
      </c>
      <c r="G253" s="84" t="b">
        <v>0</v>
      </c>
    </row>
    <row r="254" spans="1:7" ht="15">
      <c r="A254" s="84" t="s">
        <v>1922</v>
      </c>
      <c r="B254" s="84">
        <v>2</v>
      </c>
      <c r="C254" s="123">
        <v>0.00221337189102925</v>
      </c>
      <c r="D254" s="84" t="s">
        <v>1962</v>
      </c>
      <c r="E254" s="84" t="b">
        <v>0</v>
      </c>
      <c r="F254" s="84" t="b">
        <v>0</v>
      </c>
      <c r="G254" s="84" t="b">
        <v>0</v>
      </c>
    </row>
    <row r="255" spans="1:7" ht="15">
      <c r="A255" s="84" t="s">
        <v>1923</v>
      </c>
      <c r="B255" s="84">
        <v>2</v>
      </c>
      <c r="C255" s="123">
        <v>0.00221337189102925</v>
      </c>
      <c r="D255" s="84" t="s">
        <v>1962</v>
      </c>
      <c r="E255" s="84" t="b">
        <v>0</v>
      </c>
      <c r="F255" s="84" t="b">
        <v>0</v>
      </c>
      <c r="G255" s="84" t="b">
        <v>0</v>
      </c>
    </row>
    <row r="256" spans="1:7" ht="15">
      <c r="A256" s="84" t="s">
        <v>1924</v>
      </c>
      <c r="B256" s="84">
        <v>2</v>
      </c>
      <c r="C256" s="123">
        <v>0.00221337189102925</v>
      </c>
      <c r="D256" s="84" t="s">
        <v>1962</v>
      </c>
      <c r="E256" s="84" t="b">
        <v>0</v>
      </c>
      <c r="F256" s="84" t="b">
        <v>0</v>
      </c>
      <c r="G256" s="84" t="b">
        <v>0</v>
      </c>
    </row>
    <row r="257" spans="1:7" ht="15">
      <c r="A257" s="84" t="s">
        <v>1925</v>
      </c>
      <c r="B257" s="84">
        <v>2</v>
      </c>
      <c r="C257" s="123">
        <v>0.00221337189102925</v>
      </c>
      <c r="D257" s="84" t="s">
        <v>1962</v>
      </c>
      <c r="E257" s="84" t="b">
        <v>0</v>
      </c>
      <c r="F257" s="84" t="b">
        <v>0</v>
      </c>
      <c r="G257" s="84" t="b">
        <v>0</v>
      </c>
    </row>
    <row r="258" spans="1:7" ht="15">
      <c r="A258" s="84" t="s">
        <v>1926</v>
      </c>
      <c r="B258" s="84">
        <v>2</v>
      </c>
      <c r="C258" s="123">
        <v>0.00221337189102925</v>
      </c>
      <c r="D258" s="84" t="s">
        <v>1962</v>
      </c>
      <c r="E258" s="84" t="b">
        <v>0</v>
      </c>
      <c r="F258" s="84" t="b">
        <v>0</v>
      </c>
      <c r="G258" s="84" t="b">
        <v>0</v>
      </c>
    </row>
    <row r="259" spans="1:7" ht="15">
      <c r="A259" s="84" t="s">
        <v>1927</v>
      </c>
      <c r="B259" s="84">
        <v>2</v>
      </c>
      <c r="C259" s="123">
        <v>0.00221337189102925</v>
      </c>
      <c r="D259" s="84" t="s">
        <v>1962</v>
      </c>
      <c r="E259" s="84" t="b">
        <v>0</v>
      </c>
      <c r="F259" s="84" t="b">
        <v>0</v>
      </c>
      <c r="G259" s="84" t="b">
        <v>0</v>
      </c>
    </row>
    <row r="260" spans="1:7" ht="15">
      <c r="A260" s="84" t="s">
        <v>1928</v>
      </c>
      <c r="B260" s="84">
        <v>2</v>
      </c>
      <c r="C260" s="123">
        <v>0.00221337189102925</v>
      </c>
      <c r="D260" s="84" t="s">
        <v>1962</v>
      </c>
      <c r="E260" s="84" t="b">
        <v>0</v>
      </c>
      <c r="F260" s="84" t="b">
        <v>0</v>
      </c>
      <c r="G260" s="84" t="b">
        <v>0</v>
      </c>
    </row>
    <row r="261" spans="1:7" ht="15">
      <c r="A261" s="84" t="s">
        <v>1929</v>
      </c>
      <c r="B261" s="84">
        <v>2</v>
      </c>
      <c r="C261" s="123">
        <v>0.00221337189102925</v>
      </c>
      <c r="D261" s="84" t="s">
        <v>1962</v>
      </c>
      <c r="E261" s="84" t="b">
        <v>0</v>
      </c>
      <c r="F261" s="84" t="b">
        <v>0</v>
      </c>
      <c r="G261" s="84" t="b">
        <v>0</v>
      </c>
    </row>
    <row r="262" spans="1:7" ht="15">
      <c r="A262" s="84" t="s">
        <v>1930</v>
      </c>
      <c r="B262" s="84">
        <v>2</v>
      </c>
      <c r="C262" s="123">
        <v>0.00221337189102925</v>
      </c>
      <c r="D262" s="84" t="s">
        <v>1962</v>
      </c>
      <c r="E262" s="84" t="b">
        <v>0</v>
      </c>
      <c r="F262" s="84" t="b">
        <v>0</v>
      </c>
      <c r="G262" s="84" t="b">
        <v>0</v>
      </c>
    </row>
    <row r="263" spans="1:7" ht="15">
      <c r="A263" s="84" t="s">
        <v>1931</v>
      </c>
      <c r="B263" s="84">
        <v>2</v>
      </c>
      <c r="C263" s="123">
        <v>0.00221337189102925</v>
      </c>
      <c r="D263" s="84" t="s">
        <v>1962</v>
      </c>
      <c r="E263" s="84" t="b">
        <v>0</v>
      </c>
      <c r="F263" s="84" t="b">
        <v>0</v>
      </c>
      <c r="G263" s="84" t="b">
        <v>0</v>
      </c>
    </row>
    <row r="264" spans="1:7" ht="15">
      <c r="A264" s="84" t="s">
        <v>1932</v>
      </c>
      <c r="B264" s="84">
        <v>2</v>
      </c>
      <c r="C264" s="123">
        <v>0.00221337189102925</v>
      </c>
      <c r="D264" s="84" t="s">
        <v>1962</v>
      </c>
      <c r="E264" s="84" t="b">
        <v>0</v>
      </c>
      <c r="F264" s="84" t="b">
        <v>0</v>
      </c>
      <c r="G264" s="84" t="b">
        <v>0</v>
      </c>
    </row>
    <row r="265" spans="1:7" ht="15">
      <c r="A265" s="84" t="s">
        <v>255</v>
      </c>
      <c r="B265" s="84">
        <v>2</v>
      </c>
      <c r="C265" s="123">
        <v>0.00221337189102925</v>
      </c>
      <c r="D265" s="84" t="s">
        <v>1962</v>
      </c>
      <c r="E265" s="84" t="b">
        <v>0</v>
      </c>
      <c r="F265" s="84" t="b">
        <v>0</v>
      </c>
      <c r="G265" s="84" t="b">
        <v>0</v>
      </c>
    </row>
    <row r="266" spans="1:7" ht="15">
      <c r="A266" s="84" t="s">
        <v>1933</v>
      </c>
      <c r="B266" s="84">
        <v>2</v>
      </c>
      <c r="C266" s="123">
        <v>0.00221337189102925</v>
      </c>
      <c r="D266" s="84" t="s">
        <v>1962</v>
      </c>
      <c r="E266" s="84" t="b">
        <v>1</v>
      </c>
      <c r="F266" s="84" t="b">
        <v>0</v>
      </c>
      <c r="G266" s="84" t="b">
        <v>0</v>
      </c>
    </row>
    <row r="267" spans="1:7" ht="15">
      <c r="A267" s="84" t="s">
        <v>228</v>
      </c>
      <c r="B267" s="84">
        <v>2</v>
      </c>
      <c r="C267" s="123">
        <v>0.00221337189102925</v>
      </c>
      <c r="D267" s="84" t="s">
        <v>1962</v>
      </c>
      <c r="E267" s="84" t="b">
        <v>0</v>
      </c>
      <c r="F267" s="84" t="b">
        <v>0</v>
      </c>
      <c r="G267" s="84" t="b">
        <v>0</v>
      </c>
    </row>
    <row r="268" spans="1:7" ht="15">
      <c r="A268" s="84" t="s">
        <v>1934</v>
      </c>
      <c r="B268" s="84">
        <v>2</v>
      </c>
      <c r="C268" s="123">
        <v>0.00221337189102925</v>
      </c>
      <c r="D268" s="84" t="s">
        <v>1962</v>
      </c>
      <c r="E268" s="84" t="b">
        <v>1</v>
      </c>
      <c r="F268" s="84" t="b">
        <v>0</v>
      </c>
      <c r="G268" s="84" t="b">
        <v>0</v>
      </c>
    </row>
    <row r="269" spans="1:7" ht="15">
      <c r="A269" s="84" t="s">
        <v>1935</v>
      </c>
      <c r="B269" s="84">
        <v>2</v>
      </c>
      <c r="C269" s="123">
        <v>0.00221337189102925</v>
      </c>
      <c r="D269" s="84" t="s">
        <v>1962</v>
      </c>
      <c r="E269" s="84" t="b">
        <v>0</v>
      </c>
      <c r="F269" s="84" t="b">
        <v>0</v>
      </c>
      <c r="G269" s="84" t="b">
        <v>0</v>
      </c>
    </row>
    <row r="270" spans="1:7" ht="15">
      <c r="A270" s="84" t="s">
        <v>1936</v>
      </c>
      <c r="B270" s="84">
        <v>2</v>
      </c>
      <c r="C270" s="123">
        <v>0.00221337189102925</v>
      </c>
      <c r="D270" s="84" t="s">
        <v>1962</v>
      </c>
      <c r="E270" s="84" t="b">
        <v>0</v>
      </c>
      <c r="F270" s="84" t="b">
        <v>0</v>
      </c>
      <c r="G270" s="84" t="b">
        <v>0</v>
      </c>
    </row>
    <row r="271" spans="1:7" ht="15">
      <c r="A271" s="84" t="s">
        <v>1937</v>
      </c>
      <c r="B271" s="84">
        <v>2</v>
      </c>
      <c r="C271" s="123">
        <v>0.00221337189102925</v>
      </c>
      <c r="D271" s="84" t="s">
        <v>1962</v>
      </c>
      <c r="E271" s="84" t="b">
        <v>0</v>
      </c>
      <c r="F271" s="84" t="b">
        <v>0</v>
      </c>
      <c r="G271" s="84" t="b">
        <v>0</v>
      </c>
    </row>
    <row r="272" spans="1:7" ht="15">
      <c r="A272" s="84" t="s">
        <v>1938</v>
      </c>
      <c r="B272" s="84">
        <v>2</v>
      </c>
      <c r="C272" s="123">
        <v>0.00221337189102925</v>
      </c>
      <c r="D272" s="84" t="s">
        <v>1962</v>
      </c>
      <c r="E272" s="84" t="b">
        <v>0</v>
      </c>
      <c r="F272" s="84" t="b">
        <v>0</v>
      </c>
      <c r="G272" s="84" t="b">
        <v>0</v>
      </c>
    </row>
    <row r="273" spans="1:7" ht="15">
      <c r="A273" s="84" t="s">
        <v>1939</v>
      </c>
      <c r="B273" s="84">
        <v>2</v>
      </c>
      <c r="C273" s="123">
        <v>0.00221337189102925</v>
      </c>
      <c r="D273" s="84" t="s">
        <v>1962</v>
      </c>
      <c r="E273" s="84" t="b">
        <v>0</v>
      </c>
      <c r="F273" s="84" t="b">
        <v>0</v>
      </c>
      <c r="G273" s="84" t="b">
        <v>0</v>
      </c>
    </row>
    <row r="274" spans="1:7" ht="15">
      <c r="A274" s="84" t="s">
        <v>1940</v>
      </c>
      <c r="B274" s="84">
        <v>2</v>
      </c>
      <c r="C274" s="123">
        <v>0.00221337189102925</v>
      </c>
      <c r="D274" s="84" t="s">
        <v>1962</v>
      </c>
      <c r="E274" s="84" t="b">
        <v>0</v>
      </c>
      <c r="F274" s="84" t="b">
        <v>0</v>
      </c>
      <c r="G274" s="84" t="b">
        <v>0</v>
      </c>
    </row>
    <row r="275" spans="1:7" ht="15">
      <c r="A275" s="84" t="s">
        <v>1941</v>
      </c>
      <c r="B275" s="84">
        <v>2</v>
      </c>
      <c r="C275" s="123">
        <v>0.00221337189102925</v>
      </c>
      <c r="D275" s="84" t="s">
        <v>1962</v>
      </c>
      <c r="E275" s="84" t="b">
        <v>0</v>
      </c>
      <c r="F275" s="84" t="b">
        <v>0</v>
      </c>
      <c r="G275" s="84" t="b">
        <v>0</v>
      </c>
    </row>
    <row r="276" spans="1:7" ht="15">
      <c r="A276" s="84" t="s">
        <v>1942</v>
      </c>
      <c r="B276" s="84">
        <v>2</v>
      </c>
      <c r="C276" s="123">
        <v>0.00221337189102925</v>
      </c>
      <c r="D276" s="84" t="s">
        <v>1962</v>
      </c>
      <c r="E276" s="84" t="b">
        <v>0</v>
      </c>
      <c r="F276" s="84" t="b">
        <v>0</v>
      </c>
      <c r="G276" s="84" t="b">
        <v>0</v>
      </c>
    </row>
    <row r="277" spans="1:7" ht="15">
      <c r="A277" s="84" t="s">
        <v>1943</v>
      </c>
      <c r="B277" s="84">
        <v>2</v>
      </c>
      <c r="C277" s="123">
        <v>0.00221337189102925</v>
      </c>
      <c r="D277" s="84" t="s">
        <v>1962</v>
      </c>
      <c r="E277" s="84" t="b">
        <v>0</v>
      </c>
      <c r="F277" s="84" t="b">
        <v>0</v>
      </c>
      <c r="G277" s="84" t="b">
        <v>0</v>
      </c>
    </row>
    <row r="278" spans="1:7" ht="15">
      <c r="A278" s="84" t="s">
        <v>1944</v>
      </c>
      <c r="B278" s="84">
        <v>2</v>
      </c>
      <c r="C278" s="123">
        <v>0.00221337189102925</v>
      </c>
      <c r="D278" s="84" t="s">
        <v>1962</v>
      </c>
      <c r="E278" s="84" t="b">
        <v>0</v>
      </c>
      <c r="F278" s="84" t="b">
        <v>0</v>
      </c>
      <c r="G278" s="84" t="b">
        <v>0</v>
      </c>
    </row>
    <row r="279" spans="1:7" ht="15">
      <c r="A279" s="84" t="s">
        <v>1945</v>
      </c>
      <c r="B279" s="84">
        <v>2</v>
      </c>
      <c r="C279" s="123">
        <v>0.00221337189102925</v>
      </c>
      <c r="D279" s="84" t="s">
        <v>1962</v>
      </c>
      <c r="E279" s="84" t="b">
        <v>0</v>
      </c>
      <c r="F279" s="84" t="b">
        <v>0</v>
      </c>
      <c r="G279" s="84" t="b">
        <v>0</v>
      </c>
    </row>
    <row r="280" spans="1:7" ht="15">
      <c r="A280" s="84" t="s">
        <v>1946</v>
      </c>
      <c r="B280" s="84">
        <v>2</v>
      </c>
      <c r="C280" s="123">
        <v>0.00221337189102925</v>
      </c>
      <c r="D280" s="84" t="s">
        <v>1962</v>
      </c>
      <c r="E280" s="84" t="b">
        <v>0</v>
      </c>
      <c r="F280" s="84" t="b">
        <v>0</v>
      </c>
      <c r="G280" s="84" t="b">
        <v>0</v>
      </c>
    </row>
    <row r="281" spans="1:7" ht="15">
      <c r="A281" s="84" t="s">
        <v>1947</v>
      </c>
      <c r="B281" s="84">
        <v>2</v>
      </c>
      <c r="C281" s="123">
        <v>0.00221337189102925</v>
      </c>
      <c r="D281" s="84" t="s">
        <v>1962</v>
      </c>
      <c r="E281" s="84" t="b">
        <v>0</v>
      </c>
      <c r="F281" s="84" t="b">
        <v>0</v>
      </c>
      <c r="G281" s="84" t="b">
        <v>0</v>
      </c>
    </row>
    <row r="282" spans="1:7" ht="15">
      <c r="A282" s="84" t="s">
        <v>1948</v>
      </c>
      <c r="B282" s="84">
        <v>2</v>
      </c>
      <c r="C282" s="123">
        <v>0.00221337189102925</v>
      </c>
      <c r="D282" s="84" t="s">
        <v>1962</v>
      </c>
      <c r="E282" s="84" t="b">
        <v>0</v>
      </c>
      <c r="F282" s="84" t="b">
        <v>0</v>
      </c>
      <c r="G282" s="84" t="b">
        <v>0</v>
      </c>
    </row>
    <row r="283" spans="1:7" ht="15">
      <c r="A283" s="84" t="s">
        <v>1949</v>
      </c>
      <c r="B283" s="84">
        <v>2</v>
      </c>
      <c r="C283" s="123">
        <v>0.00221337189102925</v>
      </c>
      <c r="D283" s="84" t="s">
        <v>1962</v>
      </c>
      <c r="E283" s="84" t="b">
        <v>0</v>
      </c>
      <c r="F283" s="84" t="b">
        <v>0</v>
      </c>
      <c r="G283" s="84" t="b">
        <v>0</v>
      </c>
    </row>
    <row r="284" spans="1:7" ht="15">
      <c r="A284" s="84" t="s">
        <v>1525</v>
      </c>
      <c r="B284" s="84">
        <v>2</v>
      </c>
      <c r="C284" s="123">
        <v>0.00221337189102925</v>
      </c>
      <c r="D284" s="84" t="s">
        <v>1962</v>
      </c>
      <c r="E284" s="84" t="b">
        <v>0</v>
      </c>
      <c r="F284" s="84" t="b">
        <v>0</v>
      </c>
      <c r="G284" s="84" t="b">
        <v>0</v>
      </c>
    </row>
    <row r="285" spans="1:7" ht="15">
      <c r="A285" s="84" t="s">
        <v>1526</v>
      </c>
      <c r="B285" s="84">
        <v>2</v>
      </c>
      <c r="C285" s="123">
        <v>0.00221337189102925</v>
      </c>
      <c r="D285" s="84" t="s">
        <v>1962</v>
      </c>
      <c r="E285" s="84" t="b">
        <v>0</v>
      </c>
      <c r="F285" s="84" t="b">
        <v>0</v>
      </c>
      <c r="G285" s="84" t="b">
        <v>0</v>
      </c>
    </row>
    <row r="286" spans="1:7" ht="15">
      <c r="A286" s="84" t="s">
        <v>1527</v>
      </c>
      <c r="B286" s="84">
        <v>2</v>
      </c>
      <c r="C286" s="123">
        <v>0.00221337189102925</v>
      </c>
      <c r="D286" s="84" t="s">
        <v>1962</v>
      </c>
      <c r="E286" s="84" t="b">
        <v>0</v>
      </c>
      <c r="F286" s="84" t="b">
        <v>0</v>
      </c>
      <c r="G286" s="84" t="b">
        <v>0</v>
      </c>
    </row>
    <row r="287" spans="1:7" ht="15">
      <c r="A287" s="84" t="s">
        <v>1950</v>
      </c>
      <c r="B287" s="84">
        <v>2</v>
      </c>
      <c r="C287" s="123">
        <v>0.00221337189102925</v>
      </c>
      <c r="D287" s="84" t="s">
        <v>1962</v>
      </c>
      <c r="E287" s="84" t="b">
        <v>0</v>
      </c>
      <c r="F287" s="84" t="b">
        <v>0</v>
      </c>
      <c r="G287" s="84" t="b">
        <v>0</v>
      </c>
    </row>
    <row r="288" spans="1:7" ht="15">
      <c r="A288" s="84" t="s">
        <v>1951</v>
      </c>
      <c r="B288" s="84">
        <v>2</v>
      </c>
      <c r="C288" s="123">
        <v>0.00221337189102925</v>
      </c>
      <c r="D288" s="84" t="s">
        <v>1962</v>
      </c>
      <c r="E288" s="84" t="b">
        <v>0</v>
      </c>
      <c r="F288" s="84" t="b">
        <v>0</v>
      </c>
      <c r="G288" s="84" t="b">
        <v>0</v>
      </c>
    </row>
    <row r="289" spans="1:7" ht="15">
      <c r="A289" s="84" t="s">
        <v>1952</v>
      </c>
      <c r="B289" s="84">
        <v>2</v>
      </c>
      <c r="C289" s="123">
        <v>0.00221337189102925</v>
      </c>
      <c r="D289" s="84" t="s">
        <v>1962</v>
      </c>
      <c r="E289" s="84" t="b">
        <v>0</v>
      </c>
      <c r="F289" s="84" t="b">
        <v>0</v>
      </c>
      <c r="G289" s="84" t="b">
        <v>0</v>
      </c>
    </row>
    <row r="290" spans="1:7" ht="15">
      <c r="A290" s="84" t="s">
        <v>1953</v>
      </c>
      <c r="B290" s="84">
        <v>2</v>
      </c>
      <c r="C290" s="123">
        <v>0.00221337189102925</v>
      </c>
      <c r="D290" s="84" t="s">
        <v>1962</v>
      </c>
      <c r="E290" s="84" t="b">
        <v>0</v>
      </c>
      <c r="F290" s="84" t="b">
        <v>0</v>
      </c>
      <c r="G290" s="84" t="b">
        <v>0</v>
      </c>
    </row>
    <row r="291" spans="1:7" ht="15">
      <c r="A291" s="84" t="s">
        <v>1954</v>
      </c>
      <c r="B291" s="84">
        <v>2</v>
      </c>
      <c r="C291" s="123">
        <v>0.00221337189102925</v>
      </c>
      <c r="D291" s="84" t="s">
        <v>1962</v>
      </c>
      <c r="E291" s="84" t="b">
        <v>1</v>
      </c>
      <c r="F291" s="84" t="b">
        <v>0</v>
      </c>
      <c r="G291" s="84" t="b">
        <v>0</v>
      </c>
    </row>
    <row r="292" spans="1:7" ht="15">
      <c r="A292" s="84" t="s">
        <v>1955</v>
      </c>
      <c r="B292" s="84">
        <v>2</v>
      </c>
      <c r="C292" s="123">
        <v>0.00221337189102925</v>
      </c>
      <c r="D292" s="84" t="s">
        <v>1962</v>
      </c>
      <c r="E292" s="84" t="b">
        <v>0</v>
      </c>
      <c r="F292" s="84" t="b">
        <v>0</v>
      </c>
      <c r="G292" s="84" t="b">
        <v>0</v>
      </c>
    </row>
    <row r="293" spans="1:7" ht="15">
      <c r="A293" s="84" t="s">
        <v>1956</v>
      </c>
      <c r="B293" s="84">
        <v>2</v>
      </c>
      <c r="C293" s="123">
        <v>0.00221337189102925</v>
      </c>
      <c r="D293" s="84" t="s">
        <v>1962</v>
      </c>
      <c r="E293" s="84" t="b">
        <v>1</v>
      </c>
      <c r="F293" s="84" t="b">
        <v>0</v>
      </c>
      <c r="G293" s="84" t="b">
        <v>0</v>
      </c>
    </row>
    <row r="294" spans="1:7" ht="15">
      <c r="A294" s="84" t="s">
        <v>1957</v>
      </c>
      <c r="B294" s="84">
        <v>2</v>
      </c>
      <c r="C294" s="123">
        <v>0.00221337189102925</v>
      </c>
      <c r="D294" s="84" t="s">
        <v>1962</v>
      </c>
      <c r="E294" s="84" t="b">
        <v>0</v>
      </c>
      <c r="F294" s="84" t="b">
        <v>0</v>
      </c>
      <c r="G294" s="84" t="b">
        <v>0</v>
      </c>
    </row>
    <row r="295" spans="1:7" ht="15">
      <c r="A295" s="84" t="s">
        <v>1958</v>
      </c>
      <c r="B295" s="84">
        <v>2</v>
      </c>
      <c r="C295" s="123">
        <v>0.00221337189102925</v>
      </c>
      <c r="D295" s="84" t="s">
        <v>1962</v>
      </c>
      <c r="E295" s="84" t="b">
        <v>0</v>
      </c>
      <c r="F295" s="84" t="b">
        <v>0</v>
      </c>
      <c r="G295" s="84" t="b">
        <v>0</v>
      </c>
    </row>
    <row r="296" spans="1:7" ht="15">
      <c r="A296" s="84" t="s">
        <v>1959</v>
      </c>
      <c r="B296" s="84">
        <v>2</v>
      </c>
      <c r="C296" s="123">
        <v>0.00221337189102925</v>
      </c>
      <c r="D296" s="84" t="s">
        <v>1962</v>
      </c>
      <c r="E296" s="84" t="b">
        <v>0</v>
      </c>
      <c r="F296" s="84" t="b">
        <v>0</v>
      </c>
      <c r="G296" s="84" t="b">
        <v>0</v>
      </c>
    </row>
    <row r="297" spans="1:7" ht="15">
      <c r="A297" s="84" t="s">
        <v>1475</v>
      </c>
      <c r="B297" s="84">
        <v>21</v>
      </c>
      <c r="C297" s="123">
        <v>0.006137624829623787</v>
      </c>
      <c r="D297" s="84" t="s">
        <v>1354</v>
      </c>
      <c r="E297" s="84" t="b">
        <v>0</v>
      </c>
      <c r="F297" s="84" t="b">
        <v>0</v>
      </c>
      <c r="G297" s="84" t="b">
        <v>0</v>
      </c>
    </row>
    <row r="298" spans="1:7" ht="15">
      <c r="A298" s="84" t="s">
        <v>1473</v>
      </c>
      <c r="B298" s="84">
        <v>19</v>
      </c>
      <c r="C298" s="123">
        <v>0.007111293248244974</v>
      </c>
      <c r="D298" s="84" t="s">
        <v>1354</v>
      </c>
      <c r="E298" s="84" t="b">
        <v>0</v>
      </c>
      <c r="F298" s="84" t="b">
        <v>0</v>
      </c>
      <c r="G298" s="84" t="b">
        <v>0</v>
      </c>
    </row>
    <row r="299" spans="1:7" ht="15">
      <c r="A299" s="84" t="s">
        <v>1479</v>
      </c>
      <c r="B299" s="84">
        <v>16</v>
      </c>
      <c r="C299" s="123">
        <v>0.00824154783588642</v>
      </c>
      <c r="D299" s="84" t="s">
        <v>1354</v>
      </c>
      <c r="E299" s="84" t="b">
        <v>0</v>
      </c>
      <c r="F299" s="84" t="b">
        <v>0</v>
      </c>
      <c r="G299" s="84" t="b">
        <v>0</v>
      </c>
    </row>
    <row r="300" spans="1:7" ht="15">
      <c r="A300" s="84" t="s">
        <v>1480</v>
      </c>
      <c r="B300" s="84">
        <v>14</v>
      </c>
      <c r="C300" s="123">
        <v>0.008743217106754608</v>
      </c>
      <c r="D300" s="84" t="s">
        <v>1354</v>
      </c>
      <c r="E300" s="84" t="b">
        <v>0</v>
      </c>
      <c r="F300" s="84" t="b">
        <v>0</v>
      </c>
      <c r="G300" s="84" t="b">
        <v>0</v>
      </c>
    </row>
    <row r="301" spans="1:7" ht="15">
      <c r="A301" s="84" t="s">
        <v>244</v>
      </c>
      <c r="B301" s="84">
        <v>14</v>
      </c>
      <c r="C301" s="123">
        <v>0.009593378554301054</v>
      </c>
      <c r="D301" s="84" t="s">
        <v>1354</v>
      </c>
      <c r="E301" s="84" t="b">
        <v>0</v>
      </c>
      <c r="F301" s="84" t="b">
        <v>0</v>
      </c>
      <c r="G301" s="84" t="b">
        <v>0</v>
      </c>
    </row>
    <row r="302" spans="1:7" ht="15">
      <c r="A302" s="84" t="s">
        <v>1476</v>
      </c>
      <c r="B302" s="84">
        <v>13</v>
      </c>
      <c r="C302" s="123">
        <v>0.008908137228993836</v>
      </c>
      <c r="D302" s="84" t="s">
        <v>1354</v>
      </c>
      <c r="E302" s="84" t="b">
        <v>0</v>
      </c>
      <c r="F302" s="84" t="b">
        <v>0</v>
      </c>
      <c r="G302" s="84" t="b">
        <v>0</v>
      </c>
    </row>
    <row r="303" spans="1:7" ht="15">
      <c r="A303" s="84" t="s">
        <v>1477</v>
      </c>
      <c r="B303" s="84">
        <v>13</v>
      </c>
      <c r="C303" s="123">
        <v>0.008908137228993836</v>
      </c>
      <c r="D303" s="84" t="s">
        <v>1354</v>
      </c>
      <c r="E303" s="84" t="b">
        <v>0</v>
      </c>
      <c r="F303" s="84" t="b">
        <v>0</v>
      </c>
      <c r="G303" s="84" t="b">
        <v>0</v>
      </c>
    </row>
    <row r="304" spans="1:7" ht="15">
      <c r="A304" s="84" t="s">
        <v>1481</v>
      </c>
      <c r="B304" s="84">
        <v>9</v>
      </c>
      <c r="C304" s="123">
        <v>0.008879073033062337</v>
      </c>
      <c r="D304" s="84" t="s">
        <v>1354</v>
      </c>
      <c r="E304" s="84" t="b">
        <v>0</v>
      </c>
      <c r="F304" s="84" t="b">
        <v>0</v>
      </c>
      <c r="G304" s="84" t="b">
        <v>0</v>
      </c>
    </row>
    <row r="305" spans="1:7" ht="15">
      <c r="A305" s="84" t="s">
        <v>1482</v>
      </c>
      <c r="B305" s="84">
        <v>9</v>
      </c>
      <c r="C305" s="123">
        <v>0.008879073033062337</v>
      </c>
      <c r="D305" s="84" t="s">
        <v>1354</v>
      </c>
      <c r="E305" s="84" t="b">
        <v>0</v>
      </c>
      <c r="F305" s="84" t="b">
        <v>0</v>
      </c>
      <c r="G305" s="84" t="b">
        <v>0</v>
      </c>
    </row>
    <row r="306" spans="1:7" ht="15">
      <c r="A306" s="84" t="s">
        <v>1483</v>
      </c>
      <c r="B306" s="84">
        <v>9</v>
      </c>
      <c r="C306" s="123">
        <v>0.008879073033062337</v>
      </c>
      <c r="D306" s="84" t="s">
        <v>1354</v>
      </c>
      <c r="E306" s="84" t="b">
        <v>0</v>
      </c>
      <c r="F306" s="84" t="b">
        <v>0</v>
      </c>
      <c r="G306" s="84" t="b">
        <v>0</v>
      </c>
    </row>
    <row r="307" spans="1:7" ht="15">
      <c r="A307" s="84" t="s">
        <v>1755</v>
      </c>
      <c r="B307" s="84">
        <v>8</v>
      </c>
      <c r="C307" s="123">
        <v>0.008664622909097643</v>
      </c>
      <c r="D307" s="84" t="s">
        <v>1354</v>
      </c>
      <c r="E307" s="84" t="b">
        <v>0</v>
      </c>
      <c r="F307" s="84" t="b">
        <v>0</v>
      </c>
      <c r="G307" s="84" t="b">
        <v>0</v>
      </c>
    </row>
    <row r="308" spans="1:7" ht="15">
      <c r="A308" s="84" t="s">
        <v>1756</v>
      </c>
      <c r="B308" s="84">
        <v>8</v>
      </c>
      <c r="C308" s="123">
        <v>0.008664622909097643</v>
      </c>
      <c r="D308" s="84" t="s">
        <v>1354</v>
      </c>
      <c r="E308" s="84" t="b">
        <v>0</v>
      </c>
      <c r="F308" s="84" t="b">
        <v>0</v>
      </c>
      <c r="G308" s="84" t="b">
        <v>0</v>
      </c>
    </row>
    <row r="309" spans="1:7" ht="15">
      <c r="A309" s="84" t="s">
        <v>1757</v>
      </c>
      <c r="B309" s="84">
        <v>7</v>
      </c>
      <c r="C309" s="123">
        <v>0.008347476420637432</v>
      </c>
      <c r="D309" s="84" t="s">
        <v>1354</v>
      </c>
      <c r="E309" s="84" t="b">
        <v>0</v>
      </c>
      <c r="F309" s="84" t="b">
        <v>0</v>
      </c>
      <c r="G309" s="84" t="b">
        <v>0</v>
      </c>
    </row>
    <row r="310" spans="1:7" ht="15">
      <c r="A310" s="84" t="s">
        <v>1758</v>
      </c>
      <c r="B310" s="84">
        <v>7</v>
      </c>
      <c r="C310" s="123">
        <v>0.008347476420637432</v>
      </c>
      <c r="D310" s="84" t="s">
        <v>1354</v>
      </c>
      <c r="E310" s="84" t="b">
        <v>0</v>
      </c>
      <c r="F310" s="84" t="b">
        <v>0</v>
      </c>
      <c r="G310" s="84" t="b">
        <v>0</v>
      </c>
    </row>
    <row r="311" spans="1:7" ht="15">
      <c r="A311" s="84" t="s">
        <v>1759</v>
      </c>
      <c r="B311" s="84">
        <v>7</v>
      </c>
      <c r="C311" s="123">
        <v>0.008347476420637432</v>
      </c>
      <c r="D311" s="84" t="s">
        <v>1354</v>
      </c>
      <c r="E311" s="84" t="b">
        <v>0</v>
      </c>
      <c r="F311" s="84" t="b">
        <v>0</v>
      </c>
      <c r="G311" s="84" t="b">
        <v>0</v>
      </c>
    </row>
    <row r="312" spans="1:7" ht="15">
      <c r="A312" s="84" t="s">
        <v>1760</v>
      </c>
      <c r="B312" s="84">
        <v>7</v>
      </c>
      <c r="C312" s="123">
        <v>0.008347476420637432</v>
      </c>
      <c r="D312" s="84" t="s">
        <v>1354</v>
      </c>
      <c r="E312" s="84" t="b">
        <v>0</v>
      </c>
      <c r="F312" s="84" t="b">
        <v>0</v>
      </c>
      <c r="G312" s="84" t="b">
        <v>0</v>
      </c>
    </row>
    <row r="313" spans="1:7" ht="15">
      <c r="A313" s="84" t="s">
        <v>1763</v>
      </c>
      <c r="B313" s="84">
        <v>6</v>
      </c>
      <c r="C313" s="123">
        <v>0.007912867973615307</v>
      </c>
      <c r="D313" s="84" t="s">
        <v>1354</v>
      </c>
      <c r="E313" s="84" t="b">
        <v>0</v>
      </c>
      <c r="F313" s="84" t="b">
        <v>0</v>
      </c>
      <c r="G313" s="84" t="b">
        <v>0</v>
      </c>
    </row>
    <row r="314" spans="1:7" ht="15">
      <c r="A314" s="84" t="s">
        <v>1764</v>
      </c>
      <c r="B314" s="84">
        <v>6</v>
      </c>
      <c r="C314" s="123">
        <v>0.007912867973615307</v>
      </c>
      <c r="D314" s="84" t="s">
        <v>1354</v>
      </c>
      <c r="E314" s="84" t="b">
        <v>0</v>
      </c>
      <c r="F314" s="84" t="b">
        <v>0</v>
      </c>
      <c r="G314" s="84" t="b">
        <v>0</v>
      </c>
    </row>
    <row r="315" spans="1:7" ht="15">
      <c r="A315" s="84" t="s">
        <v>1765</v>
      </c>
      <c r="B315" s="84">
        <v>6</v>
      </c>
      <c r="C315" s="123">
        <v>0.007912867973615307</v>
      </c>
      <c r="D315" s="84" t="s">
        <v>1354</v>
      </c>
      <c r="E315" s="84" t="b">
        <v>0</v>
      </c>
      <c r="F315" s="84" t="b">
        <v>0</v>
      </c>
      <c r="G315" s="84" t="b">
        <v>0</v>
      </c>
    </row>
    <row r="316" spans="1:7" ht="15">
      <c r="A316" s="84" t="s">
        <v>1529</v>
      </c>
      <c r="B316" s="84">
        <v>6</v>
      </c>
      <c r="C316" s="123">
        <v>0.007912867973615307</v>
      </c>
      <c r="D316" s="84" t="s">
        <v>1354</v>
      </c>
      <c r="E316" s="84" t="b">
        <v>0</v>
      </c>
      <c r="F316" s="84" t="b">
        <v>0</v>
      </c>
      <c r="G316" s="84" t="b">
        <v>0</v>
      </c>
    </row>
    <row r="317" spans="1:7" ht="15">
      <c r="A317" s="84" t="s">
        <v>1778</v>
      </c>
      <c r="B317" s="84">
        <v>5</v>
      </c>
      <c r="C317" s="123">
        <v>0.0073410495319211665</v>
      </c>
      <c r="D317" s="84" t="s">
        <v>1354</v>
      </c>
      <c r="E317" s="84" t="b">
        <v>0</v>
      </c>
      <c r="F317" s="84" t="b">
        <v>0</v>
      </c>
      <c r="G317" s="84" t="b">
        <v>0</v>
      </c>
    </row>
    <row r="318" spans="1:7" ht="15">
      <c r="A318" s="84" t="s">
        <v>1779</v>
      </c>
      <c r="B318" s="84">
        <v>5</v>
      </c>
      <c r="C318" s="123">
        <v>0.0073410495319211665</v>
      </c>
      <c r="D318" s="84" t="s">
        <v>1354</v>
      </c>
      <c r="E318" s="84" t="b">
        <v>0</v>
      </c>
      <c r="F318" s="84" t="b">
        <v>0</v>
      </c>
      <c r="G318" s="84" t="b">
        <v>0</v>
      </c>
    </row>
    <row r="319" spans="1:7" ht="15">
      <c r="A319" s="84" t="s">
        <v>1762</v>
      </c>
      <c r="B319" s="84">
        <v>5</v>
      </c>
      <c r="C319" s="123">
        <v>0.0073410495319211665</v>
      </c>
      <c r="D319" s="84" t="s">
        <v>1354</v>
      </c>
      <c r="E319" s="84" t="b">
        <v>0</v>
      </c>
      <c r="F319" s="84" t="b">
        <v>0</v>
      </c>
      <c r="G319" s="84" t="b">
        <v>0</v>
      </c>
    </row>
    <row r="320" spans="1:7" ht="15">
      <c r="A320" s="84" t="s">
        <v>1785</v>
      </c>
      <c r="B320" s="84">
        <v>5</v>
      </c>
      <c r="C320" s="123">
        <v>0.0073410495319211665</v>
      </c>
      <c r="D320" s="84" t="s">
        <v>1354</v>
      </c>
      <c r="E320" s="84" t="b">
        <v>0</v>
      </c>
      <c r="F320" s="84" t="b">
        <v>0</v>
      </c>
      <c r="G320" s="84" t="b">
        <v>0</v>
      </c>
    </row>
    <row r="321" spans="1:7" ht="15">
      <c r="A321" s="84" t="s">
        <v>267</v>
      </c>
      <c r="B321" s="84">
        <v>4</v>
      </c>
      <c r="C321" s="123">
        <v>0.006604235950126039</v>
      </c>
      <c r="D321" s="84" t="s">
        <v>1354</v>
      </c>
      <c r="E321" s="84" t="b">
        <v>0</v>
      </c>
      <c r="F321" s="84" t="b">
        <v>0</v>
      </c>
      <c r="G321" s="84" t="b">
        <v>0</v>
      </c>
    </row>
    <row r="322" spans="1:7" ht="15">
      <c r="A322" s="84" t="s">
        <v>1789</v>
      </c>
      <c r="B322" s="84">
        <v>4</v>
      </c>
      <c r="C322" s="123">
        <v>0.006604235950126039</v>
      </c>
      <c r="D322" s="84" t="s">
        <v>1354</v>
      </c>
      <c r="E322" s="84" t="b">
        <v>0</v>
      </c>
      <c r="F322" s="84" t="b">
        <v>0</v>
      </c>
      <c r="G322" s="84" t="b">
        <v>0</v>
      </c>
    </row>
    <row r="323" spans="1:7" ht="15">
      <c r="A323" s="84" t="s">
        <v>1790</v>
      </c>
      <c r="B323" s="84">
        <v>4</v>
      </c>
      <c r="C323" s="123">
        <v>0.006604235950126039</v>
      </c>
      <c r="D323" s="84" t="s">
        <v>1354</v>
      </c>
      <c r="E323" s="84" t="b">
        <v>0</v>
      </c>
      <c r="F323" s="84" t="b">
        <v>0</v>
      </c>
      <c r="G323" s="84" t="b">
        <v>0</v>
      </c>
    </row>
    <row r="324" spans="1:7" ht="15">
      <c r="A324" s="84" t="s">
        <v>1791</v>
      </c>
      <c r="B324" s="84">
        <v>4</v>
      </c>
      <c r="C324" s="123">
        <v>0.006604235950126039</v>
      </c>
      <c r="D324" s="84" t="s">
        <v>1354</v>
      </c>
      <c r="E324" s="84" t="b">
        <v>0</v>
      </c>
      <c r="F324" s="84" t="b">
        <v>0</v>
      </c>
      <c r="G324" s="84" t="b">
        <v>0</v>
      </c>
    </row>
    <row r="325" spans="1:7" ht="15">
      <c r="A325" s="84" t="s">
        <v>1792</v>
      </c>
      <c r="B325" s="84">
        <v>4</v>
      </c>
      <c r="C325" s="123">
        <v>0.006604235950126039</v>
      </c>
      <c r="D325" s="84" t="s">
        <v>1354</v>
      </c>
      <c r="E325" s="84" t="b">
        <v>0</v>
      </c>
      <c r="F325" s="84" t="b">
        <v>0</v>
      </c>
      <c r="G325" s="84" t="b">
        <v>0</v>
      </c>
    </row>
    <row r="326" spans="1:7" ht="15">
      <c r="A326" s="84" t="s">
        <v>264</v>
      </c>
      <c r="B326" s="84">
        <v>4</v>
      </c>
      <c r="C326" s="123">
        <v>0.006604235950126039</v>
      </c>
      <c r="D326" s="84" t="s">
        <v>1354</v>
      </c>
      <c r="E326" s="84" t="b">
        <v>0</v>
      </c>
      <c r="F326" s="84" t="b">
        <v>0</v>
      </c>
      <c r="G326" s="84" t="b">
        <v>0</v>
      </c>
    </row>
    <row r="327" spans="1:7" ht="15">
      <c r="A327" s="84" t="s">
        <v>263</v>
      </c>
      <c r="B327" s="84">
        <v>4</v>
      </c>
      <c r="C327" s="123">
        <v>0.006604235950126039</v>
      </c>
      <c r="D327" s="84" t="s">
        <v>1354</v>
      </c>
      <c r="E327" s="84" t="b">
        <v>0</v>
      </c>
      <c r="F327" s="84" t="b">
        <v>0</v>
      </c>
      <c r="G327" s="84" t="b">
        <v>0</v>
      </c>
    </row>
    <row r="328" spans="1:7" ht="15">
      <c r="A328" s="84" t="s">
        <v>1528</v>
      </c>
      <c r="B328" s="84">
        <v>4</v>
      </c>
      <c r="C328" s="123">
        <v>0.006604235950126039</v>
      </c>
      <c r="D328" s="84" t="s">
        <v>1354</v>
      </c>
      <c r="E328" s="84" t="b">
        <v>0</v>
      </c>
      <c r="F328" s="84" t="b">
        <v>0</v>
      </c>
      <c r="G328" s="84" t="b">
        <v>0</v>
      </c>
    </row>
    <row r="329" spans="1:7" ht="15">
      <c r="A329" s="84" t="s">
        <v>1794</v>
      </c>
      <c r="B329" s="84">
        <v>4</v>
      </c>
      <c r="C329" s="123">
        <v>0.006604235950126039</v>
      </c>
      <c r="D329" s="84" t="s">
        <v>1354</v>
      </c>
      <c r="E329" s="84" t="b">
        <v>0</v>
      </c>
      <c r="F329" s="84" t="b">
        <v>0</v>
      </c>
      <c r="G329" s="84" t="b">
        <v>0</v>
      </c>
    </row>
    <row r="330" spans="1:7" ht="15">
      <c r="A330" s="84" t="s">
        <v>1793</v>
      </c>
      <c r="B330" s="84">
        <v>4</v>
      </c>
      <c r="C330" s="123">
        <v>0.006604235950126039</v>
      </c>
      <c r="D330" s="84" t="s">
        <v>1354</v>
      </c>
      <c r="E330" s="84" t="b">
        <v>0</v>
      </c>
      <c r="F330" s="84" t="b">
        <v>0</v>
      </c>
      <c r="G330" s="84" t="b">
        <v>0</v>
      </c>
    </row>
    <row r="331" spans="1:7" ht="15">
      <c r="A331" s="84" t="s">
        <v>1490</v>
      </c>
      <c r="B331" s="84">
        <v>4</v>
      </c>
      <c r="C331" s="123">
        <v>0.008876160445703255</v>
      </c>
      <c r="D331" s="84" t="s">
        <v>1354</v>
      </c>
      <c r="E331" s="84" t="b">
        <v>0</v>
      </c>
      <c r="F331" s="84" t="b">
        <v>0</v>
      </c>
      <c r="G331" s="84" t="b">
        <v>0</v>
      </c>
    </row>
    <row r="332" spans="1:7" ht="15">
      <c r="A332" s="84" t="s">
        <v>1821</v>
      </c>
      <c r="B332" s="84">
        <v>3</v>
      </c>
      <c r="C332" s="123">
        <v>0.005660377358490566</v>
      </c>
      <c r="D332" s="84" t="s">
        <v>1354</v>
      </c>
      <c r="E332" s="84" t="b">
        <v>0</v>
      </c>
      <c r="F332" s="84" t="b">
        <v>0</v>
      </c>
      <c r="G332" s="84" t="b">
        <v>0</v>
      </c>
    </row>
    <row r="333" spans="1:7" ht="15">
      <c r="A333" s="84" t="s">
        <v>251</v>
      </c>
      <c r="B333" s="84">
        <v>3</v>
      </c>
      <c r="C333" s="123">
        <v>0.005660377358490566</v>
      </c>
      <c r="D333" s="84" t="s">
        <v>1354</v>
      </c>
      <c r="E333" s="84" t="b">
        <v>0</v>
      </c>
      <c r="F333" s="84" t="b">
        <v>0</v>
      </c>
      <c r="G333" s="84" t="b">
        <v>0</v>
      </c>
    </row>
    <row r="334" spans="1:7" ht="15">
      <c r="A334" s="84" t="s">
        <v>1843</v>
      </c>
      <c r="B334" s="84">
        <v>3</v>
      </c>
      <c r="C334" s="123">
        <v>0.005660377358490566</v>
      </c>
      <c r="D334" s="84" t="s">
        <v>1354</v>
      </c>
      <c r="E334" s="84" t="b">
        <v>0</v>
      </c>
      <c r="F334" s="84" t="b">
        <v>0</v>
      </c>
      <c r="G334" s="84" t="b">
        <v>0</v>
      </c>
    </row>
    <row r="335" spans="1:7" ht="15">
      <c r="A335" s="84" t="s">
        <v>1844</v>
      </c>
      <c r="B335" s="84">
        <v>3</v>
      </c>
      <c r="C335" s="123">
        <v>0.005660377358490566</v>
      </c>
      <c r="D335" s="84" t="s">
        <v>1354</v>
      </c>
      <c r="E335" s="84" t="b">
        <v>0</v>
      </c>
      <c r="F335" s="84" t="b">
        <v>0</v>
      </c>
      <c r="G335" s="84" t="b">
        <v>0</v>
      </c>
    </row>
    <row r="336" spans="1:7" ht="15">
      <c r="A336" s="84" t="s">
        <v>250</v>
      </c>
      <c r="B336" s="84">
        <v>3</v>
      </c>
      <c r="C336" s="123">
        <v>0.005660377358490566</v>
      </c>
      <c r="D336" s="84" t="s">
        <v>1354</v>
      </c>
      <c r="E336" s="84" t="b">
        <v>0</v>
      </c>
      <c r="F336" s="84" t="b">
        <v>0</v>
      </c>
      <c r="G336" s="84" t="b">
        <v>0</v>
      </c>
    </row>
    <row r="337" spans="1:7" ht="15">
      <c r="A337" s="84" t="s">
        <v>1808</v>
      </c>
      <c r="B337" s="84">
        <v>3</v>
      </c>
      <c r="C337" s="123">
        <v>0.005660377358490566</v>
      </c>
      <c r="D337" s="84" t="s">
        <v>1354</v>
      </c>
      <c r="E337" s="84" t="b">
        <v>0</v>
      </c>
      <c r="F337" s="84" t="b">
        <v>0</v>
      </c>
      <c r="G337" s="84" t="b">
        <v>0</v>
      </c>
    </row>
    <row r="338" spans="1:7" ht="15">
      <c r="A338" s="84" t="s">
        <v>1845</v>
      </c>
      <c r="B338" s="84">
        <v>3</v>
      </c>
      <c r="C338" s="123">
        <v>0.005660377358490566</v>
      </c>
      <c r="D338" s="84" t="s">
        <v>1354</v>
      </c>
      <c r="E338" s="84" t="b">
        <v>0</v>
      </c>
      <c r="F338" s="84" t="b">
        <v>0</v>
      </c>
      <c r="G338" s="84" t="b">
        <v>0</v>
      </c>
    </row>
    <row r="339" spans="1:7" ht="15">
      <c r="A339" s="84" t="s">
        <v>1846</v>
      </c>
      <c r="B339" s="84">
        <v>3</v>
      </c>
      <c r="C339" s="123">
        <v>0.005660377358490566</v>
      </c>
      <c r="D339" s="84" t="s">
        <v>1354</v>
      </c>
      <c r="E339" s="84" t="b">
        <v>0</v>
      </c>
      <c r="F339" s="84" t="b">
        <v>0</v>
      </c>
      <c r="G339" s="84" t="b">
        <v>0</v>
      </c>
    </row>
    <row r="340" spans="1:7" ht="15">
      <c r="A340" s="84" t="s">
        <v>1847</v>
      </c>
      <c r="B340" s="84">
        <v>3</v>
      </c>
      <c r="C340" s="123">
        <v>0.005660377358490566</v>
      </c>
      <c r="D340" s="84" t="s">
        <v>1354</v>
      </c>
      <c r="E340" s="84" t="b">
        <v>0</v>
      </c>
      <c r="F340" s="84" t="b">
        <v>0</v>
      </c>
      <c r="G340" s="84" t="b">
        <v>0</v>
      </c>
    </row>
    <row r="341" spans="1:7" ht="15">
      <c r="A341" s="84" t="s">
        <v>1848</v>
      </c>
      <c r="B341" s="84">
        <v>3</v>
      </c>
      <c r="C341" s="123">
        <v>0.005660377358490566</v>
      </c>
      <c r="D341" s="84" t="s">
        <v>1354</v>
      </c>
      <c r="E341" s="84" t="b">
        <v>0</v>
      </c>
      <c r="F341" s="84" t="b">
        <v>0</v>
      </c>
      <c r="G341" s="84" t="b">
        <v>0</v>
      </c>
    </row>
    <row r="342" spans="1:7" ht="15">
      <c r="A342" s="84" t="s">
        <v>249</v>
      </c>
      <c r="B342" s="84">
        <v>3</v>
      </c>
      <c r="C342" s="123">
        <v>0.005660377358490566</v>
      </c>
      <c r="D342" s="84" t="s">
        <v>1354</v>
      </c>
      <c r="E342" s="84" t="b">
        <v>0</v>
      </c>
      <c r="F342" s="84" t="b">
        <v>0</v>
      </c>
      <c r="G342" s="84" t="b">
        <v>0</v>
      </c>
    </row>
    <row r="343" spans="1:7" ht="15">
      <c r="A343" s="84" t="s">
        <v>1435</v>
      </c>
      <c r="B343" s="84">
        <v>3</v>
      </c>
      <c r="C343" s="123">
        <v>0.005660377358490566</v>
      </c>
      <c r="D343" s="84" t="s">
        <v>1354</v>
      </c>
      <c r="E343" s="84" t="b">
        <v>0</v>
      </c>
      <c r="F343" s="84" t="b">
        <v>0</v>
      </c>
      <c r="G343" s="84" t="b">
        <v>0</v>
      </c>
    </row>
    <row r="344" spans="1:7" ht="15">
      <c r="A344" s="84" t="s">
        <v>1832</v>
      </c>
      <c r="B344" s="84">
        <v>3</v>
      </c>
      <c r="C344" s="123">
        <v>0.005660377358490566</v>
      </c>
      <c r="D344" s="84" t="s">
        <v>1354</v>
      </c>
      <c r="E344" s="84" t="b">
        <v>0</v>
      </c>
      <c r="F344" s="84" t="b">
        <v>0</v>
      </c>
      <c r="G344" s="84" t="b">
        <v>0</v>
      </c>
    </row>
    <row r="345" spans="1:7" ht="15">
      <c r="A345" s="84" t="s">
        <v>1833</v>
      </c>
      <c r="B345" s="84">
        <v>3</v>
      </c>
      <c r="C345" s="123">
        <v>0.005660377358490566</v>
      </c>
      <c r="D345" s="84" t="s">
        <v>1354</v>
      </c>
      <c r="E345" s="84" t="b">
        <v>0</v>
      </c>
      <c r="F345" s="84" t="b">
        <v>0</v>
      </c>
      <c r="G345" s="84" t="b">
        <v>0</v>
      </c>
    </row>
    <row r="346" spans="1:7" ht="15">
      <c r="A346" s="84" t="s">
        <v>1834</v>
      </c>
      <c r="B346" s="84">
        <v>3</v>
      </c>
      <c r="C346" s="123">
        <v>0.005660377358490566</v>
      </c>
      <c r="D346" s="84" t="s">
        <v>1354</v>
      </c>
      <c r="E346" s="84" t="b">
        <v>0</v>
      </c>
      <c r="F346" s="84" t="b">
        <v>0</v>
      </c>
      <c r="G346" s="84" t="b">
        <v>0</v>
      </c>
    </row>
    <row r="347" spans="1:7" ht="15">
      <c r="A347" s="84" t="s">
        <v>266</v>
      </c>
      <c r="B347" s="84">
        <v>3</v>
      </c>
      <c r="C347" s="123">
        <v>0.005660377358490566</v>
      </c>
      <c r="D347" s="84" t="s">
        <v>1354</v>
      </c>
      <c r="E347" s="84" t="b">
        <v>0</v>
      </c>
      <c r="F347" s="84" t="b">
        <v>0</v>
      </c>
      <c r="G347" s="84" t="b">
        <v>0</v>
      </c>
    </row>
    <row r="348" spans="1:7" ht="15">
      <c r="A348" s="84" t="s">
        <v>1831</v>
      </c>
      <c r="B348" s="84">
        <v>3</v>
      </c>
      <c r="C348" s="123">
        <v>0.005660377358490566</v>
      </c>
      <c r="D348" s="84" t="s">
        <v>1354</v>
      </c>
      <c r="E348" s="84" t="b">
        <v>0</v>
      </c>
      <c r="F348" s="84" t="b">
        <v>0</v>
      </c>
      <c r="G348" s="84" t="b">
        <v>0</v>
      </c>
    </row>
    <row r="349" spans="1:7" ht="15">
      <c r="A349" s="84" t="s">
        <v>1823</v>
      </c>
      <c r="B349" s="84">
        <v>3</v>
      </c>
      <c r="C349" s="123">
        <v>0.005660377358490566</v>
      </c>
      <c r="D349" s="84" t="s">
        <v>1354</v>
      </c>
      <c r="E349" s="84" t="b">
        <v>0</v>
      </c>
      <c r="F349" s="84" t="b">
        <v>0</v>
      </c>
      <c r="G349" s="84" t="b">
        <v>0</v>
      </c>
    </row>
    <row r="350" spans="1:7" ht="15">
      <c r="A350" s="84" t="s">
        <v>1835</v>
      </c>
      <c r="B350" s="84">
        <v>3</v>
      </c>
      <c r="C350" s="123">
        <v>0.005660377358490566</v>
      </c>
      <c r="D350" s="84" t="s">
        <v>1354</v>
      </c>
      <c r="E350" s="84" t="b">
        <v>0</v>
      </c>
      <c r="F350" s="84" t="b">
        <v>0</v>
      </c>
      <c r="G350" s="84" t="b">
        <v>0</v>
      </c>
    </row>
    <row r="351" spans="1:7" ht="15">
      <c r="A351" s="84" t="s">
        <v>1853</v>
      </c>
      <c r="B351" s="84">
        <v>2</v>
      </c>
      <c r="C351" s="123">
        <v>0.004438080222851627</v>
      </c>
      <c r="D351" s="84" t="s">
        <v>1354</v>
      </c>
      <c r="E351" s="84" t="b">
        <v>0</v>
      </c>
      <c r="F351" s="84" t="b">
        <v>1</v>
      </c>
      <c r="G351" s="84" t="b">
        <v>0</v>
      </c>
    </row>
    <row r="352" spans="1:7" ht="15">
      <c r="A352" s="84" t="s">
        <v>298</v>
      </c>
      <c r="B352" s="84">
        <v>2</v>
      </c>
      <c r="C352" s="123">
        <v>0.004438080222851627</v>
      </c>
      <c r="D352" s="84" t="s">
        <v>1354</v>
      </c>
      <c r="E352" s="84" t="b">
        <v>0</v>
      </c>
      <c r="F352" s="84" t="b">
        <v>0</v>
      </c>
      <c r="G352" s="84" t="b">
        <v>0</v>
      </c>
    </row>
    <row r="353" spans="1:7" ht="15">
      <c r="A353" s="84" t="s">
        <v>1917</v>
      </c>
      <c r="B353" s="84">
        <v>2</v>
      </c>
      <c r="C353" s="123">
        <v>0.004438080222851627</v>
      </c>
      <c r="D353" s="84" t="s">
        <v>1354</v>
      </c>
      <c r="E353" s="84" t="b">
        <v>0</v>
      </c>
      <c r="F353" s="84" t="b">
        <v>0</v>
      </c>
      <c r="G353" s="84" t="b">
        <v>0</v>
      </c>
    </row>
    <row r="354" spans="1:7" ht="15">
      <c r="A354" s="84" t="s">
        <v>1918</v>
      </c>
      <c r="B354" s="84">
        <v>2</v>
      </c>
      <c r="C354" s="123">
        <v>0.004438080222851627</v>
      </c>
      <c r="D354" s="84" t="s">
        <v>1354</v>
      </c>
      <c r="E354" s="84" t="b">
        <v>0</v>
      </c>
      <c r="F354" s="84" t="b">
        <v>0</v>
      </c>
      <c r="G354" s="84" t="b">
        <v>0</v>
      </c>
    </row>
    <row r="355" spans="1:7" ht="15">
      <c r="A355" s="84" t="s">
        <v>1919</v>
      </c>
      <c r="B355" s="84">
        <v>2</v>
      </c>
      <c r="C355" s="123">
        <v>0.004438080222851627</v>
      </c>
      <c r="D355" s="84" t="s">
        <v>1354</v>
      </c>
      <c r="E355" s="84" t="b">
        <v>0</v>
      </c>
      <c r="F355" s="84" t="b">
        <v>0</v>
      </c>
      <c r="G355" s="84" t="b">
        <v>0</v>
      </c>
    </row>
    <row r="356" spans="1:7" ht="15">
      <c r="A356" s="84" t="s">
        <v>1914</v>
      </c>
      <c r="B356" s="84">
        <v>2</v>
      </c>
      <c r="C356" s="123">
        <v>0.004438080222851627</v>
      </c>
      <c r="D356" s="84" t="s">
        <v>1354</v>
      </c>
      <c r="E356" s="84" t="b">
        <v>0</v>
      </c>
      <c r="F356" s="84" t="b">
        <v>0</v>
      </c>
      <c r="G356" s="84" t="b">
        <v>0</v>
      </c>
    </row>
    <row r="357" spans="1:7" ht="15">
      <c r="A357" s="84" t="s">
        <v>1915</v>
      </c>
      <c r="B357" s="84">
        <v>2</v>
      </c>
      <c r="C357" s="123">
        <v>0.004438080222851627</v>
      </c>
      <c r="D357" s="84" t="s">
        <v>1354</v>
      </c>
      <c r="E357" s="84" t="b">
        <v>0</v>
      </c>
      <c r="F357" s="84" t="b">
        <v>0</v>
      </c>
      <c r="G357" s="84" t="b">
        <v>0</v>
      </c>
    </row>
    <row r="358" spans="1:7" ht="15">
      <c r="A358" s="84" t="s">
        <v>1916</v>
      </c>
      <c r="B358" s="84">
        <v>2</v>
      </c>
      <c r="C358" s="123">
        <v>0.004438080222851627</v>
      </c>
      <c r="D358" s="84" t="s">
        <v>1354</v>
      </c>
      <c r="E358" s="84" t="b">
        <v>0</v>
      </c>
      <c r="F358" s="84" t="b">
        <v>0</v>
      </c>
      <c r="G358" s="84" t="b">
        <v>0</v>
      </c>
    </row>
    <row r="359" spans="1:7" ht="15">
      <c r="A359" s="84" t="s">
        <v>1911</v>
      </c>
      <c r="B359" s="84">
        <v>2</v>
      </c>
      <c r="C359" s="123">
        <v>0.004438080222851627</v>
      </c>
      <c r="D359" s="84" t="s">
        <v>1354</v>
      </c>
      <c r="E359" s="84" t="b">
        <v>0</v>
      </c>
      <c r="F359" s="84" t="b">
        <v>0</v>
      </c>
      <c r="G359" s="84" t="b">
        <v>0</v>
      </c>
    </row>
    <row r="360" spans="1:7" ht="15">
      <c r="A360" s="84" t="s">
        <v>1912</v>
      </c>
      <c r="B360" s="84">
        <v>2</v>
      </c>
      <c r="C360" s="123">
        <v>0.004438080222851627</v>
      </c>
      <c r="D360" s="84" t="s">
        <v>1354</v>
      </c>
      <c r="E360" s="84" t="b">
        <v>0</v>
      </c>
      <c r="F360" s="84" t="b">
        <v>0</v>
      </c>
      <c r="G360" s="84" t="b">
        <v>0</v>
      </c>
    </row>
    <row r="361" spans="1:7" ht="15">
      <c r="A361" s="84" t="s">
        <v>1501</v>
      </c>
      <c r="B361" s="84">
        <v>2</v>
      </c>
      <c r="C361" s="123">
        <v>0.004438080222851627</v>
      </c>
      <c r="D361" s="84" t="s">
        <v>1354</v>
      </c>
      <c r="E361" s="84" t="b">
        <v>1</v>
      </c>
      <c r="F361" s="84" t="b">
        <v>0</v>
      </c>
      <c r="G361" s="84" t="b">
        <v>0</v>
      </c>
    </row>
    <row r="362" spans="1:7" ht="15">
      <c r="A362" s="84" t="s">
        <v>1913</v>
      </c>
      <c r="B362" s="84">
        <v>2</v>
      </c>
      <c r="C362" s="123">
        <v>0.004438080222851627</v>
      </c>
      <c r="D362" s="84" t="s">
        <v>1354</v>
      </c>
      <c r="E362" s="84" t="b">
        <v>1</v>
      </c>
      <c r="F362" s="84" t="b">
        <v>0</v>
      </c>
      <c r="G362" s="84" t="b">
        <v>0</v>
      </c>
    </row>
    <row r="363" spans="1:7" ht="15">
      <c r="A363" s="84" t="s">
        <v>1499</v>
      </c>
      <c r="B363" s="84">
        <v>2</v>
      </c>
      <c r="C363" s="123">
        <v>0.004438080222851627</v>
      </c>
      <c r="D363" s="84" t="s">
        <v>1354</v>
      </c>
      <c r="E363" s="84" t="b">
        <v>0</v>
      </c>
      <c r="F363" s="84" t="b">
        <v>0</v>
      </c>
      <c r="G363" s="84" t="b">
        <v>0</v>
      </c>
    </row>
    <row r="364" spans="1:7" ht="15">
      <c r="A364" s="84" t="s">
        <v>265</v>
      </c>
      <c r="B364" s="84">
        <v>2</v>
      </c>
      <c r="C364" s="123">
        <v>0.004438080222851627</v>
      </c>
      <c r="D364" s="84" t="s">
        <v>1354</v>
      </c>
      <c r="E364" s="84" t="b">
        <v>0</v>
      </c>
      <c r="F364" s="84" t="b">
        <v>0</v>
      </c>
      <c r="G364" s="84" t="b">
        <v>0</v>
      </c>
    </row>
    <row r="365" spans="1:7" ht="15">
      <c r="A365" s="84" t="s">
        <v>1908</v>
      </c>
      <c r="B365" s="84">
        <v>2</v>
      </c>
      <c r="C365" s="123">
        <v>0.004438080222851627</v>
      </c>
      <c r="D365" s="84" t="s">
        <v>1354</v>
      </c>
      <c r="E365" s="84" t="b">
        <v>0</v>
      </c>
      <c r="F365" s="84" t="b">
        <v>0</v>
      </c>
      <c r="G365" s="84" t="b">
        <v>0</v>
      </c>
    </row>
    <row r="366" spans="1:7" ht="15">
      <c r="A366" s="84" t="s">
        <v>1909</v>
      </c>
      <c r="B366" s="84">
        <v>2</v>
      </c>
      <c r="C366" s="123">
        <v>0.004438080222851627</v>
      </c>
      <c r="D366" s="84" t="s">
        <v>1354</v>
      </c>
      <c r="E366" s="84" t="b">
        <v>0</v>
      </c>
      <c r="F366" s="84" t="b">
        <v>0</v>
      </c>
      <c r="G366" s="84" t="b">
        <v>0</v>
      </c>
    </row>
    <row r="367" spans="1:7" ht="15">
      <c r="A367" s="84" t="s">
        <v>1910</v>
      </c>
      <c r="B367" s="84">
        <v>2</v>
      </c>
      <c r="C367" s="123">
        <v>0.004438080222851627</v>
      </c>
      <c r="D367" s="84" t="s">
        <v>1354</v>
      </c>
      <c r="E367" s="84" t="b">
        <v>0</v>
      </c>
      <c r="F367" s="84" t="b">
        <v>0</v>
      </c>
      <c r="G367" s="84" t="b">
        <v>0</v>
      </c>
    </row>
    <row r="368" spans="1:7" ht="15">
      <c r="A368" s="84" t="s">
        <v>1904</v>
      </c>
      <c r="B368" s="84">
        <v>2</v>
      </c>
      <c r="C368" s="123">
        <v>0.004438080222851627</v>
      </c>
      <c r="D368" s="84" t="s">
        <v>1354</v>
      </c>
      <c r="E368" s="84" t="b">
        <v>0</v>
      </c>
      <c r="F368" s="84" t="b">
        <v>0</v>
      </c>
      <c r="G368" s="84" t="b">
        <v>0</v>
      </c>
    </row>
    <row r="369" spans="1:7" ht="15">
      <c r="A369" s="84" t="s">
        <v>1905</v>
      </c>
      <c r="B369" s="84">
        <v>2</v>
      </c>
      <c r="C369" s="123">
        <v>0.004438080222851627</v>
      </c>
      <c r="D369" s="84" t="s">
        <v>1354</v>
      </c>
      <c r="E369" s="84" t="b">
        <v>0</v>
      </c>
      <c r="F369" s="84" t="b">
        <v>0</v>
      </c>
      <c r="G369" s="84" t="b">
        <v>0</v>
      </c>
    </row>
    <row r="370" spans="1:7" ht="15">
      <c r="A370" s="84" t="s">
        <v>1830</v>
      </c>
      <c r="B370" s="84">
        <v>2</v>
      </c>
      <c r="C370" s="123">
        <v>0.004438080222851627</v>
      </c>
      <c r="D370" s="84" t="s">
        <v>1354</v>
      </c>
      <c r="E370" s="84" t="b">
        <v>0</v>
      </c>
      <c r="F370" s="84" t="b">
        <v>0</v>
      </c>
      <c r="G370" s="84" t="b">
        <v>0</v>
      </c>
    </row>
    <row r="371" spans="1:7" ht="15">
      <c r="A371" s="84" t="s">
        <v>1906</v>
      </c>
      <c r="B371" s="84">
        <v>2</v>
      </c>
      <c r="C371" s="123">
        <v>0.004438080222851627</v>
      </c>
      <c r="D371" s="84" t="s">
        <v>1354</v>
      </c>
      <c r="E371" s="84" t="b">
        <v>0</v>
      </c>
      <c r="F371" s="84" t="b">
        <v>0</v>
      </c>
      <c r="G371" s="84" t="b">
        <v>0</v>
      </c>
    </row>
    <row r="372" spans="1:7" ht="15">
      <c r="A372" s="84" t="s">
        <v>268</v>
      </c>
      <c r="B372" s="84">
        <v>2</v>
      </c>
      <c r="C372" s="123">
        <v>0.004438080222851627</v>
      </c>
      <c r="D372" s="84" t="s">
        <v>1354</v>
      </c>
      <c r="E372" s="84" t="b">
        <v>0</v>
      </c>
      <c r="F372" s="84" t="b">
        <v>0</v>
      </c>
      <c r="G372" s="84" t="b">
        <v>0</v>
      </c>
    </row>
    <row r="373" spans="1:7" ht="15">
      <c r="A373" s="84" t="s">
        <v>1907</v>
      </c>
      <c r="B373" s="84">
        <v>2</v>
      </c>
      <c r="C373" s="123">
        <v>0.004438080222851627</v>
      </c>
      <c r="D373" s="84" t="s">
        <v>1354</v>
      </c>
      <c r="E373" s="84" t="b">
        <v>0</v>
      </c>
      <c r="F373" s="84" t="b">
        <v>0</v>
      </c>
      <c r="G373" s="84" t="b">
        <v>0</v>
      </c>
    </row>
    <row r="374" spans="1:7" ht="15">
      <c r="A374" s="84" t="s">
        <v>1879</v>
      </c>
      <c r="B374" s="84">
        <v>2</v>
      </c>
      <c r="C374" s="123">
        <v>0.004438080222851627</v>
      </c>
      <c r="D374" s="84" t="s">
        <v>1354</v>
      </c>
      <c r="E374" s="84" t="b">
        <v>0</v>
      </c>
      <c r="F374" s="84" t="b">
        <v>0</v>
      </c>
      <c r="G374" s="84" t="b">
        <v>0</v>
      </c>
    </row>
    <row r="375" spans="1:7" ht="15">
      <c r="A375" s="84" t="s">
        <v>1880</v>
      </c>
      <c r="B375" s="84">
        <v>2</v>
      </c>
      <c r="C375" s="123">
        <v>0.004438080222851627</v>
      </c>
      <c r="D375" s="84" t="s">
        <v>1354</v>
      </c>
      <c r="E375" s="84" t="b">
        <v>0</v>
      </c>
      <c r="F375" s="84" t="b">
        <v>0</v>
      </c>
      <c r="G375" s="84" t="b">
        <v>0</v>
      </c>
    </row>
    <row r="376" spans="1:7" ht="15">
      <c r="A376" s="84" t="s">
        <v>1881</v>
      </c>
      <c r="B376" s="84">
        <v>2</v>
      </c>
      <c r="C376" s="123">
        <v>0.004438080222851627</v>
      </c>
      <c r="D376" s="84" t="s">
        <v>1354</v>
      </c>
      <c r="E376" s="84" t="b">
        <v>0</v>
      </c>
      <c r="F376" s="84" t="b">
        <v>0</v>
      </c>
      <c r="G376" s="84" t="b">
        <v>0</v>
      </c>
    </row>
    <row r="377" spans="1:7" ht="15">
      <c r="A377" s="84" t="s">
        <v>1882</v>
      </c>
      <c r="B377" s="84">
        <v>2</v>
      </c>
      <c r="C377" s="123">
        <v>0.004438080222851627</v>
      </c>
      <c r="D377" s="84" t="s">
        <v>1354</v>
      </c>
      <c r="E377" s="84" t="b">
        <v>0</v>
      </c>
      <c r="F377" s="84" t="b">
        <v>0</v>
      </c>
      <c r="G377" s="84" t="b">
        <v>0</v>
      </c>
    </row>
    <row r="378" spans="1:7" ht="15">
      <c r="A378" s="84" t="s">
        <v>1883</v>
      </c>
      <c r="B378" s="84">
        <v>2</v>
      </c>
      <c r="C378" s="123">
        <v>0.004438080222851627</v>
      </c>
      <c r="D378" s="84" t="s">
        <v>1354</v>
      </c>
      <c r="E378" s="84" t="b">
        <v>0</v>
      </c>
      <c r="F378" s="84" t="b">
        <v>0</v>
      </c>
      <c r="G378" s="84" t="b">
        <v>0</v>
      </c>
    </row>
    <row r="379" spans="1:7" ht="15">
      <c r="A379" s="84" t="s">
        <v>1884</v>
      </c>
      <c r="B379" s="84">
        <v>2</v>
      </c>
      <c r="C379" s="123">
        <v>0.004438080222851627</v>
      </c>
      <c r="D379" s="84" t="s">
        <v>1354</v>
      </c>
      <c r="E379" s="84" t="b">
        <v>0</v>
      </c>
      <c r="F379" s="84" t="b">
        <v>0</v>
      </c>
      <c r="G379" s="84" t="b">
        <v>0</v>
      </c>
    </row>
    <row r="380" spans="1:7" ht="15">
      <c r="A380" s="84" t="s">
        <v>1885</v>
      </c>
      <c r="B380" s="84">
        <v>2</v>
      </c>
      <c r="C380" s="123">
        <v>0.004438080222851627</v>
      </c>
      <c r="D380" s="84" t="s">
        <v>1354</v>
      </c>
      <c r="E380" s="84" t="b">
        <v>0</v>
      </c>
      <c r="F380" s="84" t="b">
        <v>0</v>
      </c>
      <c r="G380" s="84" t="b">
        <v>0</v>
      </c>
    </row>
    <row r="381" spans="1:7" ht="15">
      <c r="A381" s="84" t="s">
        <v>1766</v>
      </c>
      <c r="B381" s="84">
        <v>2</v>
      </c>
      <c r="C381" s="123">
        <v>0.004438080222851627</v>
      </c>
      <c r="D381" s="84" t="s">
        <v>1354</v>
      </c>
      <c r="E381" s="84" t="b">
        <v>0</v>
      </c>
      <c r="F381" s="84" t="b">
        <v>0</v>
      </c>
      <c r="G381" s="84" t="b">
        <v>0</v>
      </c>
    </row>
    <row r="382" spans="1:7" ht="15">
      <c r="A382" s="84" t="s">
        <v>1781</v>
      </c>
      <c r="B382" s="84">
        <v>2</v>
      </c>
      <c r="C382" s="123">
        <v>0.004438080222851627</v>
      </c>
      <c r="D382" s="84" t="s">
        <v>1354</v>
      </c>
      <c r="E382" s="84" t="b">
        <v>0</v>
      </c>
      <c r="F382" s="84" t="b">
        <v>0</v>
      </c>
      <c r="G382" s="84" t="b">
        <v>0</v>
      </c>
    </row>
    <row r="383" spans="1:7" ht="15">
      <c r="A383" s="84" t="s">
        <v>1825</v>
      </c>
      <c r="B383" s="84">
        <v>2</v>
      </c>
      <c r="C383" s="123">
        <v>0.004438080222851627</v>
      </c>
      <c r="D383" s="84" t="s">
        <v>1354</v>
      </c>
      <c r="E383" s="84" t="b">
        <v>0</v>
      </c>
      <c r="F383" s="84" t="b">
        <v>0</v>
      </c>
      <c r="G383" s="84" t="b">
        <v>0</v>
      </c>
    </row>
    <row r="384" spans="1:7" ht="15">
      <c r="A384" s="84" t="s">
        <v>1886</v>
      </c>
      <c r="B384" s="84">
        <v>2</v>
      </c>
      <c r="C384" s="123">
        <v>0.004438080222851627</v>
      </c>
      <c r="D384" s="84" t="s">
        <v>1354</v>
      </c>
      <c r="E384" s="84" t="b">
        <v>0</v>
      </c>
      <c r="F384" s="84" t="b">
        <v>0</v>
      </c>
      <c r="G384" s="84" t="b">
        <v>0</v>
      </c>
    </row>
    <row r="385" spans="1:7" ht="15">
      <c r="A385" s="84" t="s">
        <v>1795</v>
      </c>
      <c r="B385" s="84">
        <v>2</v>
      </c>
      <c r="C385" s="123">
        <v>0.004438080222851627</v>
      </c>
      <c r="D385" s="84" t="s">
        <v>1354</v>
      </c>
      <c r="E385" s="84" t="b">
        <v>0</v>
      </c>
      <c r="F385" s="84" t="b">
        <v>0</v>
      </c>
      <c r="G385" s="84" t="b">
        <v>0</v>
      </c>
    </row>
    <row r="386" spans="1:7" ht="15">
      <c r="A386" s="84" t="s">
        <v>1861</v>
      </c>
      <c r="B386" s="84">
        <v>2</v>
      </c>
      <c r="C386" s="123">
        <v>0.004438080222851627</v>
      </c>
      <c r="D386" s="84" t="s">
        <v>1354</v>
      </c>
      <c r="E386" s="84" t="b">
        <v>0</v>
      </c>
      <c r="F386" s="84" t="b">
        <v>0</v>
      </c>
      <c r="G386" s="84" t="b">
        <v>0</v>
      </c>
    </row>
    <row r="387" spans="1:7" ht="15">
      <c r="A387" s="84" t="s">
        <v>1824</v>
      </c>
      <c r="B387" s="84">
        <v>2</v>
      </c>
      <c r="C387" s="123">
        <v>0.004438080222851627</v>
      </c>
      <c r="D387" s="84" t="s">
        <v>1354</v>
      </c>
      <c r="E387" s="84" t="b">
        <v>0</v>
      </c>
      <c r="F387" s="84" t="b">
        <v>0</v>
      </c>
      <c r="G387" s="84" t="b">
        <v>0</v>
      </c>
    </row>
    <row r="388" spans="1:7" ht="15">
      <c r="A388" s="84" t="s">
        <v>1872</v>
      </c>
      <c r="B388" s="84">
        <v>2</v>
      </c>
      <c r="C388" s="123">
        <v>0.004438080222851627</v>
      </c>
      <c r="D388" s="84" t="s">
        <v>1354</v>
      </c>
      <c r="E388" s="84" t="b">
        <v>0</v>
      </c>
      <c r="F388" s="84" t="b">
        <v>0</v>
      </c>
      <c r="G388" s="84" t="b">
        <v>0</v>
      </c>
    </row>
    <row r="389" spans="1:7" ht="15">
      <c r="A389" s="84" t="s">
        <v>1873</v>
      </c>
      <c r="B389" s="84">
        <v>2</v>
      </c>
      <c r="C389" s="123">
        <v>0.004438080222851627</v>
      </c>
      <c r="D389" s="84" t="s">
        <v>1354</v>
      </c>
      <c r="E389" s="84" t="b">
        <v>0</v>
      </c>
      <c r="F389" s="84" t="b">
        <v>0</v>
      </c>
      <c r="G389" s="84" t="b">
        <v>0</v>
      </c>
    </row>
    <row r="390" spans="1:7" ht="15">
      <c r="A390" s="84" t="s">
        <v>1874</v>
      </c>
      <c r="B390" s="84">
        <v>2</v>
      </c>
      <c r="C390" s="123">
        <v>0.004438080222851627</v>
      </c>
      <c r="D390" s="84" t="s">
        <v>1354</v>
      </c>
      <c r="E390" s="84" t="b">
        <v>0</v>
      </c>
      <c r="F390" s="84" t="b">
        <v>0</v>
      </c>
      <c r="G390" s="84" t="b">
        <v>0</v>
      </c>
    </row>
    <row r="391" spans="1:7" ht="15">
      <c r="A391" s="84" t="s">
        <v>269</v>
      </c>
      <c r="B391" s="84">
        <v>2</v>
      </c>
      <c r="C391" s="123">
        <v>0.004438080222851627</v>
      </c>
      <c r="D391" s="84" t="s">
        <v>1354</v>
      </c>
      <c r="E391" s="84" t="b">
        <v>0</v>
      </c>
      <c r="F391" s="84" t="b">
        <v>0</v>
      </c>
      <c r="G391" s="84" t="b">
        <v>0</v>
      </c>
    </row>
    <row r="392" spans="1:7" ht="15">
      <c r="A392" s="84" t="s">
        <v>1875</v>
      </c>
      <c r="B392" s="84">
        <v>2</v>
      </c>
      <c r="C392" s="123">
        <v>0.004438080222851627</v>
      </c>
      <c r="D392" s="84" t="s">
        <v>1354</v>
      </c>
      <c r="E392" s="84" t="b">
        <v>0</v>
      </c>
      <c r="F392" s="84" t="b">
        <v>0</v>
      </c>
      <c r="G392" s="84" t="b">
        <v>0</v>
      </c>
    </row>
    <row r="393" spans="1:7" ht="15">
      <c r="A393" s="84" t="s">
        <v>1504</v>
      </c>
      <c r="B393" s="84">
        <v>2</v>
      </c>
      <c r="C393" s="123">
        <v>0.004438080222851627</v>
      </c>
      <c r="D393" s="84" t="s">
        <v>1354</v>
      </c>
      <c r="E393" s="84" t="b">
        <v>0</v>
      </c>
      <c r="F393" s="84" t="b">
        <v>0</v>
      </c>
      <c r="G393" s="84" t="b">
        <v>0</v>
      </c>
    </row>
    <row r="394" spans="1:7" ht="15">
      <c r="A394" s="84" t="s">
        <v>1876</v>
      </c>
      <c r="B394" s="84">
        <v>2</v>
      </c>
      <c r="C394" s="123">
        <v>0.004438080222851627</v>
      </c>
      <c r="D394" s="84" t="s">
        <v>1354</v>
      </c>
      <c r="E394" s="84" t="b">
        <v>0</v>
      </c>
      <c r="F394" s="84" t="b">
        <v>0</v>
      </c>
      <c r="G394" s="84" t="b">
        <v>0</v>
      </c>
    </row>
    <row r="395" spans="1:7" ht="15">
      <c r="A395" s="84" t="s">
        <v>1877</v>
      </c>
      <c r="B395" s="84">
        <v>2</v>
      </c>
      <c r="C395" s="123">
        <v>0.004438080222851627</v>
      </c>
      <c r="D395" s="84" t="s">
        <v>1354</v>
      </c>
      <c r="E395" s="84" t="b">
        <v>0</v>
      </c>
      <c r="F395" s="84" t="b">
        <v>0</v>
      </c>
      <c r="G395" s="84" t="b">
        <v>0</v>
      </c>
    </row>
    <row r="396" spans="1:7" ht="15">
      <c r="A396" s="84" t="s">
        <v>1878</v>
      </c>
      <c r="B396" s="84">
        <v>2</v>
      </c>
      <c r="C396" s="123">
        <v>0.004438080222851627</v>
      </c>
      <c r="D396" s="84" t="s">
        <v>1354</v>
      </c>
      <c r="E396" s="84" t="b">
        <v>0</v>
      </c>
      <c r="F396" s="84" t="b">
        <v>0</v>
      </c>
      <c r="G396" s="84" t="b">
        <v>0</v>
      </c>
    </row>
    <row r="397" spans="1:7" ht="15">
      <c r="A397" s="84" t="s">
        <v>1871</v>
      </c>
      <c r="B397" s="84">
        <v>2</v>
      </c>
      <c r="C397" s="123">
        <v>0.004438080222851627</v>
      </c>
      <c r="D397" s="84" t="s">
        <v>1354</v>
      </c>
      <c r="E397" s="84" t="b">
        <v>0</v>
      </c>
      <c r="F397" s="84" t="b">
        <v>0</v>
      </c>
      <c r="G397" s="84" t="b">
        <v>0</v>
      </c>
    </row>
    <row r="398" spans="1:7" ht="15">
      <c r="A398" s="84" t="s">
        <v>1862</v>
      </c>
      <c r="B398" s="84">
        <v>2</v>
      </c>
      <c r="C398" s="123">
        <v>0.004438080222851627</v>
      </c>
      <c r="D398" s="84" t="s">
        <v>1354</v>
      </c>
      <c r="E398" s="84" t="b">
        <v>0</v>
      </c>
      <c r="F398" s="84" t="b">
        <v>0</v>
      </c>
      <c r="G398" s="84" t="b">
        <v>0</v>
      </c>
    </row>
    <row r="399" spans="1:7" ht="15">
      <c r="A399" s="84" t="s">
        <v>1780</v>
      </c>
      <c r="B399" s="84">
        <v>2</v>
      </c>
      <c r="C399" s="123">
        <v>0.004438080222851627</v>
      </c>
      <c r="D399" s="84" t="s">
        <v>1354</v>
      </c>
      <c r="E399" s="84" t="b">
        <v>0</v>
      </c>
      <c r="F399" s="84" t="b">
        <v>0</v>
      </c>
      <c r="G399" s="84" t="b">
        <v>0</v>
      </c>
    </row>
    <row r="400" spans="1:7" ht="15">
      <c r="A400" s="84" t="s">
        <v>1863</v>
      </c>
      <c r="B400" s="84">
        <v>2</v>
      </c>
      <c r="C400" s="123">
        <v>0.004438080222851627</v>
      </c>
      <c r="D400" s="84" t="s">
        <v>1354</v>
      </c>
      <c r="E400" s="84" t="b">
        <v>1</v>
      </c>
      <c r="F400" s="84" t="b">
        <v>0</v>
      </c>
      <c r="G400" s="84" t="b">
        <v>0</v>
      </c>
    </row>
    <row r="401" spans="1:7" ht="15">
      <c r="A401" s="84" t="s">
        <v>1864</v>
      </c>
      <c r="B401" s="84">
        <v>2</v>
      </c>
      <c r="C401" s="123">
        <v>0.004438080222851627</v>
      </c>
      <c r="D401" s="84" t="s">
        <v>1354</v>
      </c>
      <c r="E401" s="84" t="b">
        <v>0</v>
      </c>
      <c r="F401" s="84" t="b">
        <v>0</v>
      </c>
      <c r="G401" s="84" t="b">
        <v>0</v>
      </c>
    </row>
    <row r="402" spans="1:7" ht="15">
      <c r="A402" s="84" t="s">
        <v>1865</v>
      </c>
      <c r="B402" s="84">
        <v>2</v>
      </c>
      <c r="C402" s="123">
        <v>0.004438080222851627</v>
      </c>
      <c r="D402" s="84" t="s">
        <v>1354</v>
      </c>
      <c r="E402" s="84" t="b">
        <v>0</v>
      </c>
      <c r="F402" s="84" t="b">
        <v>0</v>
      </c>
      <c r="G402" s="84" t="b">
        <v>0</v>
      </c>
    </row>
    <row r="403" spans="1:7" ht="15">
      <c r="A403" s="84" t="s">
        <v>1866</v>
      </c>
      <c r="B403" s="84">
        <v>2</v>
      </c>
      <c r="C403" s="123">
        <v>0.004438080222851627</v>
      </c>
      <c r="D403" s="84" t="s">
        <v>1354</v>
      </c>
      <c r="E403" s="84" t="b">
        <v>0</v>
      </c>
      <c r="F403" s="84" t="b">
        <v>0</v>
      </c>
      <c r="G403" s="84" t="b">
        <v>0</v>
      </c>
    </row>
    <row r="404" spans="1:7" ht="15">
      <c r="A404" s="84" t="s">
        <v>1867</v>
      </c>
      <c r="B404" s="84">
        <v>2</v>
      </c>
      <c r="C404" s="123">
        <v>0.004438080222851627</v>
      </c>
      <c r="D404" s="84" t="s">
        <v>1354</v>
      </c>
      <c r="E404" s="84" t="b">
        <v>0</v>
      </c>
      <c r="F404" s="84" t="b">
        <v>0</v>
      </c>
      <c r="G404" s="84" t="b">
        <v>0</v>
      </c>
    </row>
    <row r="405" spans="1:7" ht="15">
      <c r="A405" s="84" t="s">
        <v>270</v>
      </c>
      <c r="B405" s="84">
        <v>2</v>
      </c>
      <c r="C405" s="123">
        <v>0.004438080222851627</v>
      </c>
      <c r="D405" s="84" t="s">
        <v>1354</v>
      </c>
      <c r="E405" s="84" t="b">
        <v>0</v>
      </c>
      <c r="F405" s="84" t="b">
        <v>0</v>
      </c>
      <c r="G405" s="84" t="b">
        <v>0</v>
      </c>
    </row>
    <row r="406" spans="1:7" ht="15">
      <c r="A406" s="84" t="s">
        <v>1868</v>
      </c>
      <c r="B406" s="84">
        <v>2</v>
      </c>
      <c r="C406" s="123">
        <v>0.004438080222851627</v>
      </c>
      <c r="D406" s="84" t="s">
        <v>1354</v>
      </c>
      <c r="E406" s="84" t="b">
        <v>0</v>
      </c>
      <c r="F406" s="84" t="b">
        <v>0</v>
      </c>
      <c r="G406" s="84" t="b">
        <v>0</v>
      </c>
    </row>
    <row r="407" spans="1:7" ht="15">
      <c r="A407" s="84" t="s">
        <v>271</v>
      </c>
      <c r="B407" s="84">
        <v>2</v>
      </c>
      <c r="C407" s="123">
        <v>0.004438080222851627</v>
      </c>
      <c r="D407" s="84" t="s">
        <v>1354</v>
      </c>
      <c r="E407" s="84" t="b">
        <v>0</v>
      </c>
      <c r="F407" s="84" t="b">
        <v>0</v>
      </c>
      <c r="G407" s="84" t="b">
        <v>0</v>
      </c>
    </row>
    <row r="408" spans="1:7" ht="15">
      <c r="A408" s="84" t="s">
        <v>1854</v>
      </c>
      <c r="B408" s="84">
        <v>2</v>
      </c>
      <c r="C408" s="123">
        <v>0.004438080222851627</v>
      </c>
      <c r="D408" s="84" t="s">
        <v>1354</v>
      </c>
      <c r="E408" s="84" t="b">
        <v>0</v>
      </c>
      <c r="F408" s="84" t="b">
        <v>0</v>
      </c>
      <c r="G408" s="84" t="b">
        <v>0</v>
      </c>
    </row>
    <row r="409" spans="1:7" ht="15">
      <c r="A409" s="84" t="s">
        <v>1855</v>
      </c>
      <c r="B409" s="84">
        <v>2</v>
      </c>
      <c r="C409" s="123">
        <v>0.004438080222851627</v>
      </c>
      <c r="D409" s="84" t="s">
        <v>1354</v>
      </c>
      <c r="E409" s="84" t="b">
        <v>0</v>
      </c>
      <c r="F409" s="84" t="b">
        <v>0</v>
      </c>
      <c r="G409" s="84" t="b">
        <v>0</v>
      </c>
    </row>
    <row r="410" spans="1:7" ht="15">
      <c r="A410" s="84" t="s">
        <v>1856</v>
      </c>
      <c r="B410" s="84">
        <v>2</v>
      </c>
      <c r="C410" s="123">
        <v>0.004438080222851627</v>
      </c>
      <c r="D410" s="84" t="s">
        <v>1354</v>
      </c>
      <c r="E410" s="84" t="b">
        <v>0</v>
      </c>
      <c r="F410" s="84" t="b">
        <v>0</v>
      </c>
      <c r="G410" s="84" t="b">
        <v>0</v>
      </c>
    </row>
    <row r="411" spans="1:7" ht="15">
      <c r="A411" s="84" t="s">
        <v>1857</v>
      </c>
      <c r="B411" s="84">
        <v>2</v>
      </c>
      <c r="C411" s="123">
        <v>0.004438080222851627</v>
      </c>
      <c r="D411" s="84" t="s">
        <v>1354</v>
      </c>
      <c r="E411" s="84" t="b">
        <v>0</v>
      </c>
      <c r="F411" s="84" t="b">
        <v>0</v>
      </c>
      <c r="G411" s="84" t="b">
        <v>0</v>
      </c>
    </row>
    <row r="412" spans="1:7" ht="15">
      <c r="A412" s="84" t="s">
        <v>1858</v>
      </c>
      <c r="B412" s="84">
        <v>2</v>
      </c>
      <c r="C412" s="123">
        <v>0.004438080222851627</v>
      </c>
      <c r="D412" s="84" t="s">
        <v>1354</v>
      </c>
      <c r="E412" s="84" t="b">
        <v>0</v>
      </c>
      <c r="F412" s="84" t="b">
        <v>0</v>
      </c>
      <c r="G412" s="84" t="b">
        <v>0</v>
      </c>
    </row>
    <row r="413" spans="1:7" ht="15">
      <c r="A413" s="84" t="s">
        <v>1859</v>
      </c>
      <c r="B413" s="84">
        <v>2</v>
      </c>
      <c r="C413" s="123">
        <v>0.004438080222851627</v>
      </c>
      <c r="D413" s="84" t="s">
        <v>1354</v>
      </c>
      <c r="E413" s="84" t="b">
        <v>0</v>
      </c>
      <c r="F413" s="84" t="b">
        <v>0</v>
      </c>
      <c r="G413" s="84" t="b">
        <v>0</v>
      </c>
    </row>
    <row r="414" spans="1:7" ht="15">
      <c r="A414" s="84" t="s">
        <v>1822</v>
      </c>
      <c r="B414" s="84">
        <v>2</v>
      </c>
      <c r="C414" s="123">
        <v>0.004438080222851627</v>
      </c>
      <c r="D414" s="84" t="s">
        <v>1354</v>
      </c>
      <c r="E414" s="84" t="b">
        <v>0</v>
      </c>
      <c r="F414" s="84" t="b">
        <v>0</v>
      </c>
      <c r="G414" s="84" t="b">
        <v>0</v>
      </c>
    </row>
    <row r="415" spans="1:7" ht="15">
      <c r="A415" s="84" t="s">
        <v>1860</v>
      </c>
      <c r="B415" s="84">
        <v>2</v>
      </c>
      <c r="C415" s="123">
        <v>0.004438080222851627</v>
      </c>
      <c r="D415" s="84" t="s">
        <v>1354</v>
      </c>
      <c r="E415" s="84" t="b">
        <v>0</v>
      </c>
      <c r="F415" s="84" t="b">
        <v>0</v>
      </c>
      <c r="G415" s="84" t="b">
        <v>0</v>
      </c>
    </row>
    <row r="416" spans="1:7" ht="15">
      <c r="A416" s="84" t="s">
        <v>1440</v>
      </c>
      <c r="B416" s="84">
        <v>2</v>
      </c>
      <c r="C416" s="123">
        <v>0.0055740424706402355</v>
      </c>
      <c r="D416" s="84" t="s">
        <v>1354</v>
      </c>
      <c r="E416" s="84" t="b">
        <v>0</v>
      </c>
      <c r="F416" s="84" t="b">
        <v>0</v>
      </c>
      <c r="G416" s="84" t="b">
        <v>0</v>
      </c>
    </row>
    <row r="417" spans="1:7" ht="15">
      <c r="A417" s="84" t="s">
        <v>1474</v>
      </c>
      <c r="B417" s="84">
        <v>25</v>
      </c>
      <c r="C417" s="123">
        <v>0.012513424091578334</v>
      </c>
      <c r="D417" s="84" t="s">
        <v>1355</v>
      </c>
      <c r="E417" s="84" t="b">
        <v>0</v>
      </c>
      <c r="F417" s="84" t="b">
        <v>0</v>
      </c>
      <c r="G417" s="84" t="b">
        <v>0</v>
      </c>
    </row>
    <row r="418" spans="1:7" ht="15">
      <c r="A418" s="84" t="s">
        <v>1473</v>
      </c>
      <c r="B418" s="84">
        <v>19</v>
      </c>
      <c r="C418" s="123">
        <v>0.0063867689447511195</v>
      </c>
      <c r="D418" s="84" t="s">
        <v>1355</v>
      </c>
      <c r="E418" s="84" t="b">
        <v>0</v>
      </c>
      <c r="F418" s="84" t="b">
        <v>0</v>
      </c>
      <c r="G418" s="84" t="b">
        <v>0</v>
      </c>
    </row>
    <row r="419" spans="1:7" ht="15">
      <c r="A419" s="84" t="s">
        <v>1485</v>
      </c>
      <c r="B419" s="84">
        <v>13</v>
      </c>
      <c r="C419" s="123">
        <v>0.009089130735854533</v>
      </c>
      <c r="D419" s="84" t="s">
        <v>1355</v>
      </c>
      <c r="E419" s="84" t="b">
        <v>0</v>
      </c>
      <c r="F419" s="84" t="b">
        <v>0</v>
      </c>
      <c r="G419" s="84" t="b">
        <v>0</v>
      </c>
    </row>
    <row r="420" spans="1:7" ht="15">
      <c r="A420" s="84" t="s">
        <v>1486</v>
      </c>
      <c r="B420" s="84">
        <v>10</v>
      </c>
      <c r="C420" s="123">
        <v>0.009501404496893994</v>
      </c>
      <c r="D420" s="84" t="s">
        <v>1355</v>
      </c>
      <c r="E420" s="84" t="b">
        <v>0</v>
      </c>
      <c r="F420" s="84" t="b">
        <v>0</v>
      </c>
      <c r="G420" s="84" t="b">
        <v>0</v>
      </c>
    </row>
    <row r="421" spans="1:7" ht="15">
      <c r="A421" s="84" t="s">
        <v>243</v>
      </c>
      <c r="B421" s="84">
        <v>7</v>
      </c>
      <c r="C421" s="123">
        <v>0.00903933935905972</v>
      </c>
      <c r="D421" s="84" t="s">
        <v>1355</v>
      </c>
      <c r="E421" s="84" t="b">
        <v>0</v>
      </c>
      <c r="F421" s="84" t="b">
        <v>0</v>
      </c>
      <c r="G421" s="84" t="b">
        <v>0</v>
      </c>
    </row>
    <row r="422" spans="1:7" ht="15">
      <c r="A422" s="84" t="s">
        <v>1487</v>
      </c>
      <c r="B422" s="84">
        <v>6</v>
      </c>
      <c r="C422" s="123">
        <v>0.008632764499233617</v>
      </c>
      <c r="D422" s="84" t="s">
        <v>1355</v>
      </c>
      <c r="E422" s="84" t="b">
        <v>0</v>
      </c>
      <c r="F422" s="84" t="b">
        <v>0</v>
      </c>
      <c r="G422" s="84" t="b">
        <v>0</v>
      </c>
    </row>
    <row r="423" spans="1:7" ht="15">
      <c r="A423" s="84" t="s">
        <v>1488</v>
      </c>
      <c r="B423" s="84">
        <v>6</v>
      </c>
      <c r="C423" s="123">
        <v>0.009679212684885046</v>
      </c>
      <c r="D423" s="84" t="s">
        <v>1355</v>
      </c>
      <c r="E423" s="84" t="b">
        <v>0</v>
      </c>
      <c r="F423" s="84" t="b">
        <v>0</v>
      </c>
      <c r="G423" s="84" t="b">
        <v>0</v>
      </c>
    </row>
    <row r="424" spans="1:7" ht="15">
      <c r="A424" s="84" t="s">
        <v>1489</v>
      </c>
      <c r="B424" s="84">
        <v>6</v>
      </c>
      <c r="C424" s="123">
        <v>0.008632764499233617</v>
      </c>
      <c r="D424" s="84" t="s">
        <v>1355</v>
      </c>
      <c r="E424" s="84" t="b">
        <v>0</v>
      </c>
      <c r="F424" s="84" t="b">
        <v>0</v>
      </c>
      <c r="G424" s="84" t="b">
        <v>0</v>
      </c>
    </row>
    <row r="425" spans="1:7" ht="15">
      <c r="A425" s="84" t="s">
        <v>1490</v>
      </c>
      <c r="B425" s="84">
        <v>6</v>
      </c>
      <c r="C425" s="123">
        <v>0.009679212684885046</v>
      </c>
      <c r="D425" s="84" t="s">
        <v>1355</v>
      </c>
      <c r="E425" s="84" t="b">
        <v>0</v>
      </c>
      <c r="F425" s="84" t="b">
        <v>0</v>
      </c>
      <c r="G425" s="84" t="b">
        <v>0</v>
      </c>
    </row>
    <row r="426" spans="1:7" ht="15">
      <c r="A426" s="84" t="s">
        <v>1491</v>
      </c>
      <c r="B426" s="84">
        <v>5</v>
      </c>
      <c r="C426" s="123">
        <v>0.00913330146289675</v>
      </c>
      <c r="D426" s="84" t="s">
        <v>1355</v>
      </c>
      <c r="E426" s="84" t="b">
        <v>0</v>
      </c>
      <c r="F426" s="84" t="b">
        <v>0</v>
      </c>
      <c r="G426" s="84" t="b">
        <v>0</v>
      </c>
    </row>
    <row r="427" spans="1:7" ht="15">
      <c r="A427" s="84" t="s">
        <v>258</v>
      </c>
      <c r="B427" s="84">
        <v>5</v>
      </c>
      <c r="C427" s="123">
        <v>0.008066010570737539</v>
      </c>
      <c r="D427" s="84" t="s">
        <v>1355</v>
      </c>
      <c r="E427" s="84" t="b">
        <v>0</v>
      </c>
      <c r="F427" s="84" t="b">
        <v>0</v>
      </c>
      <c r="G427" s="84" t="b">
        <v>0</v>
      </c>
    </row>
    <row r="428" spans="1:7" ht="15">
      <c r="A428" s="84" t="s">
        <v>1788</v>
      </c>
      <c r="B428" s="84">
        <v>5</v>
      </c>
      <c r="C428" s="123">
        <v>0.00913330146289675</v>
      </c>
      <c r="D428" s="84" t="s">
        <v>1355</v>
      </c>
      <c r="E428" s="84" t="b">
        <v>0</v>
      </c>
      <c r="F428" s="84" t="b">
        <v>0</v>
      </c>
      <c r="G428" s="84" t="b">
        <v>0</v>
      </c>
    </row>
    <row r="429" spans="1:7" ht="15">
      <c r="A429" s="84" t="s">
        <v>1787</v>
      </c>
      <c r="B429" s="84">
        <v>5</v>
      </c>
      <c r="C429" s="123">
        <v>0.008066010570737539</v>
      </c>
      <c r="D429" s="84" t="s">
        <v>1355</v>
      </c>
      <c r="E429" s="84" t="b">
        <v>0</v>
      </c>
      <c r="F429" s="84" t="b">
        <v>0</v>
      </c>
      <c r="G429" s="84" t="b">
        <v>0</v>
      </c>
    </row>
    <row r="430" spans="1:7" ht="15">
      <c r="A430" s="84" t="s">
        <v>1766</v>
      </c>
      <c r="B430" s="84">
        <v>4</v>
      </c>
      <c r="C430" s="123">
        <v>0.007306641170317402</v>
      </c>
      <c r="D430" s="84" t="s">
        <v>1355</v>
      </c>
      <c r="E430" s="84" t="b">
        <v>0</v>
      </c>
      <c r="F430" s="84" t="b">
        <v>0</v>
      </c>
      <c r="G430" s="84" t="b">
        <v>0</v>
      </c>
    </row>
    <row r="431" spans="1:7" ht="15">
      <c r="A431" s="84" t="s">
        <v>253</v>
      </c>
      <c r="B431" s="84">
        <v>4</v>
      </c>
      <c r="C431" s="123">
        <v>0.007306641170317402</v>
      </c>
      <c r="D431" s="84" t="s">
        <v>1355</v>
      </c>
      <c r="E431" s="84" t="b">
        <v>0</v>
      </c>
      <c r="F431" s="84" t="b">
        <v>0</v>
      </c>
      <c r="G431" s="84" t="b">
        <v>0</v>
      </c>
    </row>
    <row r="432" spans="1:7" ht="15">
      <c r="A432" s="84" t="s">
        <v>1818</v>
      </c>
      <c r="B432" s="84">
        <v>4</v>
      </c>
      <c r="C432" s="123">
        <v>0.007306641170317402</v>
      </c>
      <c r="D432" s="84" t="s">
        <v>1355</v>
      </c>
      <c r="E432" s="84" t="b">
        <v>1</v>
      </c>
      <c r="F432" s="84" t="b">
        <v>0</v>
      </c>
      <c r="G432" s="84" t="b">
        <v>0</v>
      </c>
    </row>
    <row r="433" spans="1:7" ht="15">
      <c r="A433" s="84" t="s">
        <v>1782</v>
      </c>
      <c r="B433" s="84">
        <v>4</v>
      </c>
      <c r="C433" s="123">
        <v>0.007306641170317402</v>
      </c>
      <c r="D433" s="84" t="s">
        <v>1355</v>
      </c>
      <c r="E433" s="84" t="b">
        <v>0</v>
      </c>
      <c r="F433" s="84" t="b">
        <v>0</v>
      </c>
      <c r="G433" s="84" t="b">
        <v>0</v>
      </c>
    </row>
    <row r="434" spans="1:7" ht="15">
      <c r="A434" s="84" t="s">
        <v>1816</v>
      </c>
      <c r="B434" s="84">
        <v>4</v>
      </c>
      <c r="C434" s="123">
        <v>0.007306641170317402</v>
      </c>
      <c r="D434" s="84" t="s">
        <v>1355</v>
      </c>
      <c r="E434" s="84" t="b">
        <v>0</v>
      </c>
      <c r="F434" s="84" t="b">
        <v>0</v>
      </c>
      <c r="G434" s="84" t="b">
        <v>0</v>
      </c>
    </row>
    <row r="435" spans="1:7" ht="15">
      <c r="A435" s="84" t="s">
        <v>1817</v>
      </c>
      <c r="B435" s="84">
        <v>4</v>
      </c>
      <c r="C435" s="123">
        <v>0.007306641170317402</v>
      </c>
      <c r="D435" s="84" t="s">
        <v>1355</v>
      </c>
      <c r="E435" s="84" t="b">
        <v>0</v>
      </c>
      <c r="F435" s="84" t="b">
        <v>0</v>
      </c>
      <c r="G435" s="84" t="b">
        <v>0</v>
      </c>
    </row>
    <row r="436" spans="1:7" ht="15">
      <c r="A436" s="84" t="s">
        <v>260</v>
      </c>
      <c r="B436" s="84">
        <v>3</v>
      </c>
      <c r="C436" s="123">
        <v>0.006305567242991134</v>
      </c>
      <c r="D436" s="84" t="s">
        <v>1355</v>
      </c>
      <c r="E436" s="84" t="b">
        <v>0</v>
      </c>
      <c r="F436" s="84" t="b">
        <v>0</v>
      </c>
      <c r="G436" s="84" t="b">
        <v>0</v>
      </c>
    </row>
    <row r="437" spans="1:7" ht="15">
      <c r="A437" s="84" t="s">
        <v>1811</v>
      </c>
      <c r="B437" s="84">
        <v>3</v>
      </c>
      <c r="C437" s="123">
        <v>0.006305567242991134</v>
      </c>
      <c r="D437" s="84" t="s">
        <v>1355</v>
      </c>
      <c r="E437" s="84" t="b">
        <v>0</v>
      </c>
      <c r="F437" s="84" t="b">
        <v>0</v>
      </c>
      <c r="G437" s="84" t="b">
        <v>0</v>
      </c>
    </row>
    <row r="438" spans="1:7" ht="15">
      <c r="A438" s="84" t="s">
        <v>1812</v>
      </c>
      <c r="B438" s="84">
        <v>3</v>
      </c>
      <c r="C438" s="123">
        <v>0.006305567242991134</v>
      </c>
      <c r="D438" s="84" t="s">
        <v>1355</v>
      </c>
      <c r="E438" s="84" t="b">
        <v>0</v>
      </c>
      <c r="F438" s="84" t="b">
        <v>0</v>
      </c>
      <c r="G438" s="84" t="b">
        <v>0</v>
      </c>
    </row>
    <row r="439" spans="1:7" ht="15">
      <c r="A439" s="84" t="s">
        <v>256</v>
      </c>
      <c r="B439" s="84">
        <v>3</v>
      </c>
      <c r="C439" s="123">
        <v>0.006305567242991134</v>
      </c>
      <c r="D439" s="84" t="s">
        <v>1355</v>
      </c>
      <c r="E439" s="84" t="b">
        <v>0</v>
      </c>
      <c r="F439" s="84" t="b">
        <v>0</v>
      </c>
      <c r="G439" s="84" t="b">
        <v>0</v>
      </c>
    </row>
    <row r="440" spans="1:7" ht="15">
      <c r="A440" s="84" t="s">
        <v>1849</v>
      </c>
      <c r="B440" s="84">
        <v>3</v>
      </c>
      <c r="C440" s="123">
        <v>0.006305567242991134</v>
      </c>
      <c r="D440" s="84" t="s">
        <v>1355</v>
      </c>
      <c r="E440" s="84" t="b">
        <v>0</v>
      </c>
      <c r="F440" s="84" t="b">
        <v>0</v>
      </c>
      <c r="G440" s="84" t="b">
        <v>0</v>
      </c>
    </row>
    <row r="441" spans="1:7" ht="15">
      <c r="A441" s="84" t="s">
        <v>1783</v>
      </c>
      <c r="B441" s="84">
        <v>3</v>
      </c>
      <c r="C441" s="123">
        <v>0.006305567242991134</v>
      </c>
      <c r="D441" s="84" t="s">
        <v>1355</v>
      </c>
      <c r="E441" s="84" t="b">
        <v>0</v>
      </c>
      <c r="F441" s="84" t="b">
        <v>0</v>
      </c>
      <c r="G441" s="84" t="b">
        <v>0</v>
      </c>
    </row>
    <row r="442" spans="1:7" ht="15">
      <c r="A442" s="84" t="s">
        <v>1798</v>
      </c>
      <c r="B442" s="84">
        <v>3</v>
      </c>
      <c r="C442" s="123">
        <v>0.006305567242991134</v>
      </c>
      <c r="D442" s="84" t="s">
        <v>1355</v>
      </c>
      <c r="E442" s="84" t="b">
        <v>1</v>
      </c>
      <c r="F442" s="84" t="b">
        <v>0</v>
      </c>
      <c r="G442" s="84" t="b">
        <v>0</v>
      </c>
    </row>
    <row r="443" spans="1:7" ht="15">
      <c r="A443" s="84" t="s">
        <v>257</v>
      </c>
      <c r="B443" s="84">
        <v>3</v>
      </c>
      <c r="C443" s="123">
        <v>0.006305567242991134</v>
      </c>
      <c r="D443" s="84" t="s">
        <v>1355</v>
      </c>
      <c r="E443" s="84" t="b">
        <v>0</v>
      </c>
      <c r="F443" s="84" t="b">
        <v>0</v>
      </c>
      <c r="G443" s="84" t="b">
        <v>0</v>
      </c>
    </row>
    <row r="444" spans="1:7" ht="15">
      <c r="A444" s="84" t="s">
        <v>1797</v>
      </c>
      <c r="B444" s="84">
        <v>3</v>
      </c>
      <c r="C444" s="123">
        <v>0.006305567242991134</v>
      </c>
      <c r="D444" s="84" t="s">
        <v>1355</v>
      </c>
      <c r="E444" s="84" t="b">
        <v>0</v>
      </c>
      <c r="F444" s="84" t="b">
        <v>0</v>
      </c>
      <c r="G444" s="84" t="b">
        <v>0</v>
      </c>
    </row>
    <row r="445" spans="1:7" ht="15">
      <c r="A445" s="84" t="s">
        <v>1852</v>
      </c>
      <c r="B445" s="84">
        <v>3</v>
      </c>
      <c r="C445" s="123">
        <v>0.006305567242991134</v>
      </c>
      <c r="D445" s="84" t="s">
        <v>1355</v>
      </c>
      <c r="E445" s="84" t="b">
        <v>0</v>
      </c>
      <c r="F445" s="84" t="b">
        <v>0</v>
      </c>
      <c r="G445" s="84" t="b">
        <v>0</v>
      </c>
    </row>
    <row r="446" spans="1:7" ht="15">
      <c r="A446" s="84" t="s">
        <v>1810</v>
      </c>
      <c r="B446" s="84">
        <v>3</v>
      </c>
      <c r="C446" s="123">
        <v>0.006305567242991134</v>
      </c>
      <c r="D446" s="84" t="s">
        <v>1355</v>
      </c>
      <c r="E446" s="84" t="b">
        <v>0</v>
      </c>
      <c r="F446" s="84" t="b">
        <v>0</v>
      </c>
      <c r="G446" s="84" t="b">
        <v>0</v>
      </c>
    </row>
    <row r="447" spans="1:7" ht="15">
      <c r="A447" s="84" t="s">
        <v>1850</v>
      </c>
      <c r="B447" s="84">
        <v>3</v>
      </c>
      <c r="C447" s="123">
        <v>0.006305567242991134</v>
      </c>
      <c r="D447" s="84" t="s">
        <v>1355</v>
      </c>
      <c r="E447" s="84" t="b">
        <v>0</v>
      </c>
      <c r="F447" s="84" t="b">
        <v>0</v>
      </c>
      <c r="G447" s="84" t="b">
        <v>0</v>
      </c>
    </row>
    <row r="448" spans="1:7" ht="15">
      <c r="A448" s="84" t="s">
        <v>1819</v>
      </c>
      <c r="B448" s="84">
        <v>3</v>
      </c>
      <c r="C448" s="123">
        <v>0.006305567242991134</v>
      </c>
      <c r="D448" s="84" t="s">
        <v>1355</v>
      </c>
      <c r="E448" s="84" t="b">
        <v>0</v>
      </c>
      <c r="F448" s="84" t="b">
        <v>0</v>
      </c>
      <c r="G448" s="84" t="b">
        <v>0</v>
      </c>
    </row>
    <row r="449" spans="1:7" ht="15">
      <c r="A449" s="84" t="s">
        <v>1781</v>
      </c>
      <c r="B449" s="84">
        <v>3</v>
      </c>
      <c r="C449" s="123">
        <v>0.006305567242991134</v>
      </c>
      <c r="D449" s="84" t="s">
        <v>1355</v>
      </c>
      <c r="E449" s="84" t="b">
        <v>0</v>
      </c>
      <c r="F449" s="84" t="b">
        <v>0</v>
      </c>
      <c r="G449" s="84" t="b">
        <v>0</v>
      </c>
    </row>
    <row r="450" spans="1:7" ht="15">
      <c r="A450" s="84" t="s">
        <v>237</v>
      </c>
      <c r="B450" s="84">
        <v>2</v>
      </c>
      <c r="C450" s="123">
        <v>0.004979443914074917</v>
      </c>
      <c r="D450" s="84" t="s">
        <v>1355</v>
      </c>
      <c r="E450" s="84" t="b">
        <v>0</v>
      </c>
      <c r="F450" s="84" t="b">
        <v>0</v>
      </c>
      <c r="G450" s="84" t="b">
        <v>0</v>
      </c>
    </row>
    <row r="451" spans="1:7" ht="15">
      <c r="A451" s="84" t="s">
        <v>230</v>
      </c>
      <c r="B451" s="84">
        <v>2</v>
      </c>
      <c r="C451" s="123">
        <v>0.004979443914074917</v>
      </c>
      <c r="D451" s="84" t="s">
        <v>1355</v>
      </c>
      <c r="E451" s="84" t="b">
        <v>0</v>
      </c>
      <c r="F451" s="84" t="b">
        <v>0</v>
      </c>
      <c r="G451" s="84" t="b">
        <v>0</v>
      </c>
    </row>
    <row r="452" spans="1:7" ht="15">
      <c r="A452" s="84" t="s">
        <v>1889</v>
      </c>
      <c r="B452" s="84">
        <v>2</v>
      </c>
      <c r="C452" s="123">
        <v>0.004979443914074917</v>
      </c>
      <c r="D452" s="84" t="s">
        <v>1355</v>
      </c>
      <c r="E452" s="84" t="b">
        <v>0</v>
      </c>
      <c r="F452" s="84" t="b">
        <v>0</v>
      </c>
      <c r="G452" s="84" t="b">
        <v>0</v>
      </c>
    </row>
    <row r="453" spans="1:7" ht="15">
      <c r="A453" s="84" t="s">
        <v>1890</v>
      </c>
      <c r="B453" s="84">
        <v>2</v>
      </c>
      <c r="C453" s="123">
        <v>0.004979443914074917</v>
      </c>
      <c r="D453" s="84" t="s">
        <v>1355</v>
      </c>
      <c r="E453" s="84" t="b">
        <v>0</v>
      </c>
      <c r="F453" s="84" t="b">
        <v>0</v>
      </c>
      <c r="G453" s="84" t="b">
        <v>0</v>
      </c>
    </row>
    <row r="454" spans="1:7" ht="15">
      <c r="A454" s="84" t="s">
        <v>1891</v>
      </c>
      <c r="B454" s="84">
        <v>2</v>
      </c>
      <c r="C454" s="123">
        <v>0.004979443914074917</v>
      </c>
      <c r="D454" s="84" t="s">
        <v>1355</v>
      </c>
      <c r="E454" s="84" t="b">
        <v>1</v>
      </c>
      <c r="F454" s="84" t="b">
        <v>0</v>
      </c>
      <c r="G454" s="84" t="b">
        <v>0</v>
      </c>
    </row>
    <row r="455" spans="1:7" ht="15">
      <c r="A455" s="84" t="s">
        <v>1892</v>
      </c>
      <c r="B455" s="84">
        <v>2</v>
      </c>
      <c r="C455" s="123">
        <v>0.004979443914074917</v>
      </c>
      <c r="D455" s="84" t="s">
        <v>1355</v>
      </c>
      <c r="E455" s="84" t="b">
        <v>0</v>
      </c>
      <c r="F455" s="84" t="b">
        <v>0</v>
      </c>
      <c r="G455" s="84" t="b">
        <v>0</v>
      </c>
    </row>
    <row r="456" spans="1:7" ht="15">
      <c r="A456" s="84" t="s">
        <v>1893</v>
      </c>
      <c r="B456" s="84">
        <v>2</v>
      </c>
      <c r="C456" s="123">
        <v>0.004979443914074917</v>
      </c>
      <c r="D456" s="84" t="s">
        <v>1355</v>
      </c>
      <c r="E456" s="84" t="b">
        <v>0</v>
      </c>
      <c r="F456" s="84" t="b">
        <v>0</v>
      </c>
      <c r="G456" s="84" t="b">
        <v>0</v>
      </c>
    </row>
    <row r="457" spans="1:7" ht="15">
      <c r="A457" s="84" t="s">
        <v>1894</v>
      </c>
      <c r="B457" s="84">
        <v>2</v>
      </c>
      <c r="C457" s="123">
        <v>0.004979443914074917</v>
      </c>
      <c r="D457" s="84" t="s">
        <v>1355</v>
      </c>
      <c r="E457" s="84" t="b">
        <v>0</v>
      </c>
      <c r="F457" s="84" t="b">
        <v>0</v>
      </c>
      <c r="G457" s="84" t="b">
        <v>0</v>
      </c>
    </row>
    <row r="458" spans="1:7" ht="15">
      <c r="A458" s="84" t="s">
        <v>1827</v>
      </c>
      <c r="B458" s="84">
        <v>2</v>
      </c>
      <c r="C458" s="123">
        <v>0.004979443914074917</v>
      </c>
      <c r="D458" s="84" t="s">
        <v>1355</v>
      </c>
      <c r="E458" s="84" t="b">
        <v>0</v>
      </c>
      <c r="F458" s="84" t="b">
        <v>0</v>
      </c>
      <c r="G458" s="84" t="b">
        <v>0</v>
      </c>
    </row>
    <row r="459" spans="1:7" ht="15">
      <c r="A459" s="84" t="s">
        <v>1895</v>
      </c>
      <c r="B459" s="84">
        <v>2</v>
      </c>
      <c r="C459" s="123">
        <v>0.004979443914074917</v>
      </c>
      <c r="D459" s="84" t="s">
        <v>1355</v>
      </c>
      <c r="E459" s="84" t="b">
        <v>0</v>
      </c>
      <c r="F459" s="84" t="b">
        <v>0</v>
      </c>
      <c r="G459" s="84" t="b">
        <v>0</v>
      </c>
    </row>
    <row r="460" spans="1:7" ht="15">
      <c r="A460" s="84" t="s">
        <v>1896</v>
      </c>
      <c r="B460" s="84">
        <v>2</v>
      </c>
      <c r="C460" s="123">
        <v>0.004979443914074917</v>
      </c>
      <c r="D460" s="84" t="s">
        <v>1355</v>
      </c>
      <c r="E460" s="84" t="b">
        <v>0</v>
      </c>
      <c r="F460" s="84" t="b">
        <v>0</v>
      </c>
      <c r="G460" s="84" t="b">
        <v>0</v>
      </c>
    </row>
    <row r="461" spans="1:7" ht="15">
      <c r="A461" s="84" t="s">
        <v>1897</v>
      </c>
      <c r="B461" s="84">
        <v>2</v>
      </c>
      <c r="C461" s="123">
        <v>0.004979443914074917</v>
      </c>
      <c r="D461" s="84" t="s">
        <v>1355</v>
      </c>
      <c r="E461" s="84" t="b">
        <v>0</v>
      </c>
      <c r="F461" s="84" t="b">
        <v>0</v>
      </c>
      <c r="G461" s="84" t="b">
        <v>0</v>
      </c>
    </row>
    <row r="462" spans="1:7" ht="15">
      <c r="A462" s="84" t="s">
        <v>1828</v>
      </c>
      <c r="B462" s="84">
        <v>2</v>
      </c>
      <c r="C462" s="123">
        <v>0.004979443914074917</v>
      </c>
      <c r="D462" s="84" t="s">
        <v>1355</v>
      </c>
      <c r="E462" s="84" t="b">
        <v>0</v>
      </c>
      <c r="F462" s="84" t="b">
        <v>1</v>
      </c>
      <c r="G462" s="84" t="b">
        <v>0</v>
      </c>
    </row>
    <row r="463" spans="1:7" ht="15">
      <c r="A463" s="84" t="s">
        <v>1898</v>
      </c>
      <c r="B463" s="84">
        <v>2</v>
      </c>
      <c r="C463" s="123">
        <v>0.004979443914074917</v>
      </c>
      <c r="D463" s="84" t="s">
        <v>1355</v>
      </c>
      <c r="E463" s="84" t="b">
        <v>0</v>
      </c>
      <c r="F463" s="84" t="b">
        <v>0</v>
      </c>
      <c r="G463" s="84" t="b">
        <v>0</v>
      </c>
    </row>
    <row r="464" spans="1:7" ht="15">
      <c r="A464" s="84" t="s">
        <v>272</v>
      </c>
      <c r="B464" s="84">
        <v>2</v>
      </c>
      <c r="C464" s="123">
        <v>0.004979443914074917</v>
      </c>
      <c r="D464" s="84" t="s">
        <v>1355</v>
      </c>
      <c r="E464" s="84" t="b">
        <v>0</v>
      </c>
      <c r="F464" s="84" t="b">
        <v>0</v>
      </c>
      <c r="G464" s="84" t="b">
        <v>0</v>
      </c>
    </row>
    <row r="465" spans="1:7" ht="15">
      <c r="A465" s="84" t="s">
        <v>1899</v>
      </c>
      <c r="B465" s="84">
        <v>2</v>
      </c>
      <c r="C465" s="123">
        <v>0.004979443914074917</v>
      </c>
      <c r="D465" s="84" t="s">
        <v>1355</v>
      </c>
      <c r="E465" s="84" t="b">
        <v>0</v>
      </c>
      <c r="F465" s="84" t="b">
        <v>0</v>
      </c>
      <c r="G465" s="84" t="b">
        <v>0</v>
      </c>
    </row>
    <row r="466" spans="1:7" ht="15">
      <c r="A466" s="84" t="s">
        <v>1836</v>
      </c>
      <c r="B466" s="84">
        <v>2</v>
      </c>
      <c r="C466" s="123">
        <v>0.004979443914074917</v>
      </c>
      <c r="D466" s="84" t="s">
        <v>1355</v>
      </c>
      <c r="E466" s="84" t="b">
        <v>0</v>
      </c>
      <c r="F466" s="84" t="b">
        <v>0</v>
      </c>
      <c r="G466" s="84" t="b">
        <v>0</v>
      </c>
    </row>
    <row r="467" spans="1:7" ht="15">
      <c r="A467" s="84" t="s">
        <v>1837</v>
      </c>
      <c r="B467" s="84">
        <v>2</v>
      </c>
      <c r="C467" s="123">
        <v>0.004979443914074917</v>
      </c>
      <c r="D467" s="84" t="s">
        <v>1355</v>
      </c>
      <c r="E467" s="84" t="b">
        <v>0</v>
      </c>
      <c r="F467" s="84" t="b">
        <v>0</v>
      </c>
      <c r="G467" s="84" t="b">
        <v>0</v>
      </c>
    </row>
    <row r="468" spans="1:7" ht="15">
      <c r="A468" s="84" t="s">
        <v>1838</v>
      </c>
      <c r="B468" s="84">
        <v>2</v>
      </c>
      <c r="C468" s="123">
        <v>0.004979443914074917</v>
      </c>
      <c r="D468" s="84" t="s">
        <v>1355</v>
      </c>
      <c r="E468" s="84" t="b">
        <v>0</v>
      </c>
      <c r="F468" s="84" t="b">
        <v>0</v>
      </c>
      <c r="G468" s="84" t="b">
        <v>0</v>
      </c>
    </row>
    <row r="469" spans="1:7" ht="15">
      <c r="A469" s="84" t="s">
        <v>1839</v>
      </c>
      <c r="B469" s="84">
        <v>2</v>
      </c>
      <c r="C469" s="123">
        <v>0.004979443914074917</v>
      </c>
      <c r="D469" s="84" t="s">
        <v>1355</v>
      </c>
      <c r="E469" s="84" t="b">
        <v>0</v>
      </c>
      <c r="F469" s="84" t="b">
        <v>0</v>
      </c>
      <c r="G469" s="84" t="b">
        <v>0</v>
      </c>
    </row>
    <row r="470" spans="1:7" ht="15">
      <c r="A470" s="84" t="s">
        <v>1795</v>
      </c>
      <c r="B470" s="84">
        <v>2</v>
      </c>
      <c r="C470" s="123">
        <v>0.004979443914074917</v>
      </c>
      <c r="D470" s="84" t="s">
        <v>1355</v>
      </c>
      <c r="E470" s="84" t="b">
        <v>0</v>
      </c>
      <c r="F470" s="84" t="b">
        <v>0</v>
      </c>
      <c r="G470" s="84" t="b">
        <v>0</v>
      </c>
    </row>
    <row r="471" spans="1:7" ht="15">
      <c r="A471" s="84" t="s">
        <v>1840</v>
      </c>
      <c r="B471" s="84">
        <v>2</v>
      </c>
      <c r="C471" s="123">
        <v>0.004979443914074917</v>
      </c>
      <c r="D471" s="84" t="s">
        <v>1355</v>
      </c>
      <c r="E471" s="84" t="b">
        <v>0</v>
      </c>
      <c r="F471" s="84" t="b">
        <v>0</v>
      </c>
      <c r="G471" s="84" t="b">
        <v>0</v>
      </c>
    </row>
    <row r="472" spans="1:7" ht="15">
      <c r="A472" s="84" t="s">
        <v>1841</v>
      </c>
      <c r="B472" s="84">
        <v>2</v>
      </c>
      <c r="C472" s="123">
        <v>0.004979443914074917</v>
      </c>
      <c r="D472" s="84" t="s">
        <v>1355</v>
      </c>
      <c r="E472" s="84" t="b">
        <v>0</v>
      </c>
      <c r="F472" s="84" t="b">
        <v>0</v>
      </c>
      <c r="G472" s="84" t="b">
        <v>0</v>
      </c>
    </row>
    <row r="473" spans="1:7" ht="15">
      <c r="A473" s="84" t="s">
        <v>1809</v>
      </c>
      <c r="B473" s="84">
        <v>2</v>
      </c>
      <c r="C473" s="123">
        <v>0.004979443914074917</v>
      </c>
      <c r="D473" s="84" t="s">
        <v>1355</v>
      </c>
      <c r="E473" s="84" t="b">
        <v>0</v>
      </c>
      <c r="F473" s="84" t="b">
        <v>0</v>
      </c>
      <c r="G473" s="84" t="b">
        <v>0</v>
      </c>
    </row>
    <row r="474" spans="1:7" ht="15">
      <c r="A474" s="84" t="s">
        <v>1842</v>
      </c>
      <c r="B474" s="84">
        <v>2</v>
      </c>
      <c r="C474" s="123">
        <v>0.004979443914074917</v>
      </c>
      <c r="D474" s="84" t="s">
        <v>1355</v>
      </c>
      <c r="E474" s="84" t="b">
        <v>0</v>
      </c>
      <c r="F474" s="84" t="b">
        <v>0</v>
      </c>
      <c r="G474" s="84" t="b">
        <v>0</v>
      </c>
    </row>
    <row r="475" spans="1:7" ht="15">
      <c r="A475" s="84" t="s">
        <v>1921</v>
      </c>
      <c r="B475" s="84">
        <v>2</v>
      </c>
      <c r="C475" s="123">
        <v>0.004979443914074917</v>
      </c>
      <c r="D475" s="84" t="s">
        <v>1355</v>
      </c>
      <c r="E475" s="84" t="b">
        <v>0</v>
      </c>
      <c r="F475" s="84" t="b">
        <v>0</v>
      </c>
      <c r="G475" s="84" t="b">
        <v>0</v>
      </c>
    </row>
    <row r="476" spans="1:7" ht="15">
      <c r="A476" s="84" t="s">
        <v>1931</v>
      </c>
      <c r="B476" s="84">
        <v>2</v>
      </c>
      <c r="C476" s="123">
        <v>0.004979443914074917</v>
      </c>
      <c r="D476" s="84" t="s">
        <v>1355</v>
      </c>
      <c r="E476" s="84" t="b">
        <v>0</v>
      </c>
      <c r="F476" s="84" t="b">
        <v>0</v>
      </c>
      <c r="G476" s="84" t="b">
        <v>0</v>
      </c>
    </row>
    <row r="477" spans="1:7" ht="15">
      <c r="A477" s="84" t="s">
        <v>1932</v>
      </c>
      <c r="B477" s="84">
        <v>2</v>
      </c>
      <c r="C477" s="123">
        <v>0.004979443914074917</v>
      </c>
      <c r="D477" s="84" t="s">
        <v>1355</v>
      </c>
      <c r="E477" s="84" t="b">
        <v>0</v>
      </c>
      <c r="F477" s="84" t="b">
        <v>0</v>
      </c>
      <c r="G477" s="84" t="b">
        <v>0</v>
      </c>
    </row>
    <row r="478" spans="1:7" ht="15">
      <c r="A478" s="84" t="s">
        <v>1943</v>
      </c>
      <c r="B478" s="84">
        <v>2</v>
      </c>
      <c r="C478" s="123">
        <v>0.004979443914074917</v>
      </c>
      <c r="D478" s="84" t="s">
        <v>1355</v>
      </c>
      <c r="E478" s="84" t="b">
        <v>0</v>
      </c>
      <c r="F478" s="84" t="b">
        <v>0</v>
      </c>
      <c r="G478" s="84" t="b">
        <v>0</v>
      </c>
    </row>
    <row r="479" spans="1:7" ht="15">
      <c r="A479" s="84" t="s">
        <v>1944</v>
      </c>
      <c r="B479" s="84">
        <v>2</v>
      </c>
      <c r="C479" s="123">
        <v>0.004979443914074917</v>
      </c>
      <c r="D479" s="84" t="s">
        <v>1355</v>
      </c>
      <c r="E479" s="84" t="b">
        <v>0</v>
      </c>
      <c r="F479" s="84" t="b">
        <v>0</v>
      </c>
      <c r="G479" s="84" t="b">
        <v>0</v>
      </c>
    </row>
    <row r="480" spans="1:7" ht="15">
      <c r="A480" s="84" t="s">
        <v>1945</v>
      </c>
      <c r="B480" s="84">
        <v>2</v>
      </c>
      <c r="C480" s="123">
        <v>0.004979443914074917</v>
      </c>
      <c r="D480" s="84" t="s">
        <v>1355</v>
      </c>
      <c r="E480" s="84" t="b">
        <v>0</v>
      </c>
      <c r="F480" s="84" t="b">
        <v>0</v>
      </c>
      <c r="G480" s="84" t="b">
        <v>0</v>
      </c>
    </row>
    <row r="481" spans="1:7" ht="15">
      <c r="A481" s="84" t="s">
        <v>1946</v>
      </c>
      <c r="B481" s="84">
        <v>2</v>
      </c>
      <c r="C481" s="123">
        <v>0.004979443914074917</v>
      </c>
      <c r="D481" s="84" t="s">
        <v>1355</v>
      </c>
      <c r="E481" s="84" t="b">
        <v>0</v>
      </c>
      <c r="F481" s="84" t="b">
        <v>0</v>
      </c>
      <c r="G481" s="84" t="b">
        <v>0</v>
      </c>
    </row>
    <row r="482" spans="1:7" ht="15">
      <c r="A482" s="84" t="s">
        <v>1947</v>
      </c>
      <c r="B482" s="84">
        <v>2</v>
      </c>
      <c r="C482" s="123">
        <v>0.004979443914074917</v>
      </c>
      <c r="D482" s="84" t="s">
        <v>1355</v>
      </c>
      <c r="E482" s="84" t="b">
        <v>0</v>
      </c>
      <c r="F482" s="84" t="b">
        <v>0</v>
      </c>
      <c r="G482" s="84" t="b">
        <v>0</v>
      </c>
    </row>
    <row r="483" spans="1:7" ht="15">
      <c r="A483" s="84" t="s">
        <v>1948</v>
      </c>
      <c r="B483" s="84">
        <v>2</v>
      </c>
      <c r="C483" s="123">
        <v>0.004979443914074917</v>
      </c>
      <c r="D483" s="84" t="s">
        <v>1355</v>
      </c>
      <c r="E483" s="84" t="b">
        <v>0</v>
      </c>
      <c r="F483" s="84" t="b">
        <v>0</v>
      </c>
      <c r="G483" s="84" t="b">
        <v>0</v>
      </c>
    </row>
    <row r="484" spans="1:7" ht="15">
      <c r="A484" s="84" t="s">
        <v>1922</v>
      </c>
      <c r="B484" s="84">
        <v>2</v>
      </c>
      <c r="C484" s="123">
        <v>0.004979443914074917</v>
      </c>
      <c r="D484" s="84" t="s">
        <v>1355</v>
      </c>
      <c r="E484" s="84" t="b">
        <v>0</v>
      </c>
      <c r="F484" s="84" t="b">
        <v>0</v>
      </c>
      <c r="G484" s="84" t="b">
        <v>0</v>
      </c>
    </row>
    <row r="485" spans="1:7" ht="15">
      <c r="A485" s="84" t="s">
        <v>1959</v>
      </c>
      <c r="B485" s="84">
        <v>2</v>
      </c>
      <c r="C485" s="123">
        <v>0.004979443914074917</v>
      </c>
      <c r="D485" s="84" t="s">
        <v>1355</v>
      </c>
      <c r="E485" s="84" t="b">
        <v>0</v>
      </c>
      <c r="F485" s="84" t="b">
        <v>0</v>
      </c>
      <c r="G485" s="84" t="b">
        <v>0</v>
      </c>
    </row>
    <row r="486" spans="1:7" ht="15">
      <c r="A486" s="84" t="s">
        <v>1952</v>
      </c>
      <c r="B486" s="84">
        <v>2</v>
      </c>
      <c r="C486" s="123">
        <v>0.004979443914074917</v>
      </c>
      <c r="D486" s="84" t="s">
        <v>1355</v>
      </c>
      <c r="E486" s="84" t="b">
        <v>0</v>
      </c>
      <c r="F486" s="84" t="b">
        <v>0</v>
      </c>
      <c r="G486" s="84" t="b">
        <v>0</v>
      </c>
    </row>
    <row r="487" spans="1:7" ht="15">
      <c r="A487" s="84" t="s">
        <v>1953</v>
      </c>
      <c r="B487" s="84">
        <v>2</v>
      </c>
      <c r="C487" s="123">
        <v>0.004979443914074917</v>
      </c>
      <c r="D487" s="84" t="s">
        <v>1355</v>
      </c>
      <c r="E487" s="84" t="b">
        <v>0</v>
      </c>
      <c r="F487" s="84" t="b">
        <v>0</v>
      </c>
      <c r="G487" s="84" t="b">
        <v>0</v>
      </c>
    </row>
    <row r="488" spans="1:7" ht="15">
      <c r="A488" s="84" t="s">
        <v>1954</v>
      </c>
      <c r="B488" s="84">
        <v>2</v>
      </c>
      <c r="C488" s="123">
        <v>0.004979443914074917</v>
      </c>
      <c r="D488" s="84" t="s">
        <v>1355</v>
      </c>
      <c r="E488" s="84" t="b">
        <v>1</v>
      </c>
      <c r="F488" s="84" t="b">
        <v>0</v>
      </c>
      <c r="G488" s="84" t="b">
        <v>0</v>
      </c>
    </row>
    <row r="489" spans="1:7" ht="15">
      <c r="A489" s="84" t="s">
        <v>1820</v>
      </c>
      <c r="B489" s="84">
        <v>2</v>
      </c>
      <c r="C489" s="123">
        <v>0.004979443914074917</v>
      </c>
      <c r="D489" s="84" t="s">
        <v>1355</v>
      </c>
      <c r="E489" s="84" t="b">
        <v>0</v>
      </c>
      <c r="F489" s="84" t="b">
        <v>0</v>
      </c>
      <c r="G489" s="84" t="b">
        <v>0</v>
      </c>
    </row>
    <row r="490" spans="1:7" ht="15">
      <c r="A490" s="84" t="s">
        <v>1955</v>
      </c>
      <c r="B490" s="84">
        <v>2</v>
      </c>
      <c r="C490" s="123">
        <v>0.004979443914074917</v>
      </c>
      <c r="D490" s="84" t="s">
        <v>1355</v>
      </c>
      <c r="E490" s="84" t="b">
        <v>0</v>
      </c>
      <c r="F490" s="84" t="b">
        <v>0</v>
      </c>
      <c r="G490" s="84" t="b">
        <v>0</v>
      </c>
    </row>
    <row r="491" spans="1:7" ht="15">
      <c r="A491" s="84" t="s">
        <v>1956</v>
      </c>
      <c r="B491" s="84">
        <v>2</v>
      </c>
      <c r="C491" s="123">
        <v>0.004979443914074917</v>
      </c>
      <c r="D491" s="84" t="s">
        <v>1355</v>
      </c>
      <c r="E491" s="84" t="b">
        <v>1</v>
      </c>
      <c r="F491" s="84" t="b">
        <v>0</v>
      </c>
      <c r="G491" s="84" t="b">
        <v>0</v>
      </c>
    </row>
    <row r="492" spans="1:7" ht="15">
      <c r="A492" s="84" t="s">
        <v>1957</v>
      </c>
      <c r="B492" s="84">
        <v>2</v>
      </c>
      <c r="C492" s="123">
        <v>0.004979443914074917</v>
      </c>
      <c r="D492" s="84" t="s">
        <v>1355</v>
      </c>
      <c r="E492" s="84" t="b">
        <v>0</v>
      </c>
      <c r="F492" s="84" t="b">
        <v>0</v>
      </c>
      <c r="G492" s="84" t="b">
        <v>0</v>
      </c>
    </row>
    <row r="493" spans="1:7" ht="15">
      <c r="A493" s="84" t="s">
        <v>1958</v>
      </c>
      <c r="B493" s="84">
        <v>2</v>
      </c>
      <c r="C493" s="123">
        <v>0.004979443914074917</v>
      </c>
      <c r="D493" s="84" t="s">
        <v>1355</v>
      </c>
      <c r="E493" s="84" t="b">
        <v>0</v>
      </c>
      <c r="F493" s="84" t="b">
        <v>0</v>
      </c>
      <c r="G493" s="84" t="b">
        <v>0</v>
      </c>
    </row>
    <row r="494" spans="1:7" ht="15">
      <c r="A494" s="84" t="s">
        <v>1851</v>
      </c>
      <c r="B494" s="84">
        <v>2</v>
      </c>
      <c r="C494" s="123">
        <v>0.004979443914074917</v>
      </c>
      <c r="D494" s="84" t="s">
        <v>1355</v>
      </c>
      <c r="E494" s="84" t="b">
        <v>0</v>
      </c>
      <c r="F494" s="84" t="b">
        <v>0</v>
      </c>
      <c r="G494" s="84" t="b">
        <v>0</v>
      </c>
    </row>
    <row r="495" spans="1:7" ht="15">
      <c r="A495" s="84" t="s">
        <v>1494</v>
      </c>
      <c r="B495" s="84">
        <v>2</v>
      </c>
      <c r="C495" s="123">
        <v>0.004979443914074917</v>
      </c>
      <c r="D495" s="84" t="s">
        <v>1355</v>
      </c>
      <c r="E495" s="84" t="b">
        <v>0</v>
      </c>
      <c r="F495" s="84" t="b">
        <v>0</v>
      </c>
      <c r="G495" s="84" t="b">
        <v>0</v>
      </c>
    </row>
    <row r="496" spans="1:7" ht="15">
      <c r="A496" s="84" t="s">
        <v>1940</v>
      </c>
      <c r="B496" s="84">
        <v>2</v>
      </c>
      <c r="C496" s="123">
        <v>0.004979443914074917</v>
      </c>
      <c r="D496" s="84" t="s">
        <v>1355</v>
      </c>
      <c r="E496" s="84" t="b">
        <v>0</v>
      </c>
      <c r="F496" s="84" t="b">
        <v>0</v>
      </c>
      <c r="G496" s="84" t="b">
        <v>0</v>
      </c>
    </row>
    <row r="497" spans="1:7" ht="15">
      <c r="A497" s="84" t="s">
        <v>1941</v>
      </c>
      <c r="B497" s="84">
        <v>2</v>
      </c>
      <c r="C497" s="123">
        <v>0.004979443914074917</v>
      </c>
      <c r="D497" s="84" t="s">
        <v>1355</v>
      </c>
      <c r="E497" s="84" t="b">
        <v>0</v>
      </c>
      <c r="F497" s="84" t="b">
        <v>0</v>
      </c>
      <c r="G497" s="84" t="b">
        <v>0</v>
      </c>
    </row>
    <row r="498" spans="1:7" ht="15">
      <c r="A498" s="84" t="s">
        <v>1796</v>
      </c>
      <c r="B498" s="84">
        <v>2</v>
      </c>
      <c r="C498" s="123">
        <v>0.004979443914074917</v>
      </c>
      <c r="D498" s="84" t="s">
        <v>1355</v>
      </c>
      <c r="E498" s="84" t="b">
        <v>0</v>
      </c>
      <c r="F498" s="84" t="b">
        <v>0</v>
      </c>
      <c r="G498" s="84" t="b">
        <v>0</v>
      </c>
    </row>
    <row r="499" spans="1:7" ht="15">
      <c r="A499" s="84" t="s">
        <v>1942</v>
      </c>
      <c r="B499" s="84">
        <v>2</v>
      </c>
      <c r="C499" s="123">
        <v>0.004979443914074917</v>
      </c>
      <c r="D499" s="84" t="s">
        <v>1355</v>
      </c>
      <c r="E499" s="84" t="b">
        <v>0</v>
      </c>
      <c r="F499" s="84" t="b">
        <v>0</v>
      </c>
      <c r="G499" s="84" t="b">
        <v>0</v>
      </c>
    </row>
    <row r="500" spans="1:7" ht="15">
      <c r="A500" s="84" t="s">
        <v>1923</v>
      </c>
      <c r="B500" s="84">
        <v>2</v>
      </c>
      <c r="C500" s="123">
        <v>0.004979443914074917</v>
      </c>
      <c r="D500" s="84" t="s">
        <v>1355</v>
      </c>
      <c r="E500" s="84" t="b">
        <v>0</v>
      </c>
      <c r="F500" s="84" t="b">
        <v>0</v>
      </c>
      <c r="G500" s="84" t="b">
        <v>0</v>
      </c>
    </row>
    <row r="501" spans="1:7" ht="15">
      <c r="A501" s="84" t="s">
        <v>1924</v>
      </c>
      <c r="B501" s="84">
        <v>2</v>
      </c>
      <c r="C501" s="123">
        <v>0.004979443914074917</v>
      </c>
      <c r="D501" s="84" t="s">
        <v>1355</v>
      </c>
      <c r="E501" s="84" t="b">
        <v>0</v>
      </c>
      <c r="F501" s="84" t="b">
        <v>0</v>
      </c>
      <c r="G501" s="84" t="b">
        <v>0</v>
      </c>
    </row>
    <row r="502" spans="1:7" ht="15">
      <c r="A502" s="84" t="s">
        <v>1925</v>
      </c>
      <c r="B502" s="84">
        <v>2</v>
      </c>
      <c r="C502" s="123">
        <v>0.004979443914074917</v>
      </c>
      <c r="D502" s="84" t="s">
        <v>1355</v>
      </c>
      <c r="E502" s="84" t="b">
        <v>0</v>
      </c>
      <c r="F502" s="84" t="b">
        <v>0</v>
      </c>
      <c r="G502" s="84" t="b">
        <v>0</v>
      </c>
    </row>
    <row r="503" spans="1:7" ht="15">
      <c r="A503" s="84" t="s">
        <v>1926</v>
      </c>
      <c r="B503" s="84">
        <v>2</v>
      </c>
      <c r="C503" s="123">
        <v>0.004979443914074917</v>
      </c>
      <c r="D503" s="84" t="s">
        <v>1355</v>
      </c>
      <c r="E503" s="84" t="b">
        <v>0</v>
      </c>
      <c r="F503" s="84" t="b">
        <v>0</v>
      </c>
      <c r="G503" s="84" t="b">
        <v>0</v>
      </c>
    </row>
    <row r="504" spans="1:7" ht="15">
      <c r="A504" s="84" t="s">
        <v>1927</v>
      </c>
      <c r="B504" s="84">
        <v>2</v>
      </c>
      <c r="C504" s="123">
        <v>0.004979443914074917</v>
      </c>
      <c r="D504" s="84" t="s">
        <v>1355</v>
      </c>
      <c r="E504" s="84" t="b">
        <v>0</v>
      </c>
      <c r="F504" s="84" t="b">
        <v>0</v>
      </c>
      <c r="G504" s="84" t="b">
        <v>0</v>
      </c>
    </row>
    <row r="505" spans="1:7" ht="15">
      <c r="A505" s="84" t="s">
        <v>1928</v>
      </c>
      <c r="B505" s="84">
        <v>2</v>
      </c>
      <c r="C505" s="123">
        <v>0.004979443914074917</v>
      </c>
      <c r="D505" s="84" t="s">
        <v>1355</v>
      </c>
      <c r="E505" s="84" t="b">
        <v>0</v>
      </c>
      <c r="F505" s="84" t="b">
        <v>0</v>
      </c>
      <c r="G505" s="84" t="b">
        <v>0</v>
      </c>
    </row>
    <row r="506" spans="1:7" ht="15">
      <c r="A506" s="84" t="s">
        <v>1929</v>
      </c>
      <c r="B506" s="84">
        <v>2</v>
      </c>
      <c r="C506" s="123">
        <v>0.004979443914074917</v>
      </c>
      <c r="D506" s="84" t="s">
        <v>1355</v>
      </c>
      <c r="E506" s="84" t="b">
        <v>0</v>
      </c>
      <c r="F506" s="84" t="b">
        <v>0</v>
      </c>
      <c r="G506" s="84" t="b">
        <v>0</v>
      </c>
    </row>
    <row r="507" spans="1:7" ht="15">
      <c r="A507" s="84" t="s">
        <v>1930</v>
      </c>
      <c r="B507" s="84">
        <v>2</v>
      </c>
      <c r="C507" s="123">
        <v>0.004979443914074917</v>
      </c>
      <c r="D507" s="84" t="s">
        <v>1355</v>
      </c>
      <c r="E507" s="84" t="b">
        <v>0</v>
      </c>
      <c r="F507" s="84" t="b">
        <v>0</v>
      </c>
      <c r="G507" s="84" t="b">
        <v>0</v>
      </c>
    </row>
    <row r="508" spans="1:7" ht="15">
      <c r="A508" s="84" t="s">
        <v>1936</v>
      </c>
      <c r="B508" s="84">
        <v>2</v>
      </c>
      <c r="C508" s="123">
        <v>0.004979443914074917</v>
      </c>
      <c r="D508" s="84" t="s">
        <v>1355</v>
      </c>
      <c r="E508" s="84" t="b">
        <v>0</v>
      </c>
      <c r="F508" s="84" t="b">
        <v>0</v>
      </c>
      <c r="G508" s="84" t="b">
        <v>0</v>
      </c>
    </row>
    <row r="509" spans="1:7" ht="15">
      <c r="A509" s="84" t="s">
        <v>255</v>
      </c>
      <c r="B509" s="84">
        <v>2</v>
      </c>
      <c r="C509" s="123">
        <v>0.004979443914074917</v>
      </c>
      <c r="D509" s="84" t="s">
        <v>1355</v>
      </c>
      <c r="E509" s="84" t="b">
        <v>0</v>
      </c>
      <c r="F509" s="84" t="b">
        <v>0</v>
      </c>
      <c r="G509" s="84" t="b">
        <v>0</v>
      </c>
    </row>
    <row r="510" spans="1:7" ht="15">
      <c r="A510" s="84" t="s">
        <v>1933</v>
      </c>
      <c r="B510" s="84">
        <v>2</v>
      </c>
      <c r="C510" s="123">
        <v>0.004979443914074917</v>
      </c>
      <c r="D510" s="84" t="s">
        <v>1355</v>
      </c>
      <c r="E510" s="84" t="b">
        <v>1</v>
      </c>
      <c r="F510" s="84" t="b">
        <v>0</v>
      </c>
      <c r="G510" s="84" t="b">
        <v>0</v>
      </c>
    </row>
    <row r="511" spans="1:7" ht="15">
      <c r="A511" s="84" t="s">
        <v>1440</v>
      </c>
      <c r="B511" s="84">
        <v>2</v>
      </c>
      <c r="C511" s="123">
        <v>0.004979443914074917</v>
      </c>
      <c r="D511" s="84" t="s">
        <v>1355</v>
      </c>
      <c r="E511" s="84" t="b">
        <v>0</v>
      </c>
      <c r="F511" s="84" t="b">
        <v>0</v>
      </c>
      <c r="G511" s="84" t="b">
        <v>0</v>
      </c>
    </row>
    <row r="512" spans="1:7" ht="15">
      <c r="A512" s="84" t="s">
        <v>228</v>
      </c>
      <c r="B512" s="84">
        <v>2</v>
      </c>
      <c r="C512" s="123">
        <v>0.004979443914074917</v>
      </c>
      <c r="D512" s="84" t="s">
        <v>1355</v>
      </c>
      <c r="E512" s="84" t="b">
        <v>0</v>
      </c>
      <c r="F512" s="84" t="b">
        <v>0</v>
      </c>
      <c r="G512" s="84" t="b">
        <v>0</v>
      </c>
    </row>
    <row r="513" spans="1:7" ht="15">
      <c r="A513" s="84" t="s">
        <v>1934</v>
      </c>
      <c r="B513" s="84">
        <v>2</v>
      </c>
      <c r="C513" s="123">
        <v>0.004979443914074917</v>
      </c>
      <c r="D513" s="84" t="s">
        <v>1355</v>
      </c>
      <c r="E513" s="84" t="b">
        <v>1</v>
      </c>
      <c r="F513" s="84" t="b">
        <v>0</v>
      </c>
      <c r="G513" s="84" t="b">
        <v>0</v>
      </c>
    </row>
    <row r="514" spans="1:7" ht="15">
      <c r="A514" s="84" t="s">
        <v>1935</v>
      </c>
      <c r="B514" s="84">
        <v>2</v>
      </c>
      <c r="C514" s="123">
        <v>0.004979443914074917</v>
      </c>
      <c r="D514" s="84" t="s">
        <v>1355</v>
      </c>
      <c r="E514" s="84" t="b">
        <v>0</v>
      </c>
      <c r="F514" s="84" t="b">
        <v>0</v>
      </c>
      <c r="G514" s="84" t="b">
        <v>0</v>
      </c>
    </row>
    <row r="515" spans="1:7" ht="15">
      <c r="A515" s="84" t="s">
        <v>1493</v>
      </c>
      <c r="B515" s="84">
        <v>7</v>
      </c>
      <c r="C515" s="123">
        <v>0</v>
      </c>
      <c r="D515" s="84" t="s">
        <v>1356</v>
      </c>
      <c r="E515" s="84" t="b">
        <v>0</v>
      </c>
      <c r="F515" s="84" t="b">
        <v>0</v>
      </c>
      <c r="G515" s="84" t="b">
        <v>0</v>
      </c>
    </row>
    <row r="516" spans="1:7" ht="15">
      <c r="A516" s="84" t="s">
        <v>1494</v>
      </c>
      <c r="B516" s="84">
        <v>7</v>
      </c>
      <c r="C516" s="123">
        <v>0</v>
      </c>
      <c r="D516" s="84" t="s">
        <v>1356</v>
      </c>
      <c r="E516" s="84" t="b">
        <v>0</v>
      </c>
      <c r="F516" s="84" t="b">
        <v>0</v>
      </c>
      <c r="G516" s="84" t="b">
        <v>0</v>
      </c>
    </row>
    <row r="517" spans="1:7" ht="15">
      <c r="A517" s="84" t="s">
        <v>1495</v>
      </c>
      <c r="B517" s="84">
        <v>7</v>
      </c>
      <c r="C517" s="123">
        <v>0</v>
      </c>
      <c r="D517" s="84" t="s">
        <v>1356</v>
      </c>
      <c r="E517" s="84" t="b">
        <v>0</v>
      </c>
      <c r="F517" s="84" t="b">
        <v>0</v>
      </c>
      <c r="G517" s="84" t="b">
        <v>0</v>
      </c>
    </row>
    <row r="518" spans="1:7" ht="15">
      <c r="A518" s="84" t="s">
        <v>1496</v>
      </c>
      <c r="B518" s="84">
        <v>7</v>
      </c>
      <c r="C518" s="123">
        <v>0</v>
      </c>
      <c r="D518" s="84" t="s">
        <v>1356</v>
      </c>
      <c r="E518" s="84" t="b">
        <v>0</v>
      </c>
      <c r="F518" s="84" t="b">
        <v>0</v>
      </c>
      <c r="G518" s="84" t="b">
        <v>0</v>
      </c>
    </row>
    <row r="519" spans="1:7" ht="15">
      <c r="A519" s="84" t="s">
        <v>1497</v>
      </c>
      <c r="B519" s="84">
        <v>7</v>
      </c>
      <c r="C519" s="123">
        <v>0</v>
      </c>
      <c r="D519" s="84" t="s">
        <v>1356</v>
      </c>
      <c r="E519" s="84" t="b">
        <v>1</v>
      </c>
      <c r="F519" s="84" t="b">
        <v>0</v>
      </c>
      <c r="G519" s="84" t="b">
        <v>0</v>
      </c>
    </row>
    <row r="520" spans="1:7" ht="15">
      <c r="A520" s="84" t="s">
        <v>1498</v>
      </c>
      <c r="B520" s="84">
        <v>7</v>
      </c>
      <c r="C520" s="123">
        <v>0</v>
      </c>
      <c r="D520" s="84" t="s">
        <v>1356</v>
      </c>
      <c r="E520" s="84" t="b">
        <v>0</v>
      </c>
      <c r="F520" s="84" t="b">
        <v>0</v>
      </c>
      <c r="G520" s="84" t="b">
        <v>0</v>
      </c>
    </row>
    <row r="521" spans="1:7" ht="15">
      <c r="A521" s="84" t="s">
        <v>1499</v>
      </c>
      <c r="B521" s="84">
        <v>7</v>
      </c>
      <c r="C521" s="123">
        <v>0</v>
      </c>
      <c r="D521" s="84" t="s">
        <v>1356</v>
      </c>
      <c r="E521" s="84" t="b">
        <v>0</v>
      </c>
      <c r="F521" s="84" t="b">
        <v>0</v>
      </c>
      <c r="G521" s="84" t="b">
        <v>0</v>
      </c>
    </row>
    <row r="522" spans="1:7" ht="15">
      <c r="A522" s="84" t="s">
        <v>246</v>
      </c>
      <c r="B522" s="84">
        <v>7</v>
      </c>
      <c r="C522" s="123">
        <v>0</v>
      </c>
      <c r="D522" s="84" t="s">
        <v>1356</v>
      </c>
      <c r="E522" s="84" t="b">
        <v>0</v>
      </c>
      <c r="F522" s="84" t="b">
        <v>0</v>
      </c>
      <c r="G522" s="84" t="b">
        <v>0</v>
      </c>
    </row>
    <row r="523" spans="1:7" ht="15">
      <c r="A523" s="84" t="s">
        <v>277</v>
      </c>
      <c r="B523" s="84">
        <v>7</v>
      </c>
      <c r="C523" s="123">
        <v>0</v>
      </c>
      <c r="D523" s="84" t="s">
        <v>1356</v>
      </c>
      <c r="E523" s="84" t="b">
        <v>0</v>
      </c>
      <c r="F523" s="84" t="b">
        <v>0</v>
      </c>
      <c r="G523" s="84" t="b">
        <v>0</v>
      </c>
    </row>
    <row r="524" spans="1:7" ht="15">
      <c r="A524" s="84" t="s">
        <v>276</v>
      </c>
      <c r="B524" s="84">
        <v>7</v>
      </c>
      <c r="C524" s="123">
        <v>0</v>
      </c>
      <c r="D524" s="84" t="s">
        <v>1356</v>
      </c>
      <c r="E524" s="84" t="b">
        <v>0</v>
      </c>
      <c r="F524" s="84" t="b">
        <v>0</v>
      </c>
      <c r="G524" s="84" t="b">
        <v>0</v>
      </c>
    </row>
    <row r="525" spans="1:7" ht="15">
      <c r="A525" s="84" t="s">
        <v>275</v>
      </c>
      <c r="B525" s="84">
        <v>7</v>
      </c>
      <c r="C525" s="123">
        <v>0</v>
      </c>
      <c r="D525" s="84" t="s">
        <v>1356</v>
      </c>
      <c r="E525" s="84" t="b">
        <v>0</v>
      </c>
      <c r="F525" s="84" t="b">
        <v>0</v>
      </c>
      <c r="G525" s="84" t="b">
        <v>0</v>
      </c>
    </row>
    <row r="526" spans="1:7" ht="15">
      <c r="A526" s="84" t="s">
        <v>238</v>
      </c>
      <c r="B526" s="84">
        <v>6</v>
      </c>
      <c r="C526" s="123">
        <v>0.004366094975909558</v>
      </c>
      <c r="D526" s="84" t="s">
        <v>1356</v>
      </c>
      <c r="E526" s="84" t="b">
        <v>0</v>
      </c>
      <c r="F526" s="84" t="b">
        <v>0</v>
      </c>
      <c r="G526" s="84" t="b">
        <v>0</v>
      </c>
    </row>
    <row r="527" spans="1:7" ht="15">
      <c r="A527" s="84" t="s">
        <v>1473</v>
      </c>
      <c r="B527" s="84">
        <v>3</v>
      </c>
      <c r="C527" s="123">
        <v>0.004685202622811247</v>
      </c>
      <c r="D527" s="84" t="s">
        <v>1357</v>
      </c>
      <c r="E527" s="84" t="b">
        <v>0</v>
      </c>
      <c r="F527" s="84" t="b">
        <v>0</v>
      </c>
      <c r="G527" s="84" t="b">
        <v>0</v>
      </c>
    </row>
    <row r="528" spans="1:7" ht="15">
      <c r="A528" s="84" t="s">
        <v>1501</v>
      </c>
      <c r="B528" s="84">
        <v>2</v>
      </c>
      <c r="C528" s="123">
        <v>0.00752574989159953</v>
      </c>
      <c r="D528" s="84" t="s">
        <v>1357</v>
      </c>
      <c r="E528" s="84" t="b">
        <v>1</v>
      </c>
      <c r="F528" s="84" t="b">
        <v>0</v>
      </c>
      <c r="G528" s="84" t="b">
        <v>0</v>
      </c>
    </row>
    <row r="529" spans="1:7" ht="15">
      <c r="A529" s="84" t="s">
        <v>1502</v>
      </c>
      <c r="B529" s="84">
        <v>2</v>
      </c>
      <c r="C529" s="123">
        <v>0.00752574989159953</v>
      </c>
      <c r="D529" s="84" t="s">
        <v>1357</v>
      </c>
      <c r="E529" s="84" t="b">
        <v>0</v>
      </c>
      <c r="F529" s="84" t="b">
        <v>0</v>
      </c>
      <c r="G529" s="84" t="b">
        <v>0</v>
      </c>
    </row>
    <row r="530" spans="1:7" ht="15">
      <c r="A530" s="84" t="s">
        <v>1503</v>
      </c>
      <c r="B530" s="84">
        <v>2</v>
      </c>
      <c r="C530" s="123">
        <v>0.00752574989159953</v>
      </c>
      <c r="D530" s="84" t="s">
        <v>1357</v>
      </c>
      <c r="E530" s="84" t="b">
        <v>0</v>
      </c>
      <c r="F530" s="84" t="b">
        <v>0</v>
      </c>
      <c r="G530" s="84" t="b">
        <v>0</v>
      </c>
    </row>
    <row r="531" spans="1:7" ht="15">
      <c r="A531" s="84" t="s">
        <v>1474</v>
      </c>
      <c r="B531" s="84">
        <v>2</v>
      </c>
      <c r="C531" s="123">
        <v>0.00752574989159953</v>
      </c>
      <c r="D531" s="84" t="s">
        <v>1357</v>
      </c>
      <c r="E531" s="84" t="b">
        <v>0</v>
      </c>
      <c r="F531" s="84" t="b">
        <v>0</v>
      </c>
      <c r="G531" s="84" t="b">
        <v>0</v>
      </c>
    </row>
    <row r="532" spans="1:7" ht="15">
      <c r="A532" s="84" t="s">
        <v>1485</v>
      </c>
      <c r="B532" s="84">
        <v>2</v>
      </c>
      <c r="C532" s="123">
        <v>0.00752574989159953</v>
      </c>
      <c r="D532" s="84" t="s">
        <v>1357</v>
      </c>
      <c r="E532" s="84" t="b">
        <v>0</v>
      </c>
      <c r="F532" s="84" t="b">
        <v>0</v>
      </c>
      <c r="G532" s="84" t="b">
        <v>0</v>
      </c>
    </row>
    <row r="533" spans="1:7" ht="15">
      <c r="A533" s="84" t="s">
        <v>1504</v>
      </c>
      <c r="B533" s="84">
        <v>2</v>
      </c>
      <c r="C533" s="123">
        <v>0.00752574989159953</v>
      </c>
      <c r="D533" s="84" t="s">
        <v>1357</v>
      </c>
      <c r="E533" s="84" t="b">
        <v>0</v>
      </c>
      <c r="F533" s="84" t="b">
        <v>0</v>
      </c>
      <c r="G533" s="84" t="b">
        <v>0</v>
      </c>
    </row>
    <row r="534" spans="1:7" ht="15">
      <c r="A534" s="84" t="s">
        <v>1505</v>
      </c>
      <c r="B534" s="84">
        <v>2</v>
      </c>
      <c r="C534" s="123">
        <v>0.00752574989159953</v>
      </c>
      <c r="D534" s="84" t="s">
        <v>1357</v>
      </c>
      <c r="E534" s="84" t="b">
        <v>0</v>
      </c>
      <c r="F534" s="84" t="b">
        <v>0</v>
      </c>
      <c r="G534" s="84" t="b">
        <v>0</v>
      </c>
    </row>
    <row r="535" spans="1:7" ht="15">
      <c r="A535" s="84" t="s">
        <v>1506</v>
      </c>
      <c r="B535" s="84">
        <v>2</v>
      </c>
      <c r="C535" s="123">
        <v>0.00752574989159953</v>
      </c>
      <c r="D535" s="84" t="s">
        <v>1357</v>
      </c>
      <c r="E535" s="84" t="b">
        <v>1</v>
      </c>
      <c r="F535" s="84" t="b">
        <v>0</v>
      </c>
      <c r="G535" s="84" t="b">
        <v>0</v>
      </c>
    </row>
    <row r="536" spans="1:7" ht="15">
      <c r="A536" s="84" t="s">
        <v>1507</v>
      </c>
      <c r="B536" s="84">
        <v>2</v>
      </c>
      <c r="C536" s="123">
        <v>0.00752574989159953</v>
      </c>
      <c r="D536" s="84" t="s">
        <v>1357</v>
      </c>
      <c r="E536" s="84" t="b">
        <v>0</v>
      </c>
      <c r="F536" s="84" t="b">
        <v>0</v>
      </c>
      <c r="G536" s="84" t="b">
        <v>0</v>
      </c>
    </row>
    <row r="537" spans="1:7" ht="15">
      <c r="A537" s="84" t="s">
        <v>1796</v>
      </c>
      <c r="B537" s="84">
        <v>2</v>
      </c>
      <c r="C537" s="123">
        <v>0.00752574989159953</v>
      </c>
      <c r="D537" s="84" t="s">
        <v>1357</v>
      </c>
      <c r="E537" s="84" t="b">
        <v>0</v>
      </c>
      <c r="F537" s="84" t="b">
        <v>0</v>
      </c>
      <c r="G537" s="84" t="b">
        <v>0</v>
      </c>
    </row>
    <row r="538" spans="1:7" ht="15">
      <c r="A538" s="84" t="s">
        <v>279</v>
      </c>
      <c r="B538" s="84">
        <v>2</v>
      </c>
      <c r="C538" s="123">
        <v>0.00752574989159953</v>
      </c>
      <c r="D538" s="84" t="s">
        <v>1357</v>
      </c>
      <c r="E538" s="84" t="b">
        <v>0</v>
      </c>
      <c r="F538" s="84" t="b">
        <v>0</v>
      </c>
      <c r="G538" s="84" t="b">
        <v>0</v>
      </c>
    </row>
    <row r="539" spans="1:7" ht="15">
      <c r="A539" s="84" t="s">
        <v>1783</v>
      </c>
      <c r="B539" s="84">
        <v>2</v>
      </c>
      <c r="C539" s="123">
        <v>0.00752574989159953</v>
      </c>
      <c r="D539" s="84" t="s">
        <v>1357</v>
      </c>
      <c r="E539" s="84" t="b">
        <v>0</v>
      </c>
      <c r="F539" s="84" t="b">
        <v>0</v>
      </c>
      <c r="G539" s="84" t="b">
        <v>0</v>
      </c>
    </row>
    <row r="540" spans="1:7" ht="15">
      <c r="A540" s="84" t="s">
        <v>1829</v>
      </c>
      <c r="B540" s="84">
        <v>2</v>
      </c>
      <c r="C540" s="123">
        <v>0.01505149978319906</v>
      </c>
      <c r="D540" s="84" t="s">
        <v>1357</v>
      </c>
      <c r="E540" s="84" t="b">
        <v>0</v>
      </c>
      <c r="F540" s="84" t="b">
        <v>0</v>
      </c>
      <c r="G540" s="84" t="b">
        <v>0</v>
      </c>
    </row>
    <row r="541" spans="1:7" ht="15">
      <c r="A541" s="84" t="s">
        <v>1901</v>
      </c>
      <c r="B541" s="84">
        <v>2</v>
      </c>
      <c r="C541" s="123">
        <v>0.01505149978319906</v>
      </c>
      <c r="D541" s="84" t="s">
        <v>1357</v>
      </c>
      <c r="E541" s="84" t="b">
        <v>0</v>
      </c>
      <c r="F541" s="84" t="b">
        <v>0</v>
      </c>
      <c r="G541" s="84" t="b">
        <v>0</v>
      </c>
    </row>
    <row r="542" spans="1:7" ht="15">
      <c r="A542" s="84" t="s">
        <v>1902</v>
      </c>
      <c r="B542" s="84">
        <v>2</v>
      </c>
      <c r="C542" s="123">
        <v>0.00752574989159953</v>
      </c>
      <c r="D542" s="84" t="s">
        <v>1357</v>
      </c>
      <c r="E542" s="84" t="b">
        <v>0</v>
      </c>
      <c r="F542" s="84" t="b">
        <v>0</v>
      </c>
      <c r="G542" s="84" t="b">
        <v>0</v>
      </c>
    </row>
    <row r="543" spans="1:7" ht="15">
      <c r="A543" s="84" t="s">
        <v>1780</v>
      </c>
      <c r="B543" s="84">
        <v>2</v>
      </c>
      <c r="C543" s="123">
        <v>0.00752574989159953</v>
      </c>
      <c r="D543" s="84" t="s">
        <v>1357</v>
      </c>
      <c r="E543" s="84" t="b">
        <v>0</v>
      </c>
      <c r="F543" s="84" t="b">
        <v>0</v>
      </c>
      <c r="G543" s="84" t="b">
        <v>0</v>
      </c>
    </row>
    <row r="544" spans="1:7" ht="15">
      <c r="A544" s="84" t="s">
        <v>1903</v>
      </c>
      <c r="B544" s="84">
        <v>2</v>
      </c>
      <c r="C544" s="123">
        <v>0.00752574989159953</v>
      </c>
      <c r="D544" s="84" t="s">
        <v>1357</v>
      </c>
      <c r="E544" s="84" t="b">
        <v>0</v>
      </c>
      <c r="F544" s="84" t="b">
        <v>0</v>
      </c>
      <c r="G544" s="84" t="b">
        <v>0</v>
      </c>
    </row>
    <row r="545" spans="1:7" ht="15">
      <c r="A545" s="84" t="s">
        <v>237</v>
      </c>
      <c r="B545" s="84">
        <v>6</v>
      </c>
      <c r="C545" s="123">
        <v>0.004409602468528233</v>
      </c>
      <c r="D545" s="84" t="s">
        <v>1358</v>
      </c>
      <c r="E545" s="84" t="b">
        <v>0</v>
      </c>
      <c r="F545" s="84" t="b">
        <v>0</v>
      </c>
      <c r="G545" s="84" t="b">
        <v>0</v>
      </c>
    </row>
    <row r="546" spans="1:7" ht="15">
      <c r="A546" s="84" t="s">
        <v>1491</v>
      </c>
      <c r="B546" s="84">
        <v>5</v>
      </c>
      <c r="C546" s="123">
        <v>0.006003528901644847</v>
      </c>
      <c r="D546" s="84" t="s">
        <v>1358</v>
      </c>
      <c r="E546" s="84" t="b">
        <v>0</v>
      </c>
      <c r="F546" s="84" t="b">
        <v>0</v>
      </c>
      <c r="G546" s="84" t="b">
        <v>0</v>
      </c>
    </row>
    <row r="547" spans="1:7" ht="15">
      <c r="A547" s="84" t="s">
        <v>1509</v>
      </c>
      <c r="B547" s="84">
        <v>5</v>
      </c>
      <c r="C547" s="123">
        <v>0.006003528901644847</v>
      </c>
      <c r="D547" s="84" t="s">
        <v>1358</v>
      </c>
      <c r="E547" s="84" t="b">
        <v>0</v>
      </c>
      <c r="F547" s="84" t="b">
        <v>0</v>
      </c>
      <c r="G547" s="84" t="b">
        <v>0</v>
      </c>
    </row>
    <row r="548" spans="1:7" ht="15">
      <c r="A548" s="84" t="s">
        <v>1510</v>
      </c>
      <c r="B548" s="84">
        <v>5</v>
      </c>
      <c r="C548" s="123">
        <v>0.006003528901644847</v>
      </c>
      <c r="D548" s="84" t="s">
        <v>1358</v>
      </c>
      <c r="E548" s="84" t="b">
        <v>0</v>
      </c>
      <c r="F548" s="84" t="b">
        <v>0</v>
      </c>
      <c r="G548" s="84" t="b">
        <v>0</v>
      </c>
    </row>
    <row r="549" spans="1:7" ht="15">
      <c r="A549" s="84" t="s">
        <v>1511</v>
      </c>
      <c r="B549" s="84">
        <v>5</v>
      </c>
      <c r="C549" s="123">
        <v>0.006003528901644847</v>
      </c>
      <c r="D549" s="84" t="s">
        <v>1358</v>
      </c>
      <c r="E549" s="84" t="b">
        <v>0</v>
      </c>
      <c r="F549" s="84" t="b">
        <v>0</v>
      </c>
      <c r="G549" s="84" t="b">
        <v>0</v>
      </c>
    </row>
    <row r="550" spans="1:7" ht="15">
      <c r="A550" s="84" t="s">
        <v>1512</v>
      </c>
      <c r="B550" s="84">
        <v>5</v>
      </c>
      <c r="C550" s="123">
        <v>0.006003528901644847</v>
      </c>
      <c r="D550" s="84" t="s">
        <v>1358</v>
      </c>
      <c r="E550" s="84" t="b">
        <v>0</v>
      </c>
      <c r="F550" s="84" t="b">
        <v>0</v>
      </c>
      <c r="G550" s="84" t="b">
        <v>0</v>
      </c>
    </row>
    <row r="551" spans="1:7" ht="15">
      <c r="A551" s="84" t="s">
        <v>1513</v>
      </c>
      <c r="B551" s="84">
        <v>5</v>
      </c>
      <c r="C551" s="123">
        <v>0.006003528901644847</v>
      </c>
      <c r="D551" s="84" t="s">
        <v>1358</v>
      </c>
      <c r="E551" s="84" t="b">
        <v>0</v>
      </c>
      <c r="F551" s="84" t="b">
        <v>0</v>
      </c>
      <c r="G551" s="84" t="b">
        <v>0</v>
      </c>
    </row>
    <row r="552" spans="1:7" ht="15">
      <c r="A552" s="84" t="s">
        <v>1514</v>
      </c>
      <c r="B552" s="84">
        <v>5</v>
      </c>
      <c r="C552" s="123">
        <v>0.006003528901644847</v>
      </c>
      <c r="D552" s="84" t="s">
        <v>1358</v>
      </c>
      <c r="E552" s="84" t="b">
        <v>0</v>
      </c>
      <c r="F552" s="84" t="b">
        <v>0</v>
      </c>
      <c r="G552" s="84" t="b">
        <v>0</v>
      </c>
    </row>
    <row r="553" spans="1:7" ht="15">
      <c r="A553" s="84" t="s">
        <v>294</v>
      </c>
      <c r="B553" s="84">
        <v>5</v>
      </c>
      <c r="C553" s="123">
        <v>0.006003528901644847</v>
      </c>
      <c r="D553" s="84" t="s">
        <v>1358</v>
      </c>
      <c r="E553" s="84" t="b">
        <v>0</v>
      </c>
      <c r="F553" s="84" t="b">
        <v>0</v>
      </c>
      <c r="G553" s="84" t="b">
        <v>0</v>
      </c>
    </row>
    <row r="554" spans="1:7" ht="15">
      <c r="A554" s="84" t="s">
        <v>1515</v>
      </c>
      <c r="B554" s="84">
        <v>5</v>
      </c>
      <c r="C554" s="123">
        <v>0.006003528901644847</v>
      </c>
      <c r="D554" s="84" t="s">
        <v>1358</v>
      </c>
      <c r="E554" s="84" t="b">
        <v>0</v>
      </c>
      <c r="F554" s="84" t="b">
        <v>0</v>
      </c>
      <c r="G554" s="84" t="b">
        <v>0</v>
      </c>
    </row>
    <row r="555" spans="1:7" ht="15">
      <c r="A555" s="84" t="s">
        <v>1768</v>
      </c>
      <c r="B555" s="84">
        <v>5</v>
      </c>
      <c r="C555" s="123">
        <v>0.006003528901644847</v>
      </c>
      <c r="D555" s="84" t="s">
        <v>1358</v>
      </c>
      <c r="E555" s="84" t="b">
        <v>0</v>
      </c>
      <c r="F555" s="84" t="b">
        <v>0</v>
      </c>
      <c r="G555" s="84" t="b">
        <v>0</v>
      </c>
    </row>
    <row r="556" spans="1:7" ht="15">
      <c r="A556" s="84" t="s">
        <v>1761</v>
      </c>
      <c r="B556" s="84">
        <v>5</v>
      </c>
      <c r="C556" s="123">
        <v>0.006003528901644847</v>
      </c>
      <c r="D556" s="84" t="s">
        <v>1358</v>
      </c>
      <c r="E556" s="84" t="b">
        <v>0</v>
      </c>
      <c r="F556" s="84" t="b">
        <v>0</v>
      </c>
      <c r="G556" s="84" t="b">
        <v>0</v>
      </c>
    </row>
    <row r="557" spans="1:7" ht="15">
      <c r="A557" s="84" t="s">
        <v>1769</v>
      </c>
      <c r="B557" s="84">
        <v>5</v>
      </c>
      <c r="C557" s="123">
        <v>0.006003528901644847</v>
      </c>
      <c r="D557" s="84" t="s">
        <v>1358</v>
      </c>
      <c r="E557" s="84" t="b">
        <v>0</v>
      </c>
      <c r="F557" s="84" t="b">
        <v>0</v>
      </c>
      <c r="G557" s="84" t="b">
        <v>0</v>
      </c>
    </row>
    <row r="558" spans="1:7" ht="15">
      <c r="A558" s="84" t="s">
        <v>1770</v>
      </c>
      <c r="B558" s="84">
        <v>5</v>
      </c>
      <c r="C558" s="123">
        <v>0.006003528901644847</v>
      </c>
      <c r="D558" s="84" t="s">
        <v>1358</v>
      </c>
      <c r="E558" s="84" t="b">
        <v>0</v>
      </c>
      <c r="F558" s="84" t="b">
        <v>0</v>
      </c>
      <c r="G558" s="84" t="b">
        <v>0</v>
      </c>
    </row>
    <row r="559" spans="1:7" ht="15">
      <c r="A559" s="84" t="s">
        <v>1771</v>
      </c>
      <c r="B559" s="84">
        <v>5</v>
      </c>
      <c r="C559" s="123">
        <v>0.006003528901644847</v>
      </c>
      <c r="D559" s="84" t="s">
        <v>1358</v>
      </c>
      <c r="E559" s="84" t="b">
        <v>0</v>
      </c>
      <c r="F559" s="84" t="b">
        <v>0</v>
      </c>
      <c r="G559" s="84" t="b">
        <v>0</v>
      </c>
    </row>
    <row r="560" spans="1:7" ht="15">
      <c r="A560" s="84" t="s">
        <v>1772</v>
      </c>
      <c r="B560" s="84">
        <v>5</v>
      </c>
      <c r="C560" s="123">
        <v>0.006003528901644847</v>
      </c>
      <c r="D560" s="84" t="s">
        <v>1358</v>
      </c>
      <c r="E560" s="84" t="b">
        <v>0</v>
      </c>
      <c r="F560" s="84" t="b">
        <v>0</v>
      </c>
      <c r="G560" s="84" t="b">
        <v>0</v>
      </c>
    </row>
    <row r="561" spans="1:7" ht="15">
      <c r="A561" s="84" t="s">
        <v>1773</v>
      </c>
      <c r="B561" s="84">
        <v>5</v>
      </c>
      <c r="C561" s="123">
        <v>0.006003528901644847</v>
      </c>
      <c r="D561" s="84" t="s">
        <v>1358</v>
      </c>
      <c r="E561" s="84" t="b">
        <v>0</v>
      </c>
      <c r="F561" s="84" t="b">
        <v>0</v>
      </c>
      <c r="G561" s="84" t="b">
        <v>0</v>
      </c>
    </row>
    <row r="562" spans="1:7" ht="15">
      <c r="A562" s="84" t="s">
        <v>1774</v>
      </c>
      <c r="B562" s="84">
        <v>5</v>
      </c>
      <c r="C562" s="123">
        <v>0.006003528901644847</v>
      </c>
      <c r="D562" s="84" t="s">
        <v>1358</v>
      </c>
      <c r="E562" s="84" t="b">
        <v>0</v>
      </c>
      <c r="F562" s="84" t="b">
        <v>0</v>
      </c>
      <c r="G562" s="84" t="b">
        <v>0</v>
      </c>
    </row>
    <row r="563" spans="1:7" ht="15">
      <c r="A563" s="84" t="s">
        <v>1775</v>
      </c>
      <c r="B563" s="84">
        <v>5</v>
      </c>
      <c r="C563" s="123">
        <v>0.006003528901644847</v>
      </c>
      <c r="D563" s="84" t="s">
        <v>1358</v>
      </c>
      <c r="E563" s="84" t="b">
        <v>0</v>
      </c>
      <c r="F563" s="84" t="b">
        <v>0</v>
      </c>
      <c r="G563" s="84" t="b">
        <v>0</v>
      </c>
    </row>
    <row r="564" spans="1:7" ht="15">
      <c r="A564" s="84" t="s">
        <v>1776</v>
      </c>
      <c r="B564" s="84">
        <v>5</v>
      </c>
      <c r="C564" s="123">
        <v>0.006003528901644847</v>
      </c>
      <c r="D564" s="84" t="s">
        <v>1358</v>
      </c>
      <c r="E564" s="84" t="b">
        <v>0</v>
      </c>
      <c r="F564" s="84" t="b">
        <v>0</v>
      </c>
      <c r="G564" s="84" t="b">
        <v>0</v>
      </c>
    </row>
    <row r="565" spans="1:7" ht="15">
      <c r="A565" s="84" t="s">
        <v>1777</v>
      </c>
      <c r="B565" s="84">
        <v>5</v>
      </c>
      <c r="C565" s="123">
        <v>0.006003528901644847</v>
      </c>
      <c r="D565" s="84" t="s">
        <v>1358</v>
      </c>
      <c r="E565" s="84" t="b">
        <v>0</v>
      </c>
      <c r="F565" s="84" t="b">
        <v>0</v>
      </c>
      <c r="G565" s="84" t="b">
        <v>0</v>
      </c>
    </row>
    <row r="566" spans="1:7" ht="15">
      <c r="A566" s="84" t="s">
        <v>1767</v>
      </c>
      <c r="B566" s="84">
        <v>4</v>
      </c>
      <c r="C566" s="123">
        <v>0.00708305872150544</v>
      </c>
      <c r="D566" s="84" t="s">
        <v>1358</v>
      </c>
      <c r="E566" s="84" t="b">
        <v>0</v>
      </c>
      <c r="F566" s="84" t="b">
        <v>0</v>
      </c>
      <c r="G566" s="84" t="b">
        <v>0</v>
      </c>
    </row>
    <row r="567" spans="1:7" ht="15">
      <c r="A567" s="84" t="s">
        <v>1473</v>
      </c>
      <c r="B567" s="84">
        <v>4</v>
      </c>
      <c r="C567" s="123">
        <v>0.00708305872150544</v>
      </c>
      <c r="D567" s="84" t="s">
        <v>1358</v>
      </c>
      <c r="E567" s="84" t="b">
        <v>0</v>
      </c>
      <c r="F567" s="84" t="b">
        <v>0</v>
      </c>
      <c r="G567" s="84" t="b">
        <v>0</v>
      </c>
    </row>
    <row r="568" spans="1:7" ht="15">
      <c r="A568" s="84" t="s">
        <v>1784</v>
      </c>
      <c r="B568" s="84">
        <v>4</v>
      </c>
      <c r="C568" s="123">
        <v>0.00708305872150544</v>
      </c>
      <c r="D568" s="84" t="s">
        <v>1358</v>
      </c>
      <c r="E568" s="84" t="b">
        <v>0</v>
      </c>
      <c r="F568" s="84" t="b">
        <v>0</v>
      </c>
      <c r="G568" s="84" t="b">
        <v>0</v>
      </c>
    </row>
    <row r="569" spans="1:7" ht="15">
      <c r="A569" s="84" t="s">
        <v>1799</v>
      </c>
      <c r="B569" s="84">
        <v>3</v>
      </c>
      <c r="C569" s="123">
        <v>0.007517095275393196</v>
      </c>
      <c r="D569" s="84" t="s">
        <v>1358</v>
      </c>
      <c r="E569" s="84" t="b">
        <v>1</v>
      </c>
      <c r="F569" s="84" t="b">
        <v>0</v>
      </c>
      <c r="G569" s="84" t="b">
        <v>0</v>
      </c>
    </row>
    <row r="570" spans="1:7" ht="15">
      <c r="A570" s="84" t="s">
        <v>1800</v>
      </c>
      <c r="B570" s="84">
        <v>3</v>
      </c>
      <c r="C570" s="123">
        <v>0.007517095275393196</v>
      </c>
      <c r="D570" s="84" t="s">
        <v>1358</v>
      </c>
      <c r="E570" s="84" t="b">
        <v>0</v>
      </c>
      <c r="F570" s="84" t="b">
        <v>0</v>
      </c>
      <c r="G570" s="84" t="b">
        <v>0</v>
      </c>
    </row>
    <row r="571" spans="1:7" ht="15">
      <c r="A571" s="84" t="s">
        <v>1801</v>
      </c>
      <c r="B571" s="84">
        <v>3</v>
      </c>
      <c r="C571" s="123">
        <v>0.007517095275393196</v>
      </c>
      <c r="D571" s="84" t="s">
        <v>1358</v>
      </c>
      <c r="E571" s="84" t="b">
        <v>0</v>
      </c>
      <c r="F571" s="84" t="b">
        <v>0</v>
      </c>
      <c r="G571" s="84" t="b">
        <v>0</v>
      </c>
    </row>
    <row r="572" spans="1:7" ht="15">
      <c r="A572" s="84" t="s">
        <v>1802</v>
      </c>
      <c r="B572" s="84">
        <v>3</v>
      </c>
      <c r="C572" s="123">
        <v>0.007517095275393196</v>
      </c>
      <c r="D572" s="84" t="s">
        <v>1358</v>
      </c>
      <c r="E572" s="84" t="b">
        <v>0</v>
      </c>
      <c r="F572" s="84" t="b">
        <v>0</v>
      </c>
      <c r="G572" s="84" t="b">
        <v>0</v>
      </c>
    </row>
    <row r="573" spans="1:7" ht="15">
      <c r="A573" s="84" t="s">
        <v>1803</v>
      </c>
      <c r="B573" s="84">
        <v>3</v>
      </c>
      <c r="C573" s="123">
        <v>0.007517095275393196</v>
      </c>
      <c r="D573" s="84" t="s">
        <v>1358</v>
      </c>
      <c r="E573" s="84" t="b">
        <v>0</v>
      </c>
      <c r="F573" s="84" t="b">
        <v>0</v>
      </c>
      <c r="G573" s="84" t="b">
        <v>0</v>
      </c>
    </row>
    <row r="574" spans="1:7" ht="15">
      <c r="A574" s="84" t="s">
        <v>1804</v>
      </c>
      <c r="B574" s="84">
        <v>3</v>
      </c>
      <c r="C574" s="123">
        <v>0.007517095275393196</v>
      </c>
      <c r="D574" s="84" t="s">
        <v>1358</v>
      </c>
      <c r="E574" s="84" t="b">
        <v>0</v>
      </c>
      <c r="F574" s="84" t="b">
        <v>0</v>
      </c>
      <c r="G574" s="84" t="b">
        <v>0</v>
      </c>
    </row>
    <row r="575" spans="1:7" ht="15">
      <c r="A575" s="84" t="s">
        <v>1523</v>
      </c>
      <c r="B575" s="84">
        <v>3</v>
      </c>
      <c r="C575" s="123">
        <v>0.007517095275393196</v>
      </c>
      <c r="D575" s="84" t="s">
        <v>1358</v>
      </c>
      <c r="E575" s="84" t="b">
        <v>0</v>
      </c>
      <c r="F575" s="84" t="b">
        <v>0</v>
      </c>
      <c r="G575" s="84" t="b">
        <v>0</v>
      </c>
    </row>
    <row r="576" spans="1:7" ht="15">
      <c r="A576" s="84" t="s">
        <v>1805</v>
      </c>
      <c r="B576" s="84">
        <v>3</v>
      </c>
      <c r="C576" s="123">
        <v>0.007517095275393196</v>
      </c>
      <c r="D576" s="84" t="s">
        <v>1358</v>
      </c>
      <c r="E576" s="84" t="b">
        <v>0</v>
      </c>
      <c r="F576" s="84" t="b">
        <v>0</v>
      </c>
      <c r="G576" s="84" t="b">
        <v>0</v>
      </c>
    </row>
    <row r="577" spans="1:7" ht="15">
      <c r="A577" s="84" t="s">
        <v>1806</v>
      </c>
      <c r="B577" s="84">
        <v>3</v>
      </c>
      <c r="C577" s="123">
        <v>0.007517095275393196</v>
      </c>
      <c r="D577" s="84" t="s">
        <v>1358</v>
      </c>
      <c r="E577" s="84" t="b">
        <v>0</v>
      </c>
      <c r="F577" s="84" t="b">
        <v>0</v>
      </c>
      <c r="G577" s="84" t="b">
        <v>0</v>
      </c>
    </row>
    <row r="578" spans="1:7" ht="15">
      <c r="A578" s="84" t="s">
        <v>1476</v>
      </c>
      <c r="B578" s="84">
        <v>3</v>
      </c>
      <c r="C578" s="123">
        <v>0.007517095275393196</v>
      </c>
      <c r="D578" s="84" t="s">
        <v>1358</v>
      </c>
      <c r="E578" s="84" t="b">
        <v>0</v>
      </c>
      <c r="F578" s="84" t="b">
        <v>0</v>
      </c>
      <c r="G578" s="84" t="b">
        <v>0</v>
      </c>
    </row>
    <row r="579" spans="1:7" ht="15">
      <c r="A579" s="84" t="s">
        <v>1477</v>
      </c>
      <c r="B579" s="84">
        <v>3</v>
      </c>
      <c r="C579" s="123">
        <v>0.007517095275393196</v>
      </c>
      <c r="D579" s="84" t="s">
        <v>1358</v>
      </c>
      <c r="E579" s="84" t="b">
        <v>0</v>
      </c>
      <c r="F579" s="84" t="b">
        <v>0</v>
      </c>
      <c r="G579" s="84" t="b">
        <v>0</v>
      </c>
    </row>
    <row r="580" spans="1:7" ht="15">
      <c r="A580" s="84" t="s">
        <v>1807</v>
      </c>
      <c r="B580" s="84">
        <v>3</v>
      </c>
      <c r="C580" s="123">
        <v>0.007517095275393196</v>
      </c>
      <c r="D580" s="84" t="s">
        <v>1358</v>
      </c>
      <c r="E580" s="84" t="b">
        <v>0</v>
      </c>
      <c r="F580" s="84" t="b">
        <v>0</v>
      </c>
      <c r="G580" s="84" t="b">
        <v>0</v>
      </c>
    </row>
    <row r="581" spans="1:7" ht="15">
      <c r="A581" s="84" t="s">
        <v>1826</v>
      </c>
      <c r="B581" s="84">
        <v>2</v>
      </c>
      <c r="C581" s="123">
        <v>0.00708305872150544</v>
      </c>
      <c r="D581" s="84" t="s">
        <v>1358</v>
      </c>
      <c r="E581" s="84" t="b">
        <v>0</v>
      </c>
      <c r="F581" s="84" t="b">
        <v>0</v>
      </c>
      <c r="G581" s="84" t="b">
        <v>0</v>
      </c>
    </row>
    <row r="582" spans="1:7" ht="15">
      <c r="A582" s="84" t="s">
        <v>1440</v>
      </c>
      <c r="B582" s="84">
        <v>6</v>
      </c>
      <c r="C582" s="123">
        <v>0.02257724967479859</v>
      </c>
      <c r="D582" s="84" t="s">
        <v>1359</v>
      </c>
      <c r="E582" s="84" t="b">
        <v>0</v>
      </c>
      <c r="F582" s="84" t="b">
        <v>0</v>
      </c>
      <c r="G582" s="84" t="b">
        <v>0</v>
      </c>
    </row>
    <row r="583" spans="1:7" ht="15">
      <c r="A583" s="84" t="s">
        <v>1517</v>
      </c>
      <c r="B583" s="84">
        <v>4</v>
      </c>
      <c r="C583" s="123">
        <v>0.008804562952784062</v>
      </c>
      <c r="D583" s="84" t="s">
        <v>1359</v>
      </c>
      <c r="E583" s="84" t="b">
        <v>0</v>
      </c>
      <c r="F583" s="84" t="b">
        <v>0</v>
      </c>
      <c r="G583" s="84" t="b">
        <v>0</v>
      </c>
    </row>
    <row r="584" spans="1:7" ht="15">
      <c r="A584" s="84" t="s">
        <v>1473</v>
      </c>
      <c r="B584" s="84">
        <v>4</v>
      </c>
      <c r="C584" s="123">
        <v>0.008804562952784062</v>
      </c>
      <c r="D584" s="84" t="s">
        <v>1359</v>
      </c>
      <c r="E584" s="84" t="b">
        <v>0</v>
      </c>
      <c r="F584" s="84" t="b">
        <v>0</v>
      </c>
      <c r="G584" s="84" t="b">
        <v>0</v>
      </c>
    </row>
    <row r="585" spans="1:7" ht="15">
      <c r="A585" s="84" t="s">
        <v>1474</v>
      </c>
      <c r="B585" s="84">
        <v>3</v>
      </c>
      <c r="C585" s="123">
        <v>0.011288624837399295</v>
      </c>
      <c r="D585" s="84" t="s">
        <v>1359</v>
      </c>
      <c r="E585" s="84" t="b">
        <v>0</v>
      </c>
      <c r="F585" s="84" t="b">
        <v>0</v>
      </c>
      <c r="G585" s="84" t="b">
        <v>0</v>
      </c>
    </row>
    <row r="586" spans="1:7" ht="15">
      <c r="A586" s="84" t="s">
        <v>1482</v>
      </c>
      <c r="B586" s="84">
        <v>3</v>
      </c>
      <c r="C586" s="123">
        <v>0.011288624837399295</v>
      </c>
      <c r="D586" s="84" t="s">
        <v>1359</v>
      </c>
      <c r="E586" s="84" t="b">
        <v>0</v>
      </c>
      <c r="F586" s="84" t="b">
        <v>0</v>
      </c>
      <c r="G586" s="84" t="b">
        <v>0</v>
      </c>
    </row>
    <row r="587" spans="1:7" ht="15">
      <c r="A587" s="84" t="s">
        <v>1518</v>
      </c>
      <c r="B587" s="84">
        <v>3</v>
      </c>
      <c r="C587" s="123">
        <v>0.011288624837399295</v>
      </c>
      <c r="D587" s="84" t="s">
        <v>1359</v>
      </c>
      <c r="E587" s="84" t="b">
        <v>0</v>
      </c>
      <c r="F587" s="84" t="b">
        <v>0</v>
      </c>
      <c r="G587" s="84" t="b">
        <v>0</v>
      </c>
    </row>
    <row r="588" spans="1:7" ht="15">
      <c r="A588" s="84" t="s">
        <v>1519</v>
      </c>
      <c r="B588" s="84">
        <v>3</v>
      </c>
      <c r="C588" s="123">
        <v>0.011288624837399295</v>
      </c>
      <c r="D588" s="84" t="s">
        <v>1359</v>
      </c>
      <c r="E588" s="84" t="b">
        <v>0</v>
      </c>
      <c r="F588" s="84" t="b">
        <v>0</v>
      </c>
      <c r="G588" s="84" t="b">
        <v>0</v>
      </c>
    </row>
    <row r="589" spans="1:7" ht="15">
      <c r="A589" s="84" t="s">
        <v>1520</v>
      </c>
      <c r="B589" s="84">
        <v>3</v>
      </c>
      <c r="C589" s="123">
        <v>0.011288624837399295</v>
      </c>
      <c r="D589" s="84" t="s">
        <v>1359</v>
      </c>
      <c r="E589" s="84" t="b">
        <v>0</v>
      </c>
      <c r="F589" s="84" t="b">
        <v>0</v>
      </c>
      <c r="G589" s="84" t="b">
        <v>0</v>
      </c>
    </row>
    <row r="590" spans="1:7" ht="15">
      <c r="A590" s="84" t="s">
        <v>1435</v>
      </c>
      <c r="B590" s="84">
        <v>3</v>
      </c>
      <c r="C590" s="123">
        <v>0.011288624837399295</v>
      </c>
      <c r="D590" s="84" t="s">
        <v>1359</v>
      </c>
      <c r="E590" s="84" t="b">
        <v>0</v>
      </c>
      <c r="F590" s="84" t="b">
        <v>0</v>
      </c>
      <c r="G590" s="84" t="b">
        <v>0</v>
      </c>
    </row>
    <row r="591" spans="1:7" ht="15">
      <c r="A591" s="84" t="s">
        <v>1521</v>
      </c>
      <c r="B591" s="84">
        <v>3</v>
      </c>
      <c r="C591" s="123">
        <v>0.011288624837399295</v>
      </c>
      <c r="D591" s="84" t="s">
        <v>1359</v>
      </c>
      <c r="E591" s="84" t="b">
        <v>0</v>
      </c>
      <c r="F591" s="84" t="b">
        <v>0</v>
      </c>
      <c r="G591" s="84" t="b">
        <v>0</v>
      </c>
    </row>
    <row r="592" spans="1:7" ht="15">
      <c r="A592" s="84" t="s">
        <v>1786</v>
      </c>
      <c r="B592" s="84">
        <v>3</v>
      </c>
      <c r="C592" s="123">
        <v>0.011288624837399295</v>
      </c>
      <c r="D592" s="84" t="s">
        <v>1359</v>
      </c>
      <c r="E592" s="84" t="b">
        <v>1</v>
      </c>
      <c r="F592" s="84" t="b">
        <v>0</v>
      </c>
      <c r="G592" s="84" t="b">
        <v>0</v>
      </c>
    </row>
    <row r="593" spans="1:7" ht="15">
      <c r="A593" s="84" t="s">
        <v>1813</v>
      </c>
      <c r="B593" s="84">
        <v>3</v>
      </c>
      <c r="C593" s="123">
        <v>0.011288624837399295</v>
      </c>
      <c r="D593" s="84" t="s">
        <v>1359</v>
      </c>
      <c r="E593" s="84" t="b">
        <v>0</v>
      </c>
      <c r="F593" s="84" t="b">
        <v>0</v>
      </c>
      <c r="G593" s="84" t="b">
        <v>0</v>
      </c>
    </row>
    <row r="594" spans="1:7" ht="15">
      <c r="A594" s="84" t="s">
        <v>1814</v>
      </c>
      <c r="B594" s="84">
        <v>3</v>
      </c>
      <c r="C594" s="123">
        <v>0.011288624837399295</v>
      </c>
      <c r="D594" s="84" t="s">
        <v>1359</v>
      </c>
      <c r="E594" s="84" t="b">
        <v>0</v>
      </c>
      <c r="F594" s="84" t="b">
        <v>0</v>
      </c>
      <c r="G594" s="84" t="b">
        <v>0</v>
      </c>
    </row>
    <row r="595" spans="1:7" ht="15">
      <c r="A595" s="84" t="s">
        <v>1815</v>
      </c>
      <c r="B595" s="84">
        <v>3</v>
      </c>
      <c r="C595" s="123">
        <v>0.011288624837399295</v>
      </c>
      <c r="D595" s="84" t="s">
        <v>1359</v>
      </c>
      <c r="E595" s="84" t="b">
        <v>0</v>
      </c>
      <c r="F595" s="84" t="b">
        <v>0</v>
      </c>
      <c r="G595" s="84" t="b">
        <v>0</v>
      </c>
    </row>
    <row r="596" spans="1:7" ht="15">
      <c r="A596" s="84" t="s">
        <v>1762</v>
      </c>
      <c r="B596" s="84">
        <v>2</v>
      </c>
      <c r="C596" s="123">
        <v>0.011928031367991561</v>
      </c>
      <c r="D596" s="84" t="s">
        <v>1359</v>
      </c>
      <c r="E596" s="84" t="b">
        <v>0</v>
      </c>
      <c r="F596" s="84" t="b">
        <v>0</v>
      </c>
      <c r="G596" s="84" t="b">
        <v>0</v>
      </c>
    </row>
    <row r="597" spans="1:7" ht="15">
      <c r="A597" s="84" t="s">
        <v>1475</v>
      </c>
      <c r="B597" s="84">
        <v>2</v>
      </c>
      <c r="C597" s="123">
        <v>0.011928031367991561</v>
      </c>
      <c r="D597" s="84" t="s">
        <v>1359</v>
      </c>
      <c r="E597" s="84" t="b">
        <v>0</v>
      </c>
      <c r="F597" s="84" t="b">
        <v>0</v>
      </c>
      <c r="G597" s="84" t="b">
        <v>0</v>
      </c>
    </row>
    <row r="598" spans="1:7" ht="15">
      <c r="A598" s="84" t="s">
        <v>1820</v>
      </c>
      <c r="B598" s="84">
        <v>2</v>
      </c>
      <c r="C598" s="123">
        <v>0.011928031367991561</v>
      </c>
      <c r="D598" s="84" t="s">
        <v>1359</v>
      </c>
      <c r="E598" s="84" t="b">
        <v>0</v>
      </c>
      <c r="F598" s="84" t="b">
        <v>0</v>
      </c>
      <c r="G598" s="84" t="b">
        <v>0</v>
      </c>
    </row>
    <row r="599" spans="1:7" ht="15">
      <c r="A599" s="84" t="s">
        <v>248</v>
      </c>
      <c r="B599" s="84">
        <v>2</v>
      </c>
      <c r="C599" s="123">
        <v>0.011928031367991561</v>
      </c>
      <c r="D599" s="84" t="s">
        <v>1359</v>
      </c>
      <c r="E599" s="84" t="b">
        <v>0</v>
      </c>
      <c r="F599" s="84" t="b">
        <v>0</v>
      </c>
      <c r="G599" s="84" t="b">
        <v>0</v>
      </c>
    </row>
    <row r="600" spans="1:7" ht="15">
      <c r="A600" s="84" t="s">
        <v>1473</v>
      </c>
      <c r="B600" s="84">
        <v>4</v>
      </c>
      <c r="C600" s="123">
        <v>0</v>
      </c>
      <c r="D600" s="84" t="s">
        <v>1360</v>
      </c>
      <c r="E600" s="84" t="b">
        <v>0</v>
      </c>
      <c r="F600" s="84" t="b">
        <v>0</v>
      </c>
      <c r="G600" s="84" t="b">
        <v>0</v>
      </c>
    </row>
    <row r="601" spans="1:7" ht="15">
      <c r="A601" s="84" t="s">
        <v>1523</v>
      </c>
      <c r="B601" s="84">
        <v>4</v>
      </c>
      <c r="C601" s="123">
        <v>0.03440342807588356</v>
      </c>
      <c r="D601" s="84" t="s">
        <v>1360</v>
      </c>
      <c r="E601" s="84" t="b">
        <v>0</v>
      </c>
      <c r="F601" s="84" t="b">
        <v>0</v>
      </c>
      <c r="G601" s="84" t="b">
        <v>0</v>
      </c>
    </row>
    <row r="602" spans="1:7" ht="15">
      <c r="A602" s="84" t="s">
        <v>1524</v>
      </c>
      <c r="B602" s="84">
        <v>3</v>
      </c>
      <c r="C602" s="123">
        <v>0.025802571056912676</v>
      </c>
      <c r="D602" s="84" t="s">
        <v>1360</v>
      </c>
      <c r="E602" s="84" t="b">
        <v>0</v>
      </c>
      <c r="F602" s="84" t="b">
        <v>0</v>
      </c>
      <c r="G602" s="84" t="b">
        <v>0</v>
      </c>
    </row>
    <row r="603" spans="1:7" ht="15">
      <c r="A603" s="84" t="s">
        <v>1525</v>
      </c>
      <c r="B603" s="84">
        <v>2</v>
      </c>
      <c r="C603" s="123">
        <v>0.00860085701897089</v>
      </c>
      <c r="D603" s="84" t="s">
        <v>1360</v>
      </c>
      <c r="E603" s="84" t="b">
        <v>0</v>
      </c>
      <c r="F603" s="84" t="b">
        <v>0</v>
      </c>
      <c r="G603" s="84" t="b">
        <v>0</v>
      </c>
    </row>
    <row r="604" spans="1:7" ht="15">
      <c r="A604" s="84" t="s">
        <v>1526</v>
      </c>
      <c r="B604" s="84">
        <v>2</v>
      </c>
      <c r="C604" s="123">
        <v>0.00860085701897089</v>
      </c>
      <c r="D604" s="84" t="s">
        <v>1360</v>
      </c>
      <c r="E604" s="84" t="b">
        <v>0</v>
      </c>
      <c r="F604" s="84" t="b">
        <v>0</v>
      </c>
      <c r="G604" s="84" t="b">
        <v>0</v>
      </c>
    </row>
    <row r="605" spans="1:7" ht="15">
      <c r="A605" s="84" t="s">
        <v>1527</v>
      </c>
      <c r="B605" s="84">
        <v>2</v>
      </c>
      <c r="C605" s="123">
        <v>0.00860085701897089</v>
      </c>
      <c r="D605" s="84" t="s">
        <v>1360</v>
      </c>
      <c r="E605" s="84" t="b">
        <v>0</v>
      </c>
      <c r="F605" s="84" t="b">
        <v>0</v>
      </c>
      <c r="G605" s="84" t="b">
        <v>0</v>
      </c>
    </row>
    <row r="606" spans="1:7" ht="15">
      <c r="A606" s="84" t="s">
        <v>1476</v>
      </c>
      <c r="B606" s="84">
        <v>2</v>
      </c>
      <c r="C606" s="123">
        <v>0.00860085701897089</v>
      </c>
      <c r="D606" s="84" t="s">
        <v>1360</v>
      </c>
      <c r="E606" s="84" t="b">
        <v>0</v>
      </c>
      <c r="F606" s="84" t="b">
        <v>0</v>
      </c>
      <c r="G606" s="84" t="b">
        <v>0</v>
      </c>
    </row>
    <row r="607" spans="1:7" ht="15">
      <c r="A607" s="84" t="s">
        <v>1477</v>
      </c>
      <c r="B607" s="84">
        <v>2</v>
      </c>
      <c r="C607" s="123">
        <v>0.00860085701897089</v>
      </c>
      <c r="D607" s="84" t="s">
        <v>1360</v>
      </c>
      <c r="E607" s="84" t="b">
        <v>0</v>
      </c>
      <c r="F607" s="84" t="b">
        <v>0</v>
      </c>
      <c r="G607" s="84" t="b">
        <v>0</v>
      </c>
    </row>
    <row r="608" spans="1:7" ht="15">
      <c r="A608" s="84" t="s">
        <v>1528</v>
      </c>
      <c r="B608" s="84">
        <v>2</v>
      </c>
      <c r="C608" s="123">
        <v>0.00860085701897089</v>
      </c>
      <c r="D608" s="84" t="s">
        <v>1360</v>
      </c>
      <c r="E608" s="84" t="b">
        <v>0</v>
      </c>
      <c r="F608" s="84" t="b">
        <v>0</v>
      </c>
      <c r="G608" s="84" t="b">
        <v>0</v>
      </c>
    </row>
    <row r="609" spans="1:7" ht="15">
      <c r="A609" s="84" t="s">
        <v>1529</v>
      </c>
      <c r="B609" s="84">
        <v>2</v>
      </c>
      <c r="C609" s="123">
        <v>0.00860085701897089</v>
      </c>
      <c r="D609" s="84" t="s">
        <v>1360</v>
      </c>
      <c r="E609" s="84" t="b">
        <v>0</v>
      </c>
      <c r="F609" s="84" t="b">
        <v>0</v>
      </c>
      <c r="G609" s="84" t="b">
        <v>0</v>
      </c>
    </row>
    <row r="610" spans="1:7" ht="15">
      <c r="A610" s="84" t="s">
        <v>1950</v>
      </c>
      <c r="B610" s="84">
        <v>2</v>
      </c>
      <c r="C610" s="123">
        <v>0.00860085701897089</v>
      </c>
      <c r="D610" s="84" t="s">
        <v>1360</v>
      </c>
      <c r="E610" s="84" t="b">
        <v>0</v>
      </c>
      <c r="F610" s="84" t="b">
        <v>0</v>
      </c>
      <c r="G610" s="84" t="b">
        <v>0</v>
      </c>
    </row>
    <row r="611" spans="1:7" ht="15">
      <c r="A611" s="84" t="s">
        <v>1951</v>
      </c>
      <c r="B611" s="84">
        <v>2</v>
      </c>
      <c r="C611" s="123">
        <v>0.00860085701897089</v>
      </c>
      <c r="D611" s="84" t="s">
        <v>1360</v>
      </c>
      <c r="E611" s="84" t="b">
        <v>0</v>
      </c>
      <c r="F611" s="84" t="b">
        <v>0</v>
      </c>
      <c r="G611" s="84" t="b">
        <v>0</v>
      </c>
    </row>
    <row r="612" spans="1:7" ht="15">
      <c r="A612" s="84" t="s">
        <v>1939</v>
      </c>
      <c r="B612" s="84">
        <v>2</v>
      </c>
      <c r="C612" s="123">
        <v>0.00860085701897089</v>
      </c>
      <c r="D612" s="84" t="s">
        <v>1360</v>
      </c>
      <c r="E612" s="84" t="b">
        <v>0</v>
      </c>
      <c r="F612" s="84" t="b">
        <v>0</v>
      </c>
      <c r="G61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1966</v>
      </c>
      <c r="B1" s="13" t="s">
        <v>1967</v>
      </c>
      <c r="C1" s="13" t="s">
        <v>1960</v>
      </c>
      <c r="D1" s="13" t="s">
        <v>1961</v>
      </c>
      <c r="E1" s="13" t="s">
        <v>1968</v>
      </c>
      <c r="F1" s="13" t="s">
        <v>144</v>
      </c>
      <c r="G1" s="13" t="s">
        <v>1969</v>
      </c>
      <c r="H1" s="13" t="s">
        <v>1970</v>
      </c>
      <c r="I1" s="13" t="s">
        <v>1971</v>
      </c>
      <c r="J1" s="13" t="s">
        <v>1972</v>
      </c>
      <c r="K1" s="13" t="s">
        <v>1973</v>
      </c>
      <c r="L1" s="13" t="s">
        <v>1974</v>
      </c>
    </row>
    <row r="2" spans="1:12" ht="15">
      <c r="A2" s="84" t="s">
        <v>1474</v>
      </c>
      <c r="B2" s="84" t="s">
        <v>1485</v>
      </c>
      <c r="C2" s="84">
        <v>16</v>
      </c>
      <c r="D2" s="123">
        <v>0.007917381773307784</v>
      </c>
      <c r="E2" s="123">
        <v>1.6516531064198223</v>
      </c>
      <c r="F2" s="84" t="s">
        <v>1962</v>
      </c>
      <c r="G2" s="84" t="b">
        <v>0</v>
      </c>
      <c r="H2" s="84" t="b">
        <v>0</v>
      </c>
      <c r="I2" s="84" t="b">
        <v>0</v>
      </c>
      <c r="J2" s="84" t="b">
        <v>0</v>
      </c>
      <c r="K2" s="84" t="b">
        <v>0</v>
      </c>
      <c r="L2" s="84" t="b">
        <v>0</v>
      </c>
    </row>
    <row r="3" spans="1:12" ht="15">
      <c r="A3" s="84" t="s">
        <v>1475</v>
      </c>
      <c r="B3" s="84" t="s">
        <v>1479</v>
      </c>
      <c r="C3" s="84">
        <v>14</v>
      </c>
      <c r="D3" s="123">
        <v>0.0074777681693188455</v>
      </c>
      <c r="E3" s="123">
        <v>1.7232950172588153</v>
      </c>
      <c r="F3" s="84" t="s">
        <v>1962</v>
      </c>
      <c r="G3" s="84" t="b">
        <v>0</v>
      </c>
      <c r="H3" s="84" t="b">
        <v>0</v>
      </c>
      <c r="I3" s="84" t="b">
        <v>0</v>
      </c>
      <c r="J3" s="84" t="b">
        <v>0</v>
      </c>
      <c r="K3" s="84" t="b">
        <v>0</v>
      </c>
      <c r="L3" s="84" t="b">
        <v>0</v>
      </c>
    </row>
    <row r="4" spans="1:12" ht="15">
      <c r="A4" s="84" t="s">
        <v>1476</v>
      </c>
      <c r="B4" s="84" t="s">
        <v>1477</v>
      </c>
      <c r="C4" s="84">
        <v>10</v>
      </c>
      <c r="D4" s="123">
        <v>0.0063312903200783725</v>
      </c>
      <c r="E4" s="123">
        <v>1.5409548089261327</v>
      </c>
      <c r="F4" s="84" t="s">
        <v>1962</v>
      </c>
      <c r="G4" s="84" t="b">
        <v>0</v>
      </c>
      <c r="H4" s="84" t="b">
        <v>0</v>
      </c>
      <c r="I4" s="84" t="b">
        <v>0</v>
      </c>
      <c r="J4" s="84" t="b">
        <v>0</v>
      </c>
      <c r="K4" s="84" t="b">
        <v>0</v>
      </c>
      <c r="L4" s="84" t="b">
        <v>0</v>
      </c>
    </row>
    <row r="5" spans="1:12" ht="15">
      <c r="A5" s="84" t="s">
        <v>1477</v>
      </c>
      <c r="B5" s="84" t="s">
        <v>1473</v>
      </c>
      <c r="C5" s="84">
        <v>10</v>
      </c>
      <c r="D5" s="123">
        <v>0.0063312903200783725</v>
      </c>
      <c r="E5" s="123">
        <v>1.17173895151599</v>
      </c>
      <c r="F5" s="84" t="s">
        <v>1962</v>
      </c>
      <c r="G5" s="84" t="b">
        <v>0</v>
      </c>
      <c r="H5" s="84" t="b">
        <v>0</v>
      </c>
      <c r="I5" s="84" t="b">
        <v>0</v>
      </c>
      <c r="J5" s="84" t="b">
        <v>0</v>
      </c>
      <c r="K5" s="84" t="b">
        <v>0</v>
      </c>
      <c r="L5" s="84" t="b">
        <v>0</v>
      </c>
    </row>
    <row r="6" spans="1:12" ht="15">
      <c r="A6" s="84" t="s">
        <v>1493</v>
      </c>
      <c r="B6" s="84" t="s">
        <v>1494</v>
      </c>
      <c r="C6" s="84">
        <v>7</v>
      </c>
      <c r="D6" s="123">
        <v>0.005166533115586163</v>
      </c>
      <c r="E6" s="123">
        <v>2.1307803438370834</v>
      </c>
      <c r="F6" s="84" t="s">
        <v>1962</v>
      </c>
      <c r="G6" s="84" t="b">
        <v>0</v>
      </c>
      <c r="H6" s="84" t="b">
        <v>0</v>
      </c>
      <c r="I6" s="84" t="b">
        <v>0</v>
      </c>
      <c r="J6" s="84" t="b">
        <v>0</v>
      </c>
      <c r="K6" s="84" t="b">
        <v>0</v>
      </c>
      <c r="L6" s="84" t="b">
        <v>0</v>
      </c>
    </row>
    <row r="7" spans="1:12" ht="15">
      <c r="A7" s="84" t="s">
        <v>1494</v>
      </c>
      <c r="B7" s="84" t="s">
        <v>1495</v>
      </c>
      <c r="C7" s="84">
        <v>7</v>
      </c>
      <c r="D7" s="123">
        <v>0.005166533115586163</v>
      </c>
      <c r="E7" s="123">
        <v>2.18877229081477</v>
      </c>
      <c r="F7" s="84" t="s">
        <v>1962</v>
      </c>
      <c r="G7" s="84" t="b">
        <v>0</v>
      </c>
      <c r="H7" s="84" t="b">
        <v>0</v>
      </c>
      <c r="I7" s="84" t="b">
        <v>0</v>
      </c>
      <c r="J7" s="84" t="b">
        <v>0</v>
      </c>
      <c r="K7" s="84" t="b">
        <v>0</v>
      </c>
      <c r="L7" s="84" t="b">
        <v>0</v>
      </c>
    </row>
    <row r="8" spans="1:12" ht="15">
      <c r="A8" s="84" t="s">
        <v>1495</v>
      </c>
      <c r="B8" s="84" t="s">
        <v>1496</v>
      </c>
      <c r="C8" s="84">
        <v>7</v>
      </c>
      <c r="D8" s="123">
        <v>0.005166533115586163</v>
      </c>
      <c r="E8" s="123">
        <v>2.2979167602398385</v>
      </c>
      <c r="F8" s="84" t="s">
        <v>1962</v>
      </c>
      <c r="G8" s="84" t="b">
        <v>0</v>
      </c>
      <c r="H8" s="84" t="b">
        <v>0</v>
      </c>
      <c r="I8" s="84" t="b">
        <v>0</v>
      </c>
      <c r="J8" s="84" t="b">
        <v>0</v>
      </c>
      <c r="K8" s="84" t="b">
        <v>0</v>
      </c>
      <c r="L8" s="84" t="b">
        <v>0</v>
      </c>
    </row>
    <row r="9" spans="1:12" ht="15">
      <c r="A9" s="84" t="s">
        <v>1496</v>
      </c>
      <c r="B9" s="84" t="s">
        <v>1497</v>
      </c>
      <c r="C9" s="84">
        <v>7</v>
      </c>
      <c r="D9" s="123">
        <v>0.005166533115586163</v>
      </c>
      <c r="E9" s="123">
        <v>2.2979167602398385</v>
      </c>
      <c r="F9" s="84" t="s">
        <v>1962</v>
      </c>
      <c r="G9" s="84" t="b">
        <v>0</v>
      </c>
      <c r="H9" s="84" t="b">
        <v>0</v>
      </c>
      <c r="I9" s="84" t="b">
        <v>0</v>
      </c>
      <c r="J9" s="84" t="b">
        <v>1</v>
      </c>
      <c r="K9" s="84" t="b">
        <v>0</v>
      </c>
      <c r="L9" s="84" t="b">
        <v>0</v>
      </c>
    </row>
    <row r="10" spans="1:12" ht="15">
      <c r="A10" s="84" t="s">
        <v>1497</v>
      </c>
      <c r="B10" s="84" t="s">
        <v>1498</v>
      </c>
      <c r="C10" s="84">
        <v>7</v>
      </c>
      <c r="D10" s="123">
        <v>0.005166533115586163</v>
      </c>
      <c r="E10" s="123">
        <v>2.2979167602398385</v>
      </c>
      <c r="F10" s="84" t="s">
        <v>1962</v>
      </c>
      <c r="G10" s="84" t="b">
        <v>1</v>
      </c>
      <c r="H10" s="84" t="b">
        <v>0</v>
      </c>
      <c r="I10" s="84" t="b">
        <v>0</v>
      </c>
      <c r="J10" s="84" t="b">
        <v>0</v>
      </c>
      <c r="K10" s="84" t="b">
        <v>0</v>
      </c>
      <c r="L10" s="84" t="b">
        <v>0</v>
      </c>
    </row>
    <row r="11" spans="1:12" ht="15">
      <c r="A11" s="84" t="s">
        <v>1498</v>
      </c>
      <c r="B11" s="84" t="s">
        <v>1499</v>
      </c>
      <c r="C11" s="84">
        <v>7</v>
      </c>
      <c r="D11" s="123">
        <v>0.005166533115586163</v>
      </c>
      <c r="E11" s="123">
        <v>2.18877229081477</v>
      </c>
      <c r="F11" s="84" t="s">
        <v>1962</v>
      </c>
      <c r="G11" s="84" t="b">
        <v>0</v>
      </c>
      <c r="H11" s="84" t="b">
        <v>0</v>
      </c>
      <c r="I11" s="84" t="b">
        <v>0</v>
      </c>
      <c r="J11" s="84" t="b">
        <v>0</v>
      </c>
      <c r="K11" s="84" t="b">
        <v>0</v>
      </c>
      <c r="L11" s="84" t="b">
        <v>0</v>
      </c>
    </row>
    <row r="12" spans="1:12" ht="15">
      <c r="A12" s="84" t="s">
        <v>1499</v>
      </c>
      <c r="B12" s="84" t="s">
        <v>246</v>
      </c>
      <c r="C12" s="84">
        <v>7</v>
      </c>
      <c r="D12" s="123">
        <v>0.005166533115586163</v>
      </c>
      <c r="E12" s="123">
        <v>2.18877229081477</v>
      </c>
      <c r="F12" s="84" t="s">
        <v>1962</v>
      </c>
      <c r="G12" s="84" t="b">
        <v>0</v>
      </c>
      <c r="H12" s="84" t="b">
        <v>0</v>
      </c>
      <c r="I12" s="84" t="b">
        <v>0</v>
      </c>
      <c r="J12" s="84" t="b">
        <v>0</v>
      </c>
      <c r="K12" s="84" t="b">
        <v>0</v>
      </c>
      <c r="L12" s="84" t="b">
        <v>0</v>
      </c>
    </row>
    <row r="13" spans="1:12" ht="15">
      <c r="A13" s="84" t="s">
        <v>246</v>
      </c>
      <c r="B13" s="84" t="s">
        <v>277</v>
      </c>
      <c r="C13" s="84">
        <v>7</v>
      </c>
      <c r="D13" s="123">
        <v>0.005166533115586163</v>
      </c>
      <c r="E13" s="123">
        <v>2.2979167602398385</v>
      </c>
      <c r="F13" s="84" t="s">
        <v>1962</v>
      </c>
      <c r="G13" s="84" t="b">
        <v>0</v>
      </c>
      <c r="H13" s="84" t="b">
        <v>0</v>
      </c>
      <c r="I13" s="84" t="b">
        <v>0</v>
      </c>
      <c r="J13" s="84" t="b">
        <v>0</v>
      </c>
      <c r="K13" s="84" t="b">
        <v>0</v>
      </c>
      <c r="L13" s="84" t="b">
        <v>0</v>
      </c>
    </row>
    <row r="14" spans="1:12" ht="15">
      <c r="A14" s="84" t="s">
        <v>277</v>
      </c>
      <c r="B14" s="84" t="s">
        <v>276</v>
      </c>
      <c r="C14" s="84">
        <v>7</v>
      </c>
      <c r="D14" s="123">
        <v>0.005166533115586163</v>
      </c>
      <c r="E14" s="123">
        <v>2.2979167602398385</v>
      </c>
      <c r="F14" s="84" t="s">
        <v>1962</v>
      </c>
      <c r="G14" s="84" t="b">
        <v>0</v>
      </c>
      <c r="H14" s="84" t="b">
        <v>0</v>
      </c>
      <c r="I14" s="84" t="b">
        <v>0</v>
      </c>
      <c r="J14" s="84" t="b">
        <v>0</v>
      </c>
      <c r="K14" s="84" t="b">
        <v>0</v>
      </c>
      <c r="L14" s="84" t="b">
        <v>0</v>
      </c>
    </row>
    <row r="15" spans="1:12" ht="15">
      <c r="A15" s="84" t="s">
        <v>276</v>
      </c>
      <c r="B15" s="84" t="s">
        <v>275</v>
      </c>
      <c r="C15" s="84">
        <v>7</v>
      </c>
      <c r="D15" s="123">
        <v>0.005166533115586163</v>
      </c>
      <c r="E15" s="123">
        <v>2.2979167602398385</v>
      </c>
      <c r="F15" s="84" t="s">
        <v>1962</v>
      </c>
      <c r="G15" s="84" t="b">
        <v>0</v>
      </c>
      <c r="H15" s="84" t="b">
        <v>0</v>
      </c>
      <c r="I15" s="84" t="b">
        <v>0</v>
      </c>
      <c r="J15" s="84" t="b">
        <v>0</v>
      </c>
      <c r="K15" s="84" t="b">
        <v>0</v>
      </c>
      <c r="L15" s="84" t="b">
        <v>0</v>
      </c>
    </row>
    <row r="16" spans="1:12" ht="15">
      <c r="A16" s="84" t="s">
        <v>1760</v>
      </c>
      <c r="B16" s="84" t="s">
        <v>1480</v>
      </c>
      <c r="C16" s="84">
        <v>7</v>
      </c>
      <c r="D16" s="123">
        <v>0.005166533115586163</v>
      </c>
      <c r="E16" s="123">
        <v>1.996886764575857</v>
      </c>
      <c r="F16" s="84" t="s">
        <v>1962</v>
      </c>
      <c r="G16" s="84" t="b">
        <v>0</v>
      </c>
      <c r="H16" s="84" t="b">
        <v>0</v>
      </c>
      <c r="I16" s="84" t="b">
        <v>0</v>
      </c>
      <c r="J16" s="84" t="b">
        <v>0</v>
      </c>
      <c r="K16" s="84" t="b">
        <v>0</v>
      </c>
      <c r="L16" s="84" t="b">
        <v>0</v>
      </c>
    </row>
    <row r="17" spans="1:12" ht="15">
      <c r="A17" s="84" t="s">
        <v>238</v>
      </c>
      <c r="B17" s="84" t="s">
        <v>1493</v>
      </c>
      <c r="C17" s="84">
        <v>6</v>
      </c>
      <c r="D17" s="123">
        <v>0.004700598377479367</v>
      </c>
      <c r="E17" s="123">
        <v>2.2979167602398385</v>
      </c>
      <c r="F17" s="84" t="s">
        <v>1962</v>
      </c>
      <c r="G17" s="84" t="b">
        <v>0</v>
      </c>
      <c r="H17" s="84" t="b">
        <v>0</v>
      </c>
      <c r="I17" s="84" t="b">
        <v>0</v>
      </c>
      <c r="J17" s="84" t="b">
        <v>0</v>
      </c>
      <c r="K17" s="84" t="b">
        <v>0</v>
      </c>
      <c r="L17" s="84" t="b">
        <v>0</v>
      </c>
    </row>
    <row r="18" spans="1:12" ht="15">
      <c r="A18" s="84" t="s">
        <v>1482</v>
      </c>
      <c r="B18" s="84" t="s">
        <v>1763</v>
      </c>
      <c r="C18" s="84">
        <v>6</v>
      </c>
      <c r="D18" s="123">
        <v>0.004700598377479367</v>
      </c>
      <c r="E18" s="123">
        <v>2.10162211509587</v>
      </c>
      <c r="F18" s="84" t="s">
        <v>1962</v>
      </c>
      <c r="G18" s="84" t="b">
        <v>0</v>
      </c>
      <c r="H18" s="84" t="b">
        <v>0</v>
      </c>
      <c r="I18" s="84" t="b">
        <v>0</v>
      </c>
      <c r="J18" s="84" t="b">
        <v>0</v>
      </c>
      <c r="K18" s="84" t="b">
        <v>0</v>
      </c>
      <c r="L18" s="84" t="b">
        <v>0</v>
      </c>
    </row>
    <row r="19" spans="1:12" ht="15">
      <c r="A19" s="84" t="s">
        <v>1755</v>
      </c>
      <c r="B19" s="84" t="s">
        <v>1758</v>
      </c>
      <c r="C19" s="84">
        <v>6</v>
      </c>
      <c r="D19" s="123">
        <v>0.004700598377479367</v>
      </c>
      <c r="E19" s="123">
        <v>2.172978023631538</v>
      </c>
      <c r="F19" s="84" t="s">
        <v>1962</v>
      </c>
      <c r="G19" s="84" t="b">
        <v>0</v>
      </c>
      <c r="H19" s="84" t="b">
        <v>0</v>
      </c>
      <c r="I19" s="84" t="b">
        <v>0</v>
      </c>
      <c r="J19" s="84" t="b">
        <v>0</v>
      </c>
      <c r="K19" s="84" t="b">
        <v>0</v>
      </c>
      <c r="L19" s="84" t="b">
        <v>0</v>
      </c>
    </row>
    <row r="20" spans="1:12" ht="15">
      <c r="A20" s="84" t="s">
        <v>1476</v>
      </c>
      <c r="B20" s="84" t="s">
        <v>1473</v>
      </c>
      <c r="C20" s="84">
        <v>6</v>
      </c>
      <c r="D20" s="123">
        <v>0.004700598377479367</v>
      </c>
      <c r="E20" s="123">
        <v>0.9041327113389585</v>
      </c>
      <c r="F20" s="84" t="s">
        <v>1962</v>
      </c>
      <c r="G20" s="84" t="b">
        <v>0</v>
      </c>
      <c r="H20" s="84" t="b">
        <v>0</v>
      </c>
      <c r="I20" s="84" t="b">
        <v>0</v>
      </c>
      <c r="J20" s="84" t="b">
        <v>0</v>
      </c>
      <c r="K20" s="84" t="b">
        <v>0</v>
      </c>
      <c r="L20" s="84" t="b">
        <v>0</v>
      </c>
    </row>
    <row r="21" spans="1:12" ht="15">
      <c r="A21" s="84" t="s">
        <v>1491</v>
      </c>
      <c r="B21" s="84" t="s">
        <v>1509</v>
      </c>
      <c r="C21" s="84">
        <v>6</v>
      </c>
      <c r="D21" s="123">
        <v>0.004700598377479367</v>
      </c>
      <c r="E21" s="123">
        <v>2.0290714479472585</v>
      </c>
      <c r="F21" s="84" t="s">
        <v>1962</v>
      </c>
      <c r="G21" s="84" t="b">
        <v>0</v>
      </c>
      <c r="H21" s="84" t="b">
        <v>0</v>
      </c>
      <c r="I21" s="84" t="b">
        <v>0</v>
      </c>
      <c r="J21" s="84" t="b">
        <v>0</v>
      </c>
      <c r="K21" s="84" t="b">
        <v>0</v>
      </c>
      <c r="L21" s="84" t="b">
        <v>0</v>
      </c>
    </row>
    <row r="22" spans="1:12" ht="15">
      <c r="A22" s="84" t="s">
        <v>1509</v>
      </c>
      <c r="B22" s="84" t="s">
        <v>1510</v>
      </c>
      <c r="C22" s="84">
        <v>6</v>
      </c>
      <c r="D22" s="123">
        <v>0.004700598377479367</v>
      </c>
      <c r="E22" s="123">
        <v>2.2979167602398385</v>
      </c>
      <c r="F22" s="84" t="s">
        <v>1962</v>
      </c>
      <c r="G22" s="84" t="b">
        <v>0</v>
      </c>
      <c r="H22" s="84" t="b">
        <v>0</v>
      </c>
      <c r="I22" s="84" t="b">
        <v>0</v>
      </c>
      <c r="J22" s="84" t="b">
        <v>0</v>
      </c>
      <c r="K22" s="84" t="b">
        <v>0</v>
      </c>
      <c r="L22" s="84" t="b">
        <v>0</v>
      </c>
    </row>
    <row r="23" spans="1:12" ht="15">
      <c r="A23" s="84" t="s">
        <v>1510</v>
      </c>
      <c r="B23" s="84" t="s">
        <v>1511</v>
      </c>
      <c r="C23" s="84">
        <v>6</v>
      </c>
      <c r="D23" s="123">
        <v>0.004700598377479367</v>
      </c>
      <c r="E23" s="123">
        <v>2.2979167602398385</v>
      </c>
      <c r="F23" s="84" t="s">
        <v>1962</v>
      </c>
      <c r="G23" s="84" t="b">
        <v>0</v>
      </c>
      <c r="H23" s="84" t="b">
        <v>0</v>
      </c>
      <c r="I23" s="84" t="b">
        <v>0</v>
      </c>
      <c r="J23" s="84" t="b">
        <v>0</v>
      </c>
      <c r="K23" s="84" t="b">
        <v>0</v>
      </c>
      <c r="L23" s="84" t="b">
        <v>0</v>
      </c>
    </row>
    <row r="24" spans="1:12" ht="15">
      <c r="A24" s="84" t="s">
        <v>1511</v>
      </c>
      <c r="B24" s="84" t="s">
        <v>1512</v>
      </c>
      <c r="C24" s="84">
        <v>6</v>
      </c>
      <c r="D24" s="123">
        <v>0.004700598377479367</v>
      </c>
      <c r="E24" s="123">
        <v>2.3648635498704516</v>
      </c>
      <c r="F24" s="84" t="s">
        <v>1962</v>
      </c>
      <c r="G24" s="84" t="b">
        <v>0</v>
      </c>
      <c r="H24" s="84" t="b">
        <v>0</v>
      </c>
      <c r="I24" s="84" t="b">
        <v>0</v>
      </c>
      <c r="J24" s="84" t="b">
        <v>0</v>
      </c>
      <c r="K24" s="84" t="b">
        <v>0</v>
      </c>
      <c r="L24" s="84" t="b">
        <v>0</v>
      </c>
    </row>
    <row r="25" spans="1:12" ht="15">
      <c r="A25" s="84" t="s">
        <v>1512</v>
      </c>
      <c r="B25" s="84" t="s">
        <v>1513</v>
      </c>
      <c r="C25" s="84">
        <v>6</v>
      </c>
      <c r="D25" s="123">
        <v>0.004700598377479367</v>
      </c>
      <c r="E25" s="123">
        <v>2.3648635498704516</v>
      </c>
      <c r="F25" s="84" t="s">
        <v>1962</v>
      </c>
      <c r="G25" s="84" t="b">
        <v>0</v>
      </c>
      <c r="H25" s="84" t="b">
        <v>0</v>
      </c>
      <c r="I25" s="84" t="b">
        <v>0</v>
      </c>
      <c r="J25" s="84" t="b">
        <v>0</v>
      </c>
      <c r="K25" s="84" t="b">
        <v>0</v>
      </c>
      <c r="L25" s="84" t="b">
        <v>0</v>
      </c>
    </row>
    <row r="26" spans="1:12" ht="15">
      <c r="A26" s="84" t="s">
        <v>1513</v>
      </c>
      <c r="B26" s="84" t="s">
        <v>1514</v>
      </c>
      <c r="C26" s="84">
        <v>6</v>
      </c>
      <c r="D26" s="123">
        <v>0.004700598377479367</v>
      </c>
      <c r="E26" s="123">
        <v>2.3648635498704516</v>
      </c>
      <c r="F26" s="84" t="s">
        <v>1962</v>
      </c>
      <c r="G26" s="84" t="b">
        <v>0</v>
      </c>
      <c r="H26" s="84" t="b">
        <v>0</v>
      </c>
      <c r="I26" s="84" t="b">
        <v>0</v>
      </c>
      <c r="J26" s="84" t="b">
        <v>0</v>
      </c>
      <c r="K26" s="84" t="b">
        <v>0</v>
      </c>
      <c r="L26" s="84" t="b">
        <v>0</v>
      </c>
    </row>
    <row r="27" spans="1:12" ht="15">
      <c r="A27" s="84" t="s">
        <v>1514</v>
      </c>
      <c r="B27" s="84" t="s">
        <v>294</v>
      </c>
      <c r="C27" s="84">
        <v>6</v>
      </c>
      <c r="D27" s="123">
        <v>0.004700598377479367</v>
      </c>
      <c r="E27" s="123">
        <v>2.2399248132621516</v>
      </c>
      <c r="F27" s="84" t="s">
        <v>1962</v>
      </c>
      <c r="G27" s="84" t="b">
        <v>0</v>
      </c>
      <c r="H27" s="84" t="b">
        <v>0</v>
      </c>
      <c r="I27" s="84" t="b">
        <v>0</v>
      </c>
      <c r="J27" s="84" t="b">
        <v>0</v>
      </c>
      <c r="K27" s="84" t="b">
        <v>0</v>
      </c>
      <c r="L27" s="84" t="b">
        <v>0</v>
      </c>
    </row>
    <row r="28" spans="1:12" ht="15">
      <c r="A28" s="84" t="s">
        <v>294</v>
      </c>
      <c r="B28" s="84" t="s">
        <v>1515</v>
      </c>
      <c r="C28" s="84">
        <v>6</v>
      </c>
      <c r="D28" s="123">
        <v>0.004700598377479367</v>
      </c>
      <c r="E28" s="123">
        <v>2.2399248132621516</v>
      </c>
      <c r="F28" s="84" t="s">
        <v>1962</v>
      </c>
      <c r="G28" s="84" t="b">
        <v>0</v>
      </c>
      <c r="H28" s="84" t="b">
        <v>0</v>
      </c>
      <c r="I28" s="84" t="b">
        <v>0</v>
      </c>
      <c r="J28" s="84" t="b">
        <v>0</v>
      </c>
      <c r="K28" s="84" t="b">
        <v>0</v>
      </c>
      <c r="L28" s="84" t="b">
        <v>0</v>
      </c>
    </row>
    <row r="29" spans="1:12" ht="15">
      <c r="A29" s="84" t="s">
        <v>1515</v>
      </c>
      <c r="B29" s="84" t="s">
        <v>1768</v>
      </c>
      <c r="C29" s="84">
        <v>6</v>
      </c>
      <c r="D29" s="123">
        <v>0.004700598377479367</v>
      </c>
      <c r="E29" s="123">
        <v>2.3648635498704516</v>
      </c>
      <c r="F29" s="84" t="s">
        <v>1962</v>
      </c>
      <c r="G29" s="84" t="b">
        <v>0</v>
      </c>
      <c r="H29" s="84" t="b">
        <v>0</v>
      </c>
      <c r="I29" s="84" t="b">
        <v>0</v>
      </c>
      <c r="J29" s="84" t="b">
        <v>0</v>
      </c>
      <c r="K29" s="84" t="b">
        <v>0</v>
      </c>
      <c r="L29" s="84" t="b">
        <v>0</v>
      </c>
    </row>
    <row r="30" spans="1:12" ht="15">
      <c r="A30" s="84" t="s">
        <v>1768</v>
      </c>
      <c r="B30" s="84" t="s">
        <v>1761</v>
      </c>
      <c r="C30" s="84">
        <v>6</v>
      </c>
      <c r="D30" s="123">
        <v>0.004700598377479367</v>
      </c>
      <c r="E30" s="123">
        <v>2.2979167602398385</v>
      </c>
      <c r="F30" s="84" t="s">
        <v>1962</v>
      </c>
      <c r="G30" s="84" t="b">
        <v>0</v>
      </c>
      <c r="H30" s="84" t="b">
        <v>0</v>
      </c>
      <c r="I30" s="84" t="b">
        <v>0</v>
      </c>
      <c r="J30" s="84" t="b">
        <v>0</v>
      </c>
      <c r="K30" s="84" t="b">
        <v>0</v>
      </c>
      <c r="L30" s="84" t="b">
        <v>0</v>
      </c>
    </row>
    <row r="31" spans="1:12" ht="15">
      <c r="A31" s="84" t="s">
        <v>1761</v>
      </c>
      <c r="B31" s="84" t="s">
        <v>1769</v>
      </c>
      <c r="C31" s="84">
        <v>6</v>
      </c>
      <c r="D31" s="123">
        <v>0.004700598377479367</v>
      </c>
      <c r="E31" s="123">
        <v>2.2979167602398385</v>
      </c>
      <c r="F31" s="84" t="s">
        <v>1962</v>
      </c>
      <c r="G31" s="84" t="b">
        <v>0</v>
      </c>
      <c r="H31" s="84" t="b">
        <v>0</v>
      </c>
      <c r="I31" s="84" t="b">
        <v>0</v>
      </c>
      <c r="J31" s="84" t="b">
        <v>0</v>
      </c>
      <c r="K31" s="84" t="b">
        <v>0</v>
      </c>
      <c r="L31" s="84" t="b">
        <v>0</v>
      </c>
    </row>
    <row r="32" spans="1:12" ht="15">
      <c r="A32" s="84" t="s">
        <v>1769</v>
      </c>
      <c r="B32" s="84" t="s">
        <v>1770</v>
      </c>
      <c r="C32" s="84">
        <v>6</v>
      </c>
      <c r="D32" s="123">
        <v>0.004700598377479367</v>
      </c>
      <c r="E32" s="123">
        <v>2.3648635498704516</v>
      </c>
      <c r="F32" s="84" t="s">
        <v>1962</v>
      </c>
      <c r="G32" s="84" t="b">
        <v>0</v>
      </c>
      <c r="H32" s="84" t="b">
        <v>0</v>
      </c>
      <c r="I32" s="84" t="b">
        <v>0</v>
      </c>
      <c r="J32" s="84" t="b">
        <v>0</v>
      </c>
      <c r="K32" s="84" t="b">
        <v>0</v>
      </c>
      <c r="L32" s="84" t="b">
        <v>0</v>
      </c>
    </row>
    <row r="33" spans="1:12" ht="15">
      <c r="A33" s="84" t="s">
        <v>1770</v>
      </c>
      <c r="B33" s="84" t="s">
        <v>1771</v>
      </c>
      <c r="C33" s="84">
        <v>6</v>
      </c>
      <c r="D33" s="123">
        <v>0.004700598377479367</v>
      </c>
      <c r="E33" s="123">
        <v>2.3648635498704516</v>
      </c>
      <c r="F33" s="84" t="s">
        <v>1962</v>
      </c>
      <c r="G33" s="84" t="b">
        <v>0</v>
      </c>
      <c r="H33" s="84" t="b">
        <v>0</v>
      </c>
      <c r="I33" s="84" t="b">
        <v>0</v>
      </c>
      <c r="J33" s="84" t="b">
        <v>0</v>
      </c>
      <c r="K33" s="84" t="b">
        <v>0</v>
      </c>
      <c r="L33" s="84" t="b">
        <v>0</v>
      </c>
    </row>
    <row r="34" spans="1:12" ht="15">
      <c r="A34" s="84" t="s">
        <v>1771</v>
      </c>
      <c r="B34" s="84" t="s">
        <v>1772</v>
      </c>
      <c r="C34" s="84">
        <v>6</v>
      </c>
      <c r="D34" s="123">
        <v>0.004700598377479367</v>
      </c>
      <c r="E34" s="123">
        <v>2.3648635498704516</v>
      </c>
      <c r="F34" s="84" t="s">
        <v>1962</v>
      </c>
      <c r="G34" s="84" t="b">
        <v>0</v>
      </c>
      <c r="H34" s="84" t="b">
        <v>0</v>
      </c>
      <c r="I34" s="84" t="b">
        <v>0</v>
      </c>
      <c r="J34" s="84" t="b">
        <v>0</v>
      </c>
      <c r="K34" s="84" t="b">
        <v>0</v>
      </c>
      <c r="L34" s="84" t="b">
        <v>0</v>
      </c>
    </row>
    <row r="35" spans="1:12" ht="15">
      <c r="A35" s="84" t="s">
        <v>1772</v>
      </c>
      <c r="B35" s="84" t="s">
        <v>1773</v>
      </c>
      <c r="C35" s="84">
        <v>6</v>
      </c>
      <c r="D35" s="123">
        <v>0.004700598377479367</v>
      </c>
      <c r="E35" s="123">
        <v>2.3648635498704516</v>
      </c>
      <c r="F35" s="84" t="s">
        <v>1962</v>
      </c>
      <c r="G35" s="84" t="b">
        <v>0</v>
      </c>
      <c r="H35" s="84" t="b">
        <v>0</v>
      </c>
      <c r="I35" s="84" t="b">
        <v>0</v>
      </c>
      <c r="J35" s="84" t="b">
        <v>0</v>
      </c>
      <c r="K35" s="84" t="b">
        <v>0</v>
      </c>
      <c r="L35" s="84" t="b">
        <v>0</v>
      </c>
    </row>
    <row r="36" spans="1:12" ht="15">
      <c r="A36" s="84" t="s">
        <v>1773</v>
      </c>
      <c r="B36" s="84" t="s">
        <v>1774</v>
      </c>
      <c r="C36" s="84">
        <v>6</v>
      </c>
      <c r="D36" s="123">
        <v>0.004700598377479367</v>
      </c>
      <c r="E36" s="123">
        <v>2.3648635498704516</v>
      </c>
      <c r="F36" s="84" t="s">
        <v>1962</v>
      </c>
      <c r="G36" s="84" t="b">
        <v>0</v>
      </c>
      <c r="H36" s="84" t="b">
        <v>0</v>
      </c>
      <c r="I36" s="84" t="b">
        <v>0</v>
      </c>
      <c r="J36" s="84" t="b">
        <v>0</v>
      </c>
      <c r="K36" s="84" t="b">
        <v>0</v>
      </c>
      <c r="L36" s="84" t="b">
        <v>0</v>
      </c>
    </row>
    <row r="37" spans="1:12" ht="15">
      <c r="A37" s="84" t="s">
        <v>1774</v>
      </c>
      <c r="B37" s="84" t="s">
        <v>1775</v>
      </c>
      <c r="C37" s="84">
        <v>6</v>
      </c>
      <c r="D37" s="123">
        <v>0.004700598377479367</v>
      </c>
      <c r="E37" s="123">
        <v>2.3648635498704516</v>
      </c>
      <c r="F37" s="84" t="s">
        <v>1962</v>
      </c>
      <c r="G37" s="84" t="b">
        <v>0</v>
      </c>
      <c r="H37" s="84" t="b">
        <v>0</v>
      </c>
      <c r="I37" s="84" t="b">
        <v>0</v>
      </c>
      <c r="J37" s="84" t="b">
        <v>0</v>
      </c>
      <c r="K37" s="84" t="b">
        <v>0</v>
      </c>
      <c r="L37" s="84" t="b">
        <v>0</v>
      </c>
    </row>
    <row r="38" spans="1:12" ht="15">
      <c r="A38" s="84" t="s">
        <v>1775</v>
      </c>
      <c r="B38" s="84" t="s">
        <v>1776</v>
      </c>
      <c r="C38" s="84">
        <v>6</v>
      </c>
      <c r="D38" s="123">
        <v>0.004700598377479367</v>
      </c>
      <c r="E38" s="123">
        <v>2.3648635498704516</v>
      </c>
      <c r="F38" s="84" t="s">
        <v>1962</v>
      </c>
      <c r="G38" s="84" t="b">
        <v>0</v>
      </c>
      <c r="H38" s="84" t="b">
        <v>0</v>
      </c>
      <c r="I38" s="84" t="b">
        <v>0</v>
      </c>
      <c r="J38" s="84" t="b">
        <v>0</v>
      </c>
      <c r="K38" s="84" t="b">
        <v>0</v>
      </c>
      <c r="L38" s="84" t="b">
        <v>0</v>
      </c>
    </row>
    <row r="39" spans="1:12" ht="15">
      <c r="A39" s="84" t="s">
        <v>1776</v>
      </c>
      <c r="B39" s="84" t="s">
        <v>1777</v>
      </c>
      <c r="C39" s="84">
        <v>6</v>
      </c>
      <c r="D39" s="123">
        <v>0.004700598377479367</v>
      </c>
      <c r="E39" s="123">
        <v>2.3648635498704516</v>
      </c>
      <c r="F39" s="84" t="s">
        <v>1962</v>
      </c>
      <c r="G39" s="84" t="b">
        <v>0</v>
      </c>
      <c r="H39" s="84" t="b">
        <v>0</v>
      </c>
      <c r="I39" s="84" t="b">
        <v>0</v>
      </c>
      <c r="J39" s="84" t="b">
        <v>0</v>
      </c>
      <c r="K39" s="84" t="b">
        <v>0</v>
      </c>
      <c r="L39" s="84" t="b">
        <v>0</v>
      </c>
    </row>
    <row r="40" spans="1:12" ht="15">
      <c r="A40" s="84" t="s">
        <v>1475</v>
      </c>
      <c r="B40" s="84" t="s">
        <v>1778</v>
      </c>
      <c r="C40" s="84">
        <v>5</v>
      </c>
      <c r="D40" s="123">
        <v>0.004185394467844001</v>
      </c>
      <c r="E40" s="123">
        <v>1.7812869642365021</v>
      </c>
      <c r="F40" s="84" t="s">
        <v>1962</v>
      </c>
      <c r="G40" s="84" t="b">
        <v>0</v>
      </c>
      <c r="H40" s="84" t="b">
        <v>0</v>
      </c>
      <c r="I40" s="84" t="b">
        <v>0</v>
      </c>
      <c r="J40" s="84" t="b">
        <v>0</v>
      </c>
      <c r="K40" s="84" t="b">
        <v>0</v>
      </c>
      <c r="L40" s="84" t="b">
        <v>0</v>
      </c>
    </row>
    <row r="41" spans="1:12" ht="15">
      <c r="A41" s="84" t="s">
        <v>1779</v>
      </c>
      <c r="B41" s="84" t="s">
        <v>1764</v>
      </c>
      <c r="C41" s="84">
        <v>5</v>
      </c>
      <c r="D41" s="123">
        <v>0.004185394467844001</v>
      </c>
      <c r="E41" s="123">
        <v>2.3648635498704516</v>
      </c>
      <c r="F41" s="84" t="s">
        <v>1962</v>
      </c>
      <c r="G41" s="84" t="b">
        <v>0</v>
      </c>
      <c r="H41" s="84" t="b">
        <v>0</v>
      </c>
      <c r="I41" s="84" t="b">
        <v>0</v>
      </c>
      <c r="J41" s="84" t="b">
        <v>0</v>
      </c>
      <c r="K41" s="84" t="b">
        <v>0</v>
      </c>
      <c r="L41" s="84" t="b">
        <v>0</v>
      </c>
    </row>
    <row r="42" spans="1:12" ht="15">
      <c r="A42" s="84" t="s">
        <v>1764</v>
      </c>
      <c r="B42" s="84" t="s">
        <v>1759</v>
      </c>
      <c r="C42" s="84">
        <v>5</v>
      </c>
      <c r="D42" s="123">
        <v>0.004185394467844001</v>
      </c>
      <c r="E42" s="123">
        <v>2.2187355141922134</v>
      </c>
      <c r="F42" s="84" t="s">
        <v>1962</v>
      </c>
      <c r="G42" s="84" t="b">
        <v>0</v>
      </c>
      <c r="H42" s="84" t="b">
        <v>0</v>
      </c>
      <c r="I42" s="84" t="b">
        <v>0</v>
      </c>
      <c r="J42" s="84" t="b">
        <v>0</v>
      </c>
      <c r="K42" s="84" t="b">
        <v>0</v>
      </c>
      <c r="L42" s="84" t="b">
        <v>0</v>
      </c>
    </row>
    <row r="43" spans="1:12" ht="15">
      <c r="A43" s="84" t="s">
        <v>1765</v>
      </c>
      <c r="B43" s="84" t="s">
        <v>1476</v>
      </c>
      <c r="C43" s="84">
        <v>5</v>
      </c>
      <c r="D43" s="123">
        <v>0.004185394467844001</v>
      </c>
      <c r="E43" s="123">
        <v>1.762803558542489</v>
      </c>
      <c r="F43" s="84" t="s">
        <v>1962</v>
      </c>
      <c r="G43" s="84" t="b">
        <v>0</v>
      </c>
      <c r="H43" s="84" t="b">
        <v>0</v>
      </c>
      <c r="I43" s="84" t="b">
        <v>0</v>
      </c>
      <c r="J43" s="84" t="b">
        <v>0</v>
      </c>
      <c r="K43" s="84" t="b">
        <v>0</v>
      </c>
      <c r="L43" s="84" t="b">
        <v>0</v>
      </c>
    </row>
    <row r="44" spans="1:12" ht="15">
      <c r="A44" s="84" t="s">
        <v>1481</v>
      </c>
      <c r="B44" s="84" t="s">
        <v>1760</v>
      </c>
      <c r="C44" s="84">
        <v>5</v>
      </c>
      <c r="D44" s="123">
        <v>0.004185394467844001</v>
      </c>
      <c r="E44" s="123">
        <v>2.0426442551365325</v>
      </c>
      <c r="F44" s="84" t="s">
        <v>1962</v>
      </c>
      <c r="G44" s="84" t="b">
        <v>0</v>
      </c>
      <c r="H44" s="84" t="b">
        <v>0</v>
      </c>
      <c r="I44" s="84" t="b">
        <v>0</v>
      </c>
      <c r="J44" s="84" t="b">
        <v>0</v>
      </c>
      <c r="K44" s="84" t="b">
        <v>0</v>
      </c>
      <c r="L44" s="84" t="b">
        <v>0</v>
      </c>
    </row>
    <row r="45" spans="1:12" ht="15">
      <c r="A45" s="84" t="s">
        <v>1483</v>
      </c>
      <c r="B45" s="84" t="s">
        <v>1476</v>
      </c>
      <c r="C45" s="84">
        <v>5</v>
      </c>
      <c r="D45" s="123">
        <v>0.004185394467844001</v>
      </c>
      <c r="E45" s="123">
        <v>1.5867122994868077</v>
      </c>
      <c r="F45" s="84" t="s">
        <v>1962</v>
      </c>
      <c r="G45" s="84" t="b">
        <v>0</v>
      </c>
      <c r="H45" s="84" t="b">
        <v>0</v>
      </c>
      <c r="I45" s="84" t="b">
        <v>0</v>
      </c>
      <c r="J45" s="84" t="b">
        <v>0</v>
      </c>
      <c r="K45" s="84" t="b">
        <v>0</v>
      </c>
      <c r="L45" s="84" t="b">
        <v>0</v>
      </c>
    </row>
    <row r="46" spans="1:12" ht="15">
      <c r="A46" s="84" t="s">
        <v>1473</v>
      </c>
      <c r="B46" s="84" t="s">
        <v>1756</v>
      </c>
      <c r="C46" s="84">
        <v>5</v>
      </c>
      <c r="D46" s="123">
        <v>0.004185394467844001</v>
      </c>
      <c r="E46" s="123">
        <v>1.3261109608784347</v>
      </c>
      <c r="F46" s="84" t="s">
        <v>1962</v>
      </c>
      <c r="G46" s="84" t="b">
        <v>0</v>
      </c>
      <c r="H46" s="84" t="b">
        <v>0</v>
      </c>
      <c r="I46" s="84" t="b">
        <v>0</v>
      </c>
      <c r="J46" s="84" t="b">
        <v>0</v>
      </c>
      <c r="K46" s="84" t="b">
        <v>0</v>
      </c>
      <c r="L46" s="84" t="b">
        <v>0</v>
      </c>
    </row>
    <row r="47" spans="1:12" ht="15">
      <c r="A47" s="84" t="s">
        <v>1529</v>
      </c>
      <c r="B47" s="84" t="s">
        <v>1528</v>
      </c>
      <c r="C47" s="84">
        <v>5</v>
      </c>
      <c r="D47" s="123">
        <v>0.004185394467844001</v>
      </c>
      <c r="E47" s="123">
        <v>2.1607435672145265</v>
      </c>
      <c r="F47" s="84" t="s">
        <v>1962</v>
      </c>
      <c r="G47" s="84" t="b">
        <v>0</v>
      </c>
      <c r="H47" s="84" t="b">
        <v>0</v>
      </c>
      <c r="I47" s="84" t="b">
        <v>0</v>
      </c>
      <c r="J47" s="84" t="b">
        <v>0</v>
      </c>
      <c r="K47" s="84" t="b">
        <v>0</v>
      </c>
      <c r="L47" s="84" t="b">
        <v>0</v>
      </c>
    </row>
    <row r="48" spans="1:12" ht="15">
      <c r="A48" s="84" t="s">
        <v>237</v>
      </c>
      <c r="B48" s="84" t="s">
        <v>1491</v>
      </c>
      <c r="C48" s="84">
        <v>5</v>
      </c>
      <c r="D48" s="123">
        <v>0.004185394467844001</v>
      </c>
      <c r="E48" s="123">
        <v>1.8597135715505455</v>
      </c>
      <c r="F48" s="84" t="s">
        <v>1962</v>
      </c>
      <c r="G48" s="84" t="b">
        <v>0</v>
      </c>
      <c r="H48" s="84" t="b">
        <v>0</v>
      </c>
      <c r="I48" s="84" t="b">
        <v>0</v>
      </c>
      <c r="J48" s="84" t="b">
        <v>0</v>
      </c>
      <c r="K48" s="84" t="b">
        <v>0</v>
      </c>
      <c r="L48" s="84" t="b">
        <v>0</v>
      </c>
    </row>
    <row r="49" spans="1:12" ht="15">
      <c r="A49" s="84" t="s">
        <v>1777</v>
      </c>
      <c r="B49" s="84" t="s">
        <v>1784</v>
      </c>
      <c r="C49" s="84">
        <v>5</v>
      </c>
      <c r="D49" s="123">
        <v>0.004185394467844001</v>
      </c>
      <c r="E49" s="123">
        <v>2.3648635498704516</v>
      </c>
      <c r="F49" s="84" t="s">
        <v>1962</v>
      </c>
      <c r="G49" s="84" t="b">
        <v>0</v>
      </c>
      <c r="H49" s="84" t="b">
        <v>0</v>
      </c>
      <c r="I49" s="84" t="b">
        <v>0</v>
      </c>
      <c r="J49" s="84" t="b">
        <v>0</v>
      </c>
      <c r="K49" s="84" t="b">
        <v>0</v>
      </c>
      <c r="L49" s="84" t="b">
        <v>0</v>
      </c>
    </row>
    <row r="50" spans="1:12" ht="15">
      <c r="A50" s="84" t="s">
        <v>1485</v>
      </c>
      <c r="B50" s="84" t="s">
        <v>1489</v>
      </c>
      <c r="C50" s="84">
        <v>5</v>
      </c>
      <c r="D50" s="123">
        <v>0.004185394467844001</v>
      </c>
      <c r="E50" s="123">
        <v>1.8597135715505455</v>
      </c>
      <c r="F50" s="84" t="s">
        <v>1962</v>
      </c>
      <c r="G50" s="84" t="b">
        <v>0</v>
      </c>
      <c r="H50" s="84" t="b">
        <v>0</v>
      </c>
      <c r="I50" s="84" t="b">
        <v>0</v>
      </c>
      <c r="J50" s="84" t="b">
        <v>0</v>
      </c>
      <c r="K50" s="84" t="b">
        <v>0</v>
      </c>
      <c r="L50" s="84" t="b">
        <v>0</v>
      </c>
    </row>
    <row r="51" spans="1:12" ht="15">
      <c r="A51" s="84" t="s">
        <v>1481</v>
      </c>
      <c r="B51" s="84" t="s">
        <v>1789</v>
      </c>
      <c r="C51" s="84">
        <v>4</v>
      </c>
      <c r="D51" s="123">
        <v>0.0036109443358146487</v>
      </c>
      <c r="E51" s="123">
        <v>2.18877229081477</v>
      </c>
      <c r="F51" s="84" t="s">
        <v>1962</v>
      </c>
      <c r="G51" s="84" t="b">
        <v>0</v>
      </c>
      <c r="H51" s="84" t="b">
        <v>0</v>
      </c>
      <c r="I51" s="84" t="b">
        <v>0</v>
      </c>
      <c r="J51" s="84" t="b">
        <v>0</v>
      </c>
      <c r="K51" s="84" t="b">
        <v>0</v>
      </c>
      <c r="L51" s="84" t="b">
        <v>0</v>
      </c>
    </row>
    <row r="52" spans="1:12" ht="15">
      <c r="A52" s="84" t="s">
        <v>1789</v>
      </c>
      <c r="B52" s="84" t="s">
        <v>1480</v>
      </c>
      <c r="C52" s="84">
        <v>4</v>
      </c>
      <c r="D52" s="123">
        <v>0.0036109443358146487</v>
      </c>
      <c r="E52" s="123">
        <v>1.996886764575857</v>
      </c>
      <c r="F52" s="84" t="s">
        <v>1962</v>
      </c>
      <c r="G52" s="84" t="b">
        <v>0</v>
      </c>
      <c r="H52" s="84" t="b">
        <v>0</v>
      </c>
      <c r="I52" s="84" t="b">
        <v>0</v>
      </c>
      <c r="J52" s="84" t="b">
        <v>0</v>
      </c>
      <c r="K52" s="84" t="b">
        <v>0</v>
      </c>
      <c r="L52" s="84" t="b">
        <v>0</v>
      </c>
    </row>
    <row r="53" spans="1:12" ht="15">
      <c r="A53" s="84" t="s">
        <v>1479</v>
      </c>
      <c r="B53" s="84" t="s">
        <v>1482</v>
      </c>
      <c r="C53" s="84">
        <v>4</v>
      </c>
      <c r="D53" s="123">
        <v>0.0036109443358146487</v>
      </c>
      <c r="E53" s="123">
        <v>1.5197655098561946</v>
      </c>
      <c r="F53" s="84" t="s">
        <v>1962</v>
      </c>
      <c r="G53" s="84" t="b">
        <v>0</v>
      </c>
      <c r="H53" s="84" t="b">
        <v>0</v>
      </c>
      <c r="I53" s="84" t="b">
        <v>0</v>
      </c>
      <c r="J53" s="84" t="b">
        <v>0</v>
      </c>
      <c r="K53" s="84" t="b">
        <v>0</v>
      </c>
      <c r="L53" s="84" t="b">
        <v>0</v>
      </c>
    </row>
    <row r="54" spans="1:12" ht="15">
      <c r="A54" s="84" t="s">
        <v>1791</v>
      </c>
      <c r="B54" s="84" t="s">
        <v>1792</v>
      </c>
      <c r="C54" s="84">
        <v>4</v>
      </c>
      <c r="D54" s="123">
        <v>0.0036109443358146487</v>
      </c>
      <c r="E54" s="123">
        <v>2.540954808926133</v>
      </c>
      <c r="F54" s="84" t="s">
        <v>1962</v>
      </c>
      <c r="G54" s="84" t="b">
        <v>0</v>
      </c>
      <c r="H54" s="84" t="b">
        <v>0</v>
      </c>
      <c r="I54" s="84" t="b">
        <v>0</v>
      </c>
      <c r="J54" s="84" t="b">
        <v>0</v>
      </c>
      <c r="K54" s="84" t="b">
        <v>0</v>
      </c>
      <c r="L54" s="84" t="b">
        <v>0</v>
      </c>
    </row>
    <row r="55" spans="1:12" ht="15">
      <c r="A55" s="84" t="s">
        <v>1528</v>
      </c>
      <c r="B55" s="84" t="s">
        <v>1794</v>
      </c>
      <c r="C55" s="84">
        <v>4</v>
      </c>
      <c r="D55" s="123">
        <v>0.0036109443358146487</v>
      </c>
      <c r="E55" s="123">
        <v>2.3648635498704516</v>
      </c>
      <c r="F55" s="84" t="s">
        <v>1962</v>
      </c>
      <c r="G55" s="84" t="b">
        <v>0</v>
      </c>
      <c r="H55" s="84" t="b">
        <v>0</v>
      </c>
      <c r="I55" s="84" t="b">
        <v>0</v>
      </c>
      <c r="J55" s="84" t="b">
        <v>0</v>
      </c>
      <c r="K55" s="84" t="b">
        <v>0</v>
      </c>
      <c r="L55" s="84" t="b">
        <v>0</v>
      </c>
    </row>
    <row r="56" spans="1:12" ht="15">
      <c r="A56" s="84" t="s">
        <v>1473</v>
      </c>
      <c r="B56" s="84" t="s">
        <v>1487</v>
      </c>
      <c r="C56" s="84">
        <v>4</v>
      </c>
      <c r="D56" s="123">
        <v>0.0036109443358146487</v>
      </c>
      <c r="E56" s="123">
        <v>1.287192894848065</v>
      </c>
      <c r="F56" s="84" t="s">
        <v>1962</v>
      </c>
      <c r="G56" s="84" t="b">
        <v>0</v>
      </c>
      <c r="H56" s="84" t="b">
        <v>0</v>
      </c>
      <c r="I56" s="84" t="b">
        <v>0</v>
      </c>
      <c r="J56" s="84" t="b">
        <v>0</v>
      </c>
      <c r="K56" s="84" t="b">
        <v>0</v>
      </c>
      <c r="L56" s="84" t="b">
        <v>0</v>
      </c>
    </row>
    <row r="57" spans="1:12" ht="15">
      <c r="A57" s="84" t="s">
        <v>1799</v>
      </c>
      <c r="B57" s="84" t="s">
        <v>1800</v>
      </c>
      <c r="C57" s="84">
        <v>4</v>
      </c>
      <c r="D57" s="123">
        <v>0.0036109443358146487</v>
      </c>
      <c r="E57" s="123">
        <v>2.540954808926133</v>
      </c>
      <c r="F57" s="84" t="s">
        <v>1962</v>
      </c>
      <c r="G57" s="84" t="b">
        <v>1</v>
      </c>
      <c r="H57" s="84" t="b">
        <v>0</v>
      </c>
      <c r="I57" s="84" t="b">
        <v>0</v>
      </c>
      <c r="J57" s="84" t="b">
        <v>0</v>
      </c>
      <c r="K57" s="84" t="b">
        <v>0</v>
      </c>
      <c r="L57" s="84" t="b">
        <v>0</v>
      </c>
    </row>
    <row r="58" spans="1:12" ht="15">
      <c r="A58" s="84" t="s">
        <v>1800</v>
      </c>
      <c r="B58" s="84" t="s">
        <v>1801</v>
      </c>
      <c r="C58" s="84">
        <v>4</v>
      </c>
      <c r="D58" s="123">
        <v>0.0036109443358146487</v>
      </c>
      <c r="E58" s="123">
        <v>2.540954808926133</v>
      </c>
      <c r="F58" s="84" t="s">
        <v>1962</v>
      </c>
      <c r="G58" s="84" t="b">
        <v>0</v>
      </c>
      <c r="H58" s="84" t="b">
        <v>0</v>
      </c>
      <c r="I58" s="84" t="b">
        <v>0</v>
      </c>
      <c r="J58" s="84" t="b">
        <v>0</v>
      </c>
      <c r="K58" s="84" t="b">
        <v>0</v>
      </c>
      <c r="L58" s="84" t="b">
        <v>0</v>
      </c>
    </row>
    <row r="59" spans="1:12" ht="15">
      <c r="A59" s="84" t="s">
        <v>1801</v>
      </c>
      <c r="B59" s="84" t="s">
        <v>1802</v>
      </c>
      <c r="C59" s="84">
        <v>4</v>
      </c>
      <c r="D59" s="123">
        <v>0.0036109443358146487</v>
      </c>
      <c r="E59" s="123">
        <v>2.540954808926133</v>
      </c>
      <c r="F59" s="84" t="s">
        <v>1962</v>
      </c>
      <c r="G59" s="84" t="b">
        <v>0</v>
      </c>
      <c r="H59" s="84" t="b">
        <v>0</v>
      </c>
      <c r="I59" s="84" t="b">
        <v>0</v>
      </c>
      <c r="J59" s="84" t="b">
        <v>0</v>
      </c>
      <c r="K59" s="84" t="b">
        <v>0</v>
      </c>
      <c r="L59" s="84" t="b">
        <v>0</v>
      </c>
    </row>
    <row r="60" spans="1:12" ht="15">
      <c r="A60" s="84" t="s">
        <v>1802</v>
      </c>
      <c r="B60" s="84" t="s">
        <v>1767</v>
      </c>
      <c r="C60" s="84">
        <v>4</v>
      </c>
      <c r="D60" s="123">
        <v>0.0036109443358146487</v>
      </c>
      <c r="E60" s="123">
        <v>2.3648635498704516</v>
      </c>
      <c r="F60" s="84" t="s">
        <v>1962</v>
      </c>
      <c r="G60" s="84" t="b">
        <v>0</v>
      </c>
      <c r="H60" s="84" t="b">
        <v>0</v>
      </c>
      <c r="I60" s="84" t="b">
        <v>0</v>
      </c>
      <c r="J60" s="84" t="b">
        <v>0</v>
      </c>
      <c r="K60" s="84" t="b">
        <v>0</v>
      </c>
      <c r="L60" s="84" t="b">
        <v>0</v>
      </c>
    </row>
    <row r="61" spans="1:12" ht="15">
      <c r="A61" s="84" t="s">
        <v>1767</v>
      </c>
      <c r="B61" s="84" t="s">
        <v>1803</v>
      </c>
      <c r="C61" s="84">
        <v>4</v>
      </c>
      <c r="D61" s="123">
        <v>0.0036109443358146487</v>
      </c>
      <c r="E61" s="123">
        <v>2.3648635498704516</v>
      </c>
      <c r="F61" s="84" t="s">
        <v>1962</v>
      </c>
      <c r="G61" s="84" t="b">
        <v>0</v>
      </c>
      <c r="H61" s="84" t="b">
        <v>0</v>
      </c>
      <c r="I61" s="84" t="b">
        <v>0</v>
      </c>
      <c r="J61" s="84" t="b">
        <v>0</v>
      </c>
      <c r="K61" s="84" t="b">
        <v>0</v>
      </c>
      <c r="L61" s="84" t="b">
        <v>0</v>
      </c>
    </row>
    <row r="62" spans="1:12" ht="15">
      <c r="A62" s="84" t="s">
        <v>1803</v>
      </c>
      <c r="B62" s="84" t="s">
        <v>1804</v>
      </c>
      <c r="C62" s="84">
        <v>4</v>
      </c>
      <c r="D62" s="123">
        <v>0.0036109443358146487</v>
      </c>
      <c r="E62" s="123">
        <v>2.540954808926133</v>
      </c>
      <c r="F62" s="84" t="s">
        <v>1962</v>
      </c>
      <c r="G62" s="84" t="b">
        <v>0</v>
      </c>
      <c r="H62" s="84" t="b">
        <v>0</v>
      </c>
      <c r="I62" s="84" t="b">
        <v>0</v>
      </c>
      <c r="J62" s="84" t="b">
        <v>0</v>
      </c>
      <c r="K62" s="84" t="b">
        <v>0</v>
      </c>
      <c r="L62" s="84" t="b">
        <v>0</v>
      </c>
    </row>
    <row r="63" spans="1:12" ht="15">
      <c r="A63" s="84" t="s">
        <v>1804</v>
      </c>
      <c r="B63" s="84" t="s">
        <v>1523</v>
      </c>
      <c r="C63" s="84">
        <v>4</v>
      </c>
      <c r="D63" s="123">
        <v>0.0036109443358146487</v>
      </c>
      <c r="E63" s="123">
        <v>2.2979167602398385</v>
      </c>
      <c r="F63" s="84" t="s">
        <v>1962</v>
      </c>
      <c r="G63" s="84" t="b">
        <v>0</v>
      </c>
      <c r="H63" s="84" t="b">
        <v>0</v>
      </c>
      <c r="I63" s="84" t="b">
        <v>0</v>
      </c>
      <c r="J63" s="84" t="b">
        <v>0</v>
      </c>
      <c r="K63" s="84" t="b">
        <v>0</v>
      </c>
      <c r="L63" s="84" t="b">
        <v>0</v>
      </c>
    </row>
    <row r="64" spans="1:12" ht="15">
      <c r="A64" s="84" t="s">
        <v>1523</v>
      </c>
      <c r="B64" s="84" t="s">
        <v>1805</v>
      </c>
      <c r="C64" s="84">
        <v>4</v>
      </c>
      <c r="D64" s="123">
        <v>0.0036109443358146487</v>
      </c>
      <c r="E64" s="123">
        <v>2.2399248132621516</v>
      </c>
      <c r="F64" s="84" t="s">
        <v>1962</v>
      </c>
      <c r="G64" s="84" t="b">
        <v>0</v>
      </c>
      <c r="H64" s="84" t="b">
        <v>0</v>
      </c>
      <c r="I64" s="84" t="b">
        <v>0</v>
      </c>
      <c r="J64" s="84" t="b">
        <v>0</v>
      </c>
      <c r="K64" s="84" t="b">
        <v>0</v>
      </c>
      <c r="L64" s="84" t="b">
        <v>0</v>
      </c>
    </row>
    <row r="65" spans="1:12" ht="15">
      <c r="A65" s="84" t="s">
        <v>1805</v>
      </c>
      <c r="B65" s="84" t="s">
        <v>1806</v>
      </c>
      <c r="C65" s="84">
        <v>4</v>
      </c>
      <c r="D65" s="123">
        <v>0.0036109443358146487</v>
      </c>
      <c r="E65" s="123">
        <v>2.540954808926133</v>
      </c>
      <c r="F65" s="84" t="s">
        <v>1962</v>
      </c>
      <c r="G65" s="84" t="b">
        <v>0</v>
      </c>
      <c r="H65" s="84" t="b">
        <v>0</v>
      </c>
      <c r="I65" s="84" t="b">
        <v>0</v>
      </c>
      <c r="J65" s="84" t="b">
        <v>0</v>
      </c>
      <c r="K65" s="84" t="b">
        <v>0</v>
      </c>
      <c r="L65" s="84" t="b">
        <v>0</v>
      </c>
    </row>
    <row r="66" spans="1:12" ht="15">
      <c r="A66" s="84" t="s">
        <v>1806</v>
      </c>
      <c r="B66" s="84" t="s">
        <v>1476</v>
      </c>
      <c r="C66" s="84">
        <v>4</v>
      </c>
      <c r="D66" s="123">
        <v>0.0036109443358146487</v>
      </c>
      <c r="E66" s="123">
        <v>1.841984804590114</v>
      </c>
      <c r="F66" s="84" t="s">
        <v>1962</v>
      </c>
      <c r="G66" s="84" t="b">
        <v>0</v>
      </c>
      <c r="H66" s="84" t="b">
        <v>0</v>
      </c>
      <c r="I66" s="84" t="b">
        <v>0</v>
      </c>
      <c r="J66" s="84" t="b">
        <v>0</v>
      </c>
      <c r="K66" s="84" t="b">
        <v>0</v>
      </c>
      <c r="L66" s="84" t="b">
        <v>0</v>
      </c>
    </row>
    <row r="67" spans="1:12" ht="15">
      <c r="A67" s="84" t="s">
        <v>1473</v>
      </c>
      <c r="B67" s="84" t="s">
        <v>1477</v>
      </c>
      <c r="C67" s="84">
        <v>4</v>
      </c>
      <c r="D67" s="123">
        <v>0.0036109443358146487</v>
      </c>
      <c r="E67" s="123">
        <v>0.8312609391983408</v>
      </c>
      <c r="F67" s="84" t="s">
        <v>1962</v>
      </c>
      <c r="G67" s="84" t="b">
        <v>0</v>
      </c>
      <c r="H67" s="84" t="b">
        <v>0</v>
      </c>
      <c r="I67" s="84" t="b">
        <v>0</v>
      </c>
      <c r="J67" s="84" t="b">
        <v>0</v>
      </c>
      <c r="K67" s="84" t="b">
        <v>0</v>
      </c>
      <c r="L67" s="84" t="b">
        <v>0</v>
      </c>
    </row>
    <row r="68" spans="1:12" ht="15">
      <c r="A68" s="84" t="s">
        <v>1477</v>
      </c>
      <c r="B68" s="84" t="s">
        <v>1807</v>
      </c>
      <c r="C68" s="84">
        <v>4</v>
      </c>
      <c r="D68" s="123">
        <v>0.0036109443358146487</v>
      </c>
      <c r="E68" s="123">
        <v>1.887742295150789</v>
      </c>
      <c r="F68" s="84" t="s">
        <v>1962</v>
      </c>
      <c r="G68" s="84" t="b">
        <v>0</v>
      </c>
      <c r="H68" s="84" t="b">
        <v>0</v>
      </c>
      <c r="I68" s="84" t="b">
        <v>0</v>
      </c>
      <c r="J68" s="84" t="b">
        <v>0</v>
      </c>
      <c r="K68" s="84" t="b">
        <v>0</v>
      </c>
      <c r="L68" s="84" t="b">
        <v>0</v>
      </c>
    </row>
    <row r="69" spans="1:12" ht="15">
      <c r="A69" s="84" t="s">
        <v>264</v>
      </c>
      <c r="B69" s="84" t="s">
        <v>1757</v>
      </c>
      <c r="C69" s="84">
        <v>4</v>
      </c>
      <c r="D69" s="123">
        <v>0.0036109443358146487</v>
      </c>
      <c r="E69" s="123">
        <v>2.2979167602398385</v>
      </c>
      <c r="F69" s="84" t="s">
        <v>1962</v>
      </c>
      <c r="G69" s="84" t="b">
        <v>0</v>
      </c>
      <c r="H69" s="84" t="b">
        <v>0</v>
      </c>
      <c r="I69" s="84" t="b">
        <v>0</v>
      </c>
      <c r="J69" s="84" t="b">
        <v>0</v>
      </c>
      <c r="K69" s="84" t="b">
        <v>0</v>
      </c>
      <c r="L69" s="84" t="b">
        <v>0</v>
      </c>
    </row>
    <row r="70" spans="1:12" ht="15">
      <c r="A70" s="84" t="s">
        <v>1757</v>
      </c>
      <c r="B70" s="84" t="s">
        <v>1481</v>
      </c>
      <c r="C70" s="84">
        <v>4</v>
      </c>
      <c r="D70" s="123">
        <v>0.0036109443358146487</v>
      </c>
      <c r="E70" s="123">
        <v>1.9457342421284758</v>
      </c>
      <c r="F70" s="84" t="s">
        <v>1962</v>
      </c>
      <c r="G70" s="84" t="b">
        <v>0</v>
      </c>
      <c r="H70" s="84" t="b">
        <v>0</v>
      </c>
      <c r="I70" s="84" t="b">
        <v>0</v>
      </c>
      <c r="J70" s="84" t="b">
        <v>0</v>
      </c>
      <c r="K70" s="84" t="b">
        <v>0</v>
      </c>
      <c r="L70" s="84" t="b">
        <v>0</v>
      </c>
    </row>
    <row r="71" spans="1:12" ht="15">
      <c r="A71" s="84" t="s">
        <v>1480</v>
      </c>
      <c r="B71" s="84" t="s">
        <v>263</v>
      </c>
      <c r="C71" s="84">
        <v>4</v>
      </c>
      <c r="D71" s="123">
        <v>0.0036109443358146487</v>
      </c>
      <c r="E71" s="123">
        <v>1.996886764575857</v>
      </c>
      <c r="F71" s="84" t="s">
        <v>1962</v>
      </c>
      <c r="G71" s="84" t="b">
        <v>0</v>
      </c>
      <c r="H71" s="84" t="b">
        <v>0</v>
      </c>
      <c r="I71" s="84" t="b">
        <v>0</v>
      </c>
      <c r="J71" s="84" t="b">
        <v>0</v>
      </c>
      <c r="K71" s="84" t="b">
        <v>0</v>
      </c>
      <c r="L71" s="84" t="b">
        <v>0</v>
      </c>
    </row>
    <row r="72" spans="1:12" ht="15">
      <c r="A72" s="84" t="s">
        <v>263</v>
      </c>
      <c r="B72" s="84" t="s">
        <v>1475</v>
      </c>
      <c r="C72" s="84">
        <v>4</v>
      </c>
      <c r="D72" s="123">
        <v>0.0036109443358146487</v>
      </c>
      <c r="E72" s="123">
        <v>1.762803558542489</v>
      </c>
      <c r="F72" s="84" t="s">
        <v>1962</v>
      </c>
      <c r="G72" s="84" t="b">
        <v>0</v>
      </c>
      <c r="H72" s="84" t="b">
        <v>0</v>
      </c>
      <c r="I72" s="84" t="b">
        <v>0</v>
      </c>
      <c r="J72" s="84" t="b">
        <v>0</v>
      </c>
      <c r="K72" s="84" t="b">
        <v>0</v>
      </c>
      <c r="L72" s="84" t="b">
        <v>0</v>
      </c>
    </row>
    <row r="73" spans="1:12" ht="15">
      <c r="A73" s="84" t="s">
        <v>1479</v>
      </c>
      <c r="B73" s="84" t="s">
        <v>1483</v>
      </c>
      <c r="C73" s="84">
        <v>4</v>
      </c>
      <c r="D73" s="123">
        <v>0.0036109443358146487</v>
      </c>
      <c r="E73" s="123">
        <v>1.695856768911876</v>
      </c>
      <c r="F73" s="84" t="s">
        <v>1962</v>
      </c>
      <c r="G73" s="84" t="b">
        <v>0</v>
      </c>
      <c r="H73" s="84" t="b">
        <v>0</v>
      </c>
      <c r="I73" s="84" t="b">
        <v>0</v>
      </c>
      <c r="J73" s="84" t="b">
        <v>0</v>
      </c>
      <c r="K73" s="84" t="b">
        <v>0</v>
      </c>
      <c r="L73" s="84" t="b">
        <v>0</v>
      </c>
    </row>
    <row r="74" spans="1:12" ht="15">
      <c r="A74" s="84" t="s">
        <v>1811</v>
      </c>
      <c r="B74" s="84" t="s">
        <v>1812</v>
      </c>
      <c r="C74" s="84">
        <v>4</v>
      </c>
      <c r="D74" s="123">
        <v>0.0036109443358146487</v>
      </c>
      <c r="E74" s="123">
        <v>2.540954808926133</v>
      </c>
      <c r="F74" s="84" t="s">
        <v>1962</v>
      </c>
      <c r="G74" s="84" t="b">
        <v>0</v>
      </c>
      <c r="H74" s="84" t="b">
        <v>0</v>
      </c>
      <c r="I74" s="84" t="b">
        <v>0</v>
      </c>
      <c r="J74" s="84" t="b">
        <v>0</v>
      </c>
      <c r="K74" s="84" t="b">
        <v>0</v>
      </c>
      <c r="L74" s="84" t="b">
        <v>0</v>
      </c>
    </row>
    <row r="75" spans="1:12" ht="15">
      <c r="A75" s="84" t="s">
        <v>1518</v>
      </c>
      <c r="B75" s="84" t="s">
        <v>1519</v>
      </c>
      <c r="C75" s="84">
        <v>4</v>
      </c>
      <c r="D75" s="123">
        <v>0.0036109443358146487</v>
      </c>
      <c r="E75" s="123">
        <v>2.540954808926133</v>
      </c>
      <c r="F75" s="84" t="s">
        <v>1962</v>
      </c>
      <c r="G75" s="84" t="b">
        <v>0</v>
      </c>
      <c r="H75" s="84" t="b">
        <v>0</v>
      </c>
      <c r="I75" s="84" t="b">
        <v>0</v>
      </c>
      <c r="J75" s="84" t="b">
        <v>0</v>
      </c>
      <c r="K75" s="84" t="b">
        <v>0</v>
      </c>
      <c r="L75" s="84" t="b">
        <v>0</v>
      </c>
    </row>
    <row r="76" spans="1:12" ht="15">
      <c r="A76" s="84" t="s">
        <v>1519</v>
      </c>
      <c r="B76" s="84" t="s">
        <v>1440</v>
      </c>
      <c r="C76" s="84">
        <v>4</v>
      </c>
      <c r="D76" s="123">
        <v>0.0036109443358146487</v>
      </c>
      <c r="E76" s="123">
        <v>2.10162211509587</v>
      </c>
      <c r="F76" s="84" t="s">
        <v>1962</v>
      </c>
      <c r="G76" s="84" t="b">
        <v>0</v>
      </c>
      <c r="H76" s="84" t="b">
        <v>0</v>
      </c>
      <c r="I76" s="84" t="b">
        <v>0</v>
      </c>
      <c r="J76" s="84" t="b">
        <v>0</v>
      </c>
      <c r="K76" s="84" t="b">
        <v>0</v>
      </c>
      <c r="L76" s="84" t="b">
        <v>0</v>
      </c>
    </row>
    <row r="77" spans="1:12" ht="15">
      <c r="A77" s="84" t="s">
        <v>1440</v>
      </c>
      <c r="B77" s="84" t="s">
        <v>1520</v>
      </c>
      <c r="C77" s="84">
        <v>4</v>
      </c>
      <c r="D77" s="123">
        <v>0.0036109443358146487</v>
      </c>
      <c r="E77" s="123">
        <v>2.2399248132621516</v>
      </c>
      <c r="F77" s="84" t="s">
        <v>1962</v>
      </c>
      <c r="G77" s="84" t="b">
        <v>0</v>
      </c>
      <c r="H77" s="84" t="b">
        <v>0</v>
      </c>
      <c r="I77" s="84" t="b">
        <v>0</v>
      </c>
      <c r="J77" s="84" t="b">
        <v>0</v>
      </c>
      <c r="K77" s="84" t="b">
        <v>0</v>
      </c>
      <c r="L77" s="84" t="b">
        <v>0</v>
      </c>
    </row>
    <row r="78" spans="1:12" ht="15">
      <c r="A78" s="84" t="s">
        <v>1520</v>
      </c>
      <c r="B78" s="84" t="s">
        <v>1435</v>
      </c>
      <c r="C78" s="84">
        <v>4</v>
      </c>
      <c r="D78" s="123">
        <v>0.0036109443358146487</v>
      </c>
      <c r="E78" s="123">
        <v>2.3648635498704516</v>
      </c>
      <c r="F78" s="84" t="s">
        <v>1962</v>
      </c>
      <c r="G78" s="84" t="b">
        <v>0</v>
      </c>
      <c r="H78" s="84" t="b">
        <v>0</v>
      </c>
      <c r="I78" s="84" t="b">
        <v>0</v>
      </c>
      <c r="J78" s="84" t="b">
        <v>0</v>
      </c>
      <c r="K78" s="84" t="b">
        <v>0</v>
      </c>
      <c r="L78" s="84" t="b">
        <v>0</v>
      </c>
    </row>
    <row r="79" spans="1:12" ht="15">
      <c r="A79" s="84" t="s">
        <v>1435</v>
      </c>
      <c r="B79" s="84" t="s">
        <v>1521</v>
      </c>
      <c r="C79" s="84">
        <v>4</v>
      </c>
      <c r="D79" s="123">
        <v>0.0036109443358146487</v>
      </c>
      <c r="E79" s="123">
        <v>2.3648635498704516</v>
      </c>
      <c r="F79" s="84" t="s">
        <v>1962</v>
      </c>
      <c r="G79" s="84" t="b">
        <v>0</v>
      </c>
      <c r="H79" s="84" t="b">
        <v>0</v>
      </c>
      <c r="I79" s="84" t="b">
        <v>0</v>
      </c>
      <c r="J79" s="84" t="b">
        <v>0</v>
      </c>
      <c r="K79" s="84" t="b">
        <v>0</v>
      </c>
      <c r="L79" s="84" t="b">
        <v>0</v>
      </c>
    </row>
    <row r="80" spans="1:12" ht="15">
      <c r="A80" s="84" t="s">
        <v>1521</v>
      </c>
      <c r="B80" s="84" t="s">
        <v>1517</v>
      </c>
      <c r="C80" s="84">
        <v>4</v>
      </c>
      <c r="D80" s="123">
        <v>0.0036109443358146487</v>
      </c>
      <c r="E80" s="123">
        <v>2.540954808926133</v>
      </c>
      <c r="F80" s="84" t="s">
        <v>1962</v>
      </c>
      <c r="G80" s="84" t="b">
        <v>0</v>
      </c>
      <c r="H80" s="84" t="b">
        <v>0</v>
      </c>
      <c r="I80" s="84" t="b">
        <v>0</v>
      </c>
      <c r="J80" s="84" t="b">
        <v>0</v>
      </c>
      <c r="K80" s="84" t="b">
        <v>0</v>
      </c>
      <c r="L80" s="84" t="b">
        <v>0</v>
      </c>
    </row>
    <row r="81" spans="1:12" ht="15">
      <c r="A81" s="84" t="s">
        <v>1517</v>
      </c>
      <c r="B81" s="84" t="s">
        <v>1786</v>
      </c>
      <c r="C81" s="84">
        <v>4</v>
      </c>
      <c r="D81" s="123">
        <v>0.0036109443358146487</v>
      </c>
      <c r="E81" s="123">
        <v>2.34713478291002</v>
      </c>
      <c r="F81" s="84" t="s">
        <v>1962</v>
      </c>
      <c r="G81" s="84" t="b">
        <v>0</v>
      </c>
      <c r="H81" s="84" t="b">
        <v>0</v>
      </c>
      <c r="I81" s="84" t="b">
        <v>0</v>
      </c>
      <c r="J81" s="84" t="b">
        <v>1</v>
      </c>
      <c r="K81" s="84" t="b">
        <v>0</v>
      </c>
      <c r="L81" s="84" t="b">
        <v>0</v>
      </c>
    </row>
    <row r="82" spans="1:12" ht="15">
      <c r="A82" s="84" t="s">
        <v>1786</v>
      </c>
      <c r="B82" s="84" t="s">
        <v>1813</v>
      </c>
      <c r="C82" s="84">
        <v>4</v>
      </c>
      <c r="D82" s="123">
        <v>0.0036109443358146487</v>
      </c>
      <c r="E82" s="123">
        <v>2.444044795918076</v>
      </c>
      <c r="F82" s="84" t="s">
        <v>1962</v>
      </c>
      <c r="G82" s="84" t="b">
        <v>1</v>
      </c>
      <c r="H82" s="84" t="b">
        <v>0</v>
      </c>
      <c r="I82" s="84" t="b">
        <v>0</v>
      </c>
      <c r="J82" s="84" t="b">
        <v>0</v>
      </c>
      <c r="K82" s="84" t="b">
        <v>0</v>
      </c>
      <c r="L82" s="84" t="b">
        <v>0</v>
      </c>
    </row>
    <row r="83" spans="1:12" ht="15">
      <c r="A83" s="84" t="s">
        <v>1813</v>
      </c>
      <c r="B83" s="84" t="s">
        <v>1814</v>
      </c>
      <c r="C83" s="84">
        <v>4</v>
      </c>
      <c r="D83" s="123">
        <v>0.0036109443358146487</v>
      </c>
      <c r="E83" s="123">
        <v>2.540954808926133</v>
      </c>
      <c r="F83" s="84" t="s">
        <v>1962</v>
      </c>
      <c r="G83" s="84" t="b">
        <v>0</v>
      </c>
      <c r="H83" s="84" t="b">
        <v>0</v>
      </c>
      <c r="I83" s="84" t="b">
        <v>0</v>
      </c>
      <c r="J83" s="84" t="b">
        <v>0</v>
      </c>
      <c r="K83" s="84" t="b">
        <v>0</v>
      </c>
      <c r="L83" s="84" t="b">
        <v>0</v>
      </c>
    </row>
    <row r="84" spans="1:12" ht="15">
      <c r="A84" s="84" t="s">
        <v>1814</v>
      </c>
      <c r="B84" s="84" t="s">
        <v>1815</v>
      </c>
      <c r="C84" s="84">
        <v>4</v>
      </c>
      <c r="D84" s="123">
        <v>0.0036109443358146487</v>
      </c>
      <c r="E84" s="123">
        <v>2.540954808926133</v>
      </c>
      <c r="F84" s="84" t="s">
        <v>1962</v>
      </c>
      <c r="G84" s="84" t="b">
        <v>0</v>
      </c>
      <c r="H84" s="84" t="b">
        <v>0</v>
      </c>
      <c r="I84" s="84" t="b">
        <v>0</v>
      </c>
      <c r="J84" s="84" t="b">
        <v>0</v>
      </c>
      <c r="K84" s="84" t="b">
        <v>0</v>
      </c>
      <c r="L84" s="84" t="b">
        <v>0</v>
      </c>
    </row>
    <row r="85" spans="1:12" ht="15">
      <c r="A85" s="84" t="s">
        <v>1815</v>
      </c>
      <c r="B85" s="84" t="s">
        <v>1440</v>
      </c>
      <c r="C85" s="84">
        <v>4</v>
      </c>
      <c r="D85" s="123">
        <v>0.0036109443358146487</v>
      </c>
      <c r="E85" s="123">
        <v>2.10162211509587</v>
      </c>
      <c r="F85" s="84" t="s">
        <v>1962</v>
      </c>
      <c r="G85" s="84" t="b">
        <v>0</v>
      </c>
      <c r="H85" s="84" t="b">
        <v>0</v>
      </c>
      <c r="I85" s="84" t="b">
        <v>0</v>
      </c>
      <c r="J85" s="84" t="b">
        <v>0</v>
      </c>
      <c r="K85" s="84" t="b">
        <v>0</v>
      </c>
      <c r="L85" s="84" t="b">
        <v>0</v>
      </c>
    </row>
    <row r="86" spans="1:12" ht="15">
      <c r="A86" s="84" t="s">
        <v>1816</v>
      </c>
      <c r="B86" s="84" t="s">
        <v>1788</v>
      </c>
      <c r="C86" s="84">
        <v>4</v>
      </c>
      <c r="D86" s="123">
        <v>0.0036109443358146487</v>
      </c>
      <c r="E86" s="123">
        <v>2.444044795918076</v>
      </c>
      <c r="F86" s="84" t="s">
        <v>1962</v>
      </c>
      <c r="G86" s="84" t="b">
        <v>0</v>
      </c>
      <c r="H86" s="84" t="b">
        <v>0</v>
      </c>
      <c r="I86" s="84" t="b">
        <v>0</v>
      </c>
      <c r="J86" s="84" t="b">
        <v>0</v>
      </c>
      <c r="K86" s="84" t="b">
        <v>0</v>
      </c>
      <c r="L86" s="84" t="b">
        <v>0</v>
      </c>
    </row>
    <row r="87" spans="1:12" ht="15">
      <c r="A87" s="84" t="s">
        <v>1788</v>
      </c>
      <c r="B87" s="84" t="s">
        <v>1490</v>
      </c>
      <c r="C87" s="84">
        <v>4</v>
      </c>
      <c r="D87" s="123">
        <v>0.0036109443358146487</v>
      </c>
      <c r="E87" s="123">
        <v>2.0461047872460387</v>
      </c>
      <c r="F87" s="84" t="s">
        <v>1962</v>
      </c>
      <c r="G87" s="84" t="b">
        <v>0</v>
      </c>
      <c r="H87" s="84" t="b">
        <v>0</v>
      </c>
      <c r="I87" s="84" t="b">
        <v>0</v>
      </c>
      <c r="J87" s="84" t="b">
        <v>0</v>
      </c>
      <c r="K87" s="84" t="b">
        <v>0</v>
      </c>
      <c r="L87" s="84" t="b">
        <v>0</v>
      </c>
    </row>
    <row r="88" spans="1:12" ht="15">
      <c r="A88" s="84" t="s">
        <v>1488</v>
      </c>
      <c r="B88" s="84" t="s">
        <v>1474</v>
      </c>
      <c r="C88" s="84">
        <v>4</v>
      </c>
      <c r="D88" s="123">
        <v>0.0036109443358146487</v>
      </c>
      <c r="E88" s="123">
        <v>1.5045255432994578</v>
      </c>
      <c r="F88" s="84" t="s">
        <v>1962</v>
      </c>
      <c r="G88" s="84" t="b">
        <v>0</v>
      </c>
      <c r="H88" s="84" t="b">
        <v>0</v>
      </c>
      <c r="I88" s="84" t="b">
        <v>0</v>
      </c>
      <c r="J88" s="84" t="b">
        <v>0</v>
      </c>
      <c r="K88" s="84" t="b">
        <v>0</v>
      </c>
      <c r="L88" s="84" t="b">
        <v>0</v>
      </c>
    </row>
    <row r="89" spans="1:12" ht="15">
      <c r="A89" s="84" t="s">
        <v>1763</v>
      </c>
      <c r="B89" s="84" t="s">
        <v>1755</v>
      </c>
      <c r="C89" s="84">
        <v>3</v>
      </c>
      <c r="D89" s="123">
        <v>0.002962148773422572</v>
      </c>
      <c r="E89" s="123">
        <v>1.9388948175981704</v>
      </c>
      <c r="F89" s="84" t="s">
        <v>1962</v>
      </c>
      <c r="G89" s="84" t="b">
        <v>0</v>
      </c>
      <c r="H89" s="84" t="b">
        <v>0</v>
      </c>
      <c r="I89" s="84" t="b">
        <v>0</v>
      </c>
      <c r="J89" s="84" t="b">
        <v>0</v>
      </c>
      <c r="K89" s="84" t="b">
        <v>0</v>
      </c>
      <c r="L89" s="84" t="b">
        <v>0</v>
      </c>
    </row>
    <row r="90" spans="1:12" ht="15">
      <c r="A90" s="84" t="s">
        <v>1758</v>
      </c>
      <c r="B90" s="84" t="s">
        <v>1779</v>
      </c>
      <c r="C90" s="84">
        <v>3</v>
      </c>
      <c r="D90" s="123">
        <v>0.002962148773422572</v>
      </c>
      <c r="E90" s="123">
        <v>2.076068010623482</v>
      </c>
      <c r="F90" s="84" t="s">
        <v>1962</v>
      </c>
      <c r="G90" s="84" t="b">
        <v>0</v>
      </c>
      <c r="H90" s="84" t="b">
        <v>0</v>
      </c>
      <c r="I90" s="84" t="b">
        <v>0</v>
      </c>
      <c r="J90" s="84" t="b">
        <v>0</v>
      </c>
      <c r="K90" s="84" t="b">
        <v>0</v>
      </c>
      <c r="L90" s="84" t="b">
        <v>0</v>
      </c>
    </row>
    <row r="91" spans="1:12" ht="15">
      <c r="A91" s="84" t="s">
        <v>1759</v>
      </c>
      <c r="B91" s="84" t="s">
        <v>1765</v>
      </c>
      <c r="C91" s="84">
        <v>3</v>
      </c>
      <c r="D91" s="123">
        <v>0.002962148773422572</v>
      </c>
      <c r="E91" s="123">
        <v>1.996886764575857</v>
      </c>
      <c r="F91" s="84" t="s">
        <v>1962</v>
      </c>
      <c r="G91" s="84" t="b">
        <v>0</v>
      </c>
      <c r="H91" s="84" t="b">
        <v>0</v>
      </c>
      <c r="I91" s="84" t="b">
        <v>0</v>
      </c>
      <c r="J91" s="84" t="b">
        <v>0</v>
      </c>
      <c r="K91" s="84" t="b">
        <v>0</v>
      </c>
      <c r="L91" s="84" t="b">
        <v>0</v>
      </c>
    </row>
    <row r="92" spans="1:12" ht="15">
      <c r="A92" s="84" t="s">
        <v>1473</v>
      </c>
      <c r="B92" s="84" t="s">
        <v>1821</v>
      </c>
      <c r="C92" s="84">
        <v>3</v>
      </c>
      <c r="D92" s="123">
        <v>0.002962148773422572</v>
      </c>
      <c r="E92" s="123">
        <v>1.5302309435343597</v>
      </c>
      <c r="F92" s="84" t="s">
        <v>1962</v>
      </c>
      <c r="G92" s="84" t="b">
        <v>0</v>
      </c>
      <c r="H92" s="84" t="b">
        <v>0</v>
      </c>
      <c r="I92" s="84" t="b">
        <v>0</v>
      </c>
      <c r="J92" s="84" t="b">
        <v>0</v>
      </c>
      <c r="K92" s="84" t="b">
        <v>0</v>
      </c>
      <c r="L92" s="84" t="b">
        <v>0</v>
      </c>
    </row>
    <row r="93" spans="1:12" ht="15">
      <c r="A93" s="84" t="s">
        <v>1821</v>
      </c>
      <c r="B93" s="84" t="s">
        <v>1791</v>
      </c>
      <c r="C93" s="84">
        <v>3</v>
      </c>
      <c r="D93" s="123">
        <v>0.002962148773422572</v>
      </c>
      <c r="E93" s="123">
        <v>2.540954808926133</v>
      </c>
      <c r="F93" s="84" t="s">
        <v>1962</v>
      </c>
      <c r="G93" s="84" t="b">
        <v>0</v>
      </c>
      <c r="H93" s="84" t="b">
        <v>0</v>
      </c>
      <c r="I93" s="84" t="b">
        <v>0</v>
      </c>
      <c r="J93" s="84" t="b">
        <v>0</v>
      </c>
      <c r="K93" s="84" t="b">
        <v>0</v>
      </c>
      <c r="L93" s="84" t="b">
        <v>0</v>
      </c>
    </row>
    <row r="94" spans="1:12" ht="15">
      <c r="A94" s="84" t="s">
        <v>1756</v>
      </c>
      <c r="B94" s="84" t="s">
        <v>1529</v>
      </c>
      <c r="C94" s="84">
        <v>3</v>
      </c>
      <c r="D94" s="123">
        <v>0.002962148773422572</v>
      </c>
      <c r="E94" s="123">
        <v>1.9388948175981704</v>
      </c>
      <c r="F94" s="84" t="s">
        <v>1962</v>
      </c>
      <c r="G94" s="84" t="b">
        <v>0</v>
      </c>
      <c r="H94" s="84" t="b">
        <v>0</v>
      </c>
      <c r="I94" s="84" t="b">
        <v>0</v>
      </c>
      <c r="J94" s="84" t="b">
        <v>0</v>
      </c>
      <c r="K94" s="84" t="b">
        <v>0</v>
      </c>
      <c r="L94" s="84" t="b">
        <v>0</v>
      </c>
    </row>
    <row r="95" spans="1:12" ht="15">
      <c r="A95" s="84" t="s">
        <v>1485</v>
      </c>
      <c r="B95" s="84" t="s">
        <v>1504</v>
      </c>
      <c r="C95" s="84">
        <v>3</v>
      </c>
      <c r="D95" s="123">
        <v>0.002962148773422572</v>
      </c>
      <c r="E95" s="123">
        <v>1.7170460679818138</v>
      </c>
      <c r="F95" s="84" t="s">
        <v>1962</v>
      </c>
      <c r="G95" s="84" t="b">
        <v>0</v>
      </c>
      <c r="H95" s="84" t="b">
        <v>0</v>
      </c>
      <c r="I95" s="84" t="b">
        <v>0</v>
      </c>
      <c r="J95" s="84" t="b">
        <v>0</v>
      </c>
      <c r="K95" s="84" t="b">
        <v>0</v>
      </c>
      <c r="L95" s="84" t="b">
        <v>0</v>
      </c>
    </row>
    <row r="96" spans="1:12" ht="15">
      <c r="A96" s="84" t="s">
        <v>237</v>
      </c>
      <c r="B96" s="84" t="s">
        <v>1799</v>
      </c>
      <c r="C96" s="84">
        <v>3</v>
      </c>
      <c r="D96" s="123">
        <v>0.002962148773422572</v>
      </c>
      <c r="E96" s="123">
        <v>2.2399248132621516</v>
      </c>
      <c r="F96" s="84" t="s">
        <v>1962</v>
      </c>
      <c r="G96" s="84" t="b">
        <v>0</v>
      </c>
      <c r="H96" s="84" t="b">
        <v>0</v>
      </c>
      <c r="I96" s="84" t="b">
        <v>0</v>
      </c>
      <c r="J96" s="84" t="b">
        <v>1</v>
      </c>
      <c r="K96" s="84" t="b">
        <v>0</v>
      </c>
      <c r="L96" s="84" t="b">
        <v>0</v>
      </c>
    </row>
    <row r="97" spans="1:12" ht="15">
      <c r="A97" s="84" t="s">
        <v>1807</v>
      </c>
      <c r="B97" s="84" t="s">
        <v>1826</v>
      </c>
      <c r="C97" s="84">
        <v>3</v>
      </c>
      <c r="D97" s="123">
        <v>0.002962148773422572</v>
      </c>
      <c r="E97" s="123">
        <v>2.665893545534433</v>
      </c>
      <c r="F97" s="84" t="s">
        <v>1962</v>
      </c>
      <c r="G97" s="84" t="b">
        <v>0</v>
      </c>
      <c r="H97" s="84" t="b">
        <v>0</v>
      </c>
      <c r="I97" s="84" t="b">
        <v>0</v>
      </c>
      <c r="J97" s="84" t="b">
        <v>0</v>
      </c>
      <c r="K97" s="84" t="b">
        <v>0</v>
      </c>
      <c r="L97" s="84" t="b">
        <v>0</v>
      </c>
    </row>
    <row r="98" spans="1:12" ht="15">
      <c r="A98" s="84" t="s">
        <v>244</v>
      </c>
      <c r="B98" s="84" t="s">
        <v>1473</v>
      </c>
      <c r="C98" s="84">
        <v>3</v>
      </c>
      <c r="D98" s="123">
        <v>0.002962148773422572</v>
      </c>
      <c r="E98" s="123">
        <v>0.7580046756607204</v>
      </c>
      <c r="F98" s="84" t="s">
        <v>1962</v>
      </c>
      <c r="G98" s="84" t="b">
        <v>0</v>
      </c>
      <c r="H98" s="84" t="b">
        <v>0</v>
      </c>
      <c r="I98" s="84" t="b">
        <v>0</v>
      </c>
      <c r="J98" s="84" t="b">
        <v>0</v>
      </c>
      <c r="K98" s="84" t="b">
        <v>0</v>
      </c>
      <c r="L98" s="84" t="b">
        <v>0</v>
      </c>
    </row>
    <row r="99" spans="1:12" ht="15">
      <c r="A99" s="84" t="s">
        <v>266</v>
      </c>
      <c r="B99" s="84" t="s">
        <v>1481</v>
      </c>
      <c r="C99" s="84">
        <v>3</v>
      </c>
      <c r="D99" s="123">
        <v>0.002962148773422572</v>
      </c>
      <c r="E99" s="123">
        <v>2.18877229081477</v>
      </c>
      <c r="F99" s="84" t="s">
        <v>1962</v>
      </c>
      <c r="G99" s="84" t="b">
        <v>0</v>
      </c>
      <c r="H99" s="84" t="b">
        <v>0</v>
      </c>
      <c r="I99" s="84" t="b">
        <v>0</v>
      </c>
      <c r="J99" s="84" t="b">
        <v>0</v>
      </c>
      <c r="K99" s="84" t="b">
        <v>0</v>
      </c>
      <c r="L99" s="84" t="b">
        <v>0</v>
      </c>
    </row>
    <row r="100" spans="1:12" ht="15">
      <c r="A100" s="84" t="s">
        <v>1480</v>
      </c>
      <c r="B100" s="84" t="s">
        <v>1475</v>
      </c>
      <c r="C100" s="84">
        <v>3</v>
      </c>
      <c r="D100" s="123">
        <v>0.002962148773422572</v>
      </c>
      <c r="E100" s="123">
        <v>1.0937967775839135</v>
      </c>
      <c r="F100" s="84" t="s">
        <v>1962</v>
      </c>
      <c r="G100" s="84" t="b">
        <v>0</v>
      </c>
      <c r="H100" s="84" t="b">
        <v>0</v>
      </c>
      <c r="I100" s="84" t="b">
        <v>0</v>
      </c>
      <c r="J100" s="84" t="b">
        <v>0</v>
      </c>
      <c r="K100" s="84" t="b">
        <v>0</v>
      </c>
      <c r="L100" s="84" t="b">
        <v>0</v>
      </c>
    </row>
    <row r="101" spans="1:12" ht="15">
      <c r="A101" s="84" t="s">
        <v>1778</v>
      </c>
      <c r="B101" s="84" t="s">
        <v>1762</v>
      </c>
      <c r="C101" s="84">
        <v>3</v>
      </c>
      <c r="D101" s="123">
        <v>0.002962148773422572</v>
      </c>
      <c r="E101" s="123">
        <v>2.076068010623482</v>
      </c>
      <c r="F101" s="84" t="s">
        <v>1962</v>
      </c>
      <c r="G101" s="84" t="b">
        <v>0</v>
      </c>
      <c r="H101" s="84" t="b">
        <v>0</v>
      </c>
      <c r="I101" s="84" t="b">
        <v>0</v>
      </c>
      <c r="J101" s="84" t="b">
        <v>0</v>
      </c>
      <c r="K101" s="84" t="b">
        <v>0</v>
      </c>
      <c r="L101" s="84" t="b">
        <v>0</v>
      </c>
    </row>
    <row r="102" spans="1:12" ht="15">
      <c r="A102" s="84" t="s">
        <v>1762</v>
      </c>
      <c r="B102" s="84" t="s">
        <v>1831</v>
      </c>
      <c r="C102" s="84">
        <v>3</v>
      </c>
      <c r="D102" s="123">
        <v>0.002962148773422572</v>
      </c>
      <c r="E102" s="123">
        <v>2.2979167602398385</v>
      </c>
      <c r="F102" s="84" t="s">
        <v>1962</v>
      </c>
      <c r="G102" s="84" t="b">
        <v>0</v>
      </c>
      <c r="H102" s="84" t="b">
        <v>0</v>
      </c>
      <c r="I102" s="84" t="b">
        <v>0</v>
      </c>
      <c r="J102" s="84" t="b">
        <v>0</v>
      </c>
      <c r="K102" s="84" t="b">
        <v>0</v>
      </c>
      <c r="L102" s="84" t="b">
        <v>0</v>
      </c>
    </row>
    <row r="103" spans="1:12" ht="15">
      <c r="A103" s="84" t="s">
        <v>1831</v>
      </c>
      <c r="B103" s="84" t="s">
        <v>1482</v>
      </c>
      <c r="C103" s="84">
        <v>3</v>
      </c>
      <c r="D103" s="123">
        <v>0.002962148773422572</v>
      </c>
      <c r="E103" s="123">
        <v>2.0638335542064703</v>
      </c>
      <c r="F103" s="84" t="s">
        <v>1962</v>
      </c>
      <c r="G103" s="84" t="b">
        <v>0</v>
      </c>
      <c r="H103" s="84" t="b">
        <v>0</v>
      </c>
      <c r="I103" s="84" t="b">
        <v>0</v>
      </c>
      <c r="J103" s="84" t="b">
        <v>0</v>
      </c>
      <c r="K103" s="84" t="b">
        <v>0</v>
      </c>
      <c r="L103" s="84" t="b">
        <v>0</v>
      </c>
    </row>
    <row r="104" spans="1:12" ht="15">
      <c r="A104" s="84" t="s">
        <v>1763</v>
      </c>
      <c r="B104" s="84" t="s">
        <v>1785</v>
      </c>
      <c r="C104" s="84">
        <v>3</v>
      </c>
      <c r="D104" s="123">
        <v>0.002962148773422572</v>
      </c>
      <c r="E104" s="123">
        <v>2.143014800254095</v>
      </c>
      <c r="F104" s="84" t="s">
        <v>1962</v>
      </c>
      <c r="G104" s="84" t="b">
        <v>0</v>
      </c>
      <c r="H104" s="84" t="b">
        <v>0</v>
      </c>
      <c r="I104" s="84" t="b">
        <v>0</v>
      </c>
      <c r="J104" s="84" t="b">
        <v>0</v>
      </c>
      <c r="K104" s="84" t="b">
        <v>0</v>
      </c>
      <c r="L104" s="84" t="b">
        <v>0</v>
      </c>
    </row>
    <row r="105" spans="1:12" ht="15">
      <c r="A105" s="84" t="s">
        <v>1785</v>
      </c>
      <c r="B105" s="84" t="s">
        <v>1755</v>
      </c>
      <c r="C105" s="84">
        <v>3</v>
      </c>
      <c r="D105" s="123">
        <v>0.002962148773422572</v>
      </c>
      <c r="E105" s="123">
        <v>2.018076063645795</v>
      </c>
      <c r="F105" s="84" t="s">
        <v>1962</v>
      </c>
      <c r="G105" s="84" t="b">
        <v>0</v>
      </c>
      <c r="H105" s="84" t="b">
        <v>0</v>
      </c>
      <c r="I105" s="84" t="b">
        <v>0</v>
      </c>
      <c r="J105" s="84" t="b">
        <v>0</v>
      </c>
      <c r="K105" s="84" t="b">
        <v>0</v>
      </c>
      <c r="L105" s="84" t="b">
        <v>0</v>
      </c>
    </row>
    <row r="106" spans="1:12" ht="15">
      <c r="A106" s="84" t="s">
        <v>1832</v>
      </c>
      <c r="B106" s="84" t="s">
        <v>1756</v>
      </c>
      <c r="C106" s="84">
        <v>3</v>
      </c>
      <c r="D106" s="123">
        <v>0.002962148773422572</v>
      </c>
      <c r="E106" s="123">
        <v>2.2399248132621516</v>
      </c>
      <c r="F106" s="84" t="s">
        <v>1962</v>
      </c>
      <c r="G106" s="84" t="b">
        <v>0</v>
      </c>
      <c r="H106" s="84" t="b">
        <v>0</v>
      </c>
      <c r="I106" s="84" t="b">
        <v>0</v>
      </c>
      <c r="J106" s="84" t="b">
        <v>0</v>
      </c>
      <c r="K106" s="84" t="b">
        <v>0</v>
      </c>
      <c r="L106" s="84" t="b">
        <v>0</v>
      </c>
    </row>
    <row r="107" spans="1:12" ht="15">
      <c r="A107" s="84" t="s">
        <v>1833</v>
      </c>
      <c r="B107" s="84" t="s">
        <v>1834</v>
      </c>
      <c r="C107" s="84">
        <v>3</v>
      </c>
      <c r="D107" s="123">
        <v>0.002962148773422572</v>
      </c>
      <c r="E107" s="123">
        <v>2.665893545534433</v>
      </c>
      <c r="F107" s="84" t="s">
        <v>1962</v>
      </c>
      <c r="G107" s="84" t="b">
        <v>0</v>
      </c>
      <c r="H107" s="84" t="b">
        <v>0</v>
      </c>
      <c r="I107" s="84" t="b">
        <v>0</v>
      </c>
      <c r="J107" s="84" t="b">
        <v>0</v>
      </c>
      <c r="K107" s="84" t="b">
        <v>0</v>
      </c>
      <c r="L107" s="84" t="b">
        <v>0</v>
      </c>
    </row>
    <row r="108" spans="1:12" ht="15">
      <c r="A108" s="84" t="s">
        <v>1836</v>
      </c>
      <c r="B108" s="84" t="s">
        <v>1837</v>
      </c>
      <c r="C108" s="84">
        <v>3</v>
      </c>
      <c r="D108" s="123">
        <v>0.002962148773422572</v>
      </c>
      <c r="E108" s="123">
        <v>2.665893545534433</v>
      </c>
      <c r="F108" s="84" t="s">
        <v>1962</v>
      </c>
      <c r="G108" s="84" t="b">
        <v>0</v>
      </c>
      <c r="H108" s="84" t="b">
        <v>0</v>
      </c>
      <c r="I108" s="84" t="b">
        <v>0</v>
      </c>
      <c r="J108" s="84" t="b">
        <v>0</v>
      </c>
      <c r="K108" s="84" t="b">
        <v>0</v>
      </c>
      <c r="L108" s="84" t="b">
        <v>0</v>
      </c>
    </row>
    <row r="109" spans="1:12" ht="15">
      <c r="A109" s="84" t="s">
        <v>1837</v>
      </c>
      <c r="B109" s="84" t="s">
        <v>1838</v>
      </c>
      <c r="C109" s="84">
        <v>3</v>
      </c>
      <c r="D109" s="123">
        <v>0.002962148773422572</v>
      </c>
      <c r="E109" s="123">
        <v>2.665893545534433</v>
      </c>
      <c r="F109" s="84" t="s">
        <v>1962</v>
      </c>
      <c r="G109" s="84" t="b">
        <v>0</v>
      </c>
      <c r="H109" s="84" t="b">
        <v>0</v>
      </c>
      <c r="I109" s="84" t="b">
        <v>0</v>
      </c>
      <c r="J109" s="84" t="b">
        <v>0</v>
      </c>
      <c r="K109" s="84" t="b">
        <v>0</v>
      </c>
      <c r="L109" s="84" t="b">
        <v>0</v>
      </c>
    </row>
    <row r="110" spans="1:12" ht="15">
      <c r="A110" s="84" t="s">
        <v>1838</v>
      </c>
      <c r="B110" s="84" t="s">
        <v>1839</v>
      </c>
      <c r="C110" s="84">
        <v>3</v>
      </c>
      <c r="D110" s="123">
        <v>0.002962148773422572</v>
      </c>
      <c r="E110" s="123">
        <v>2.665893545534433</v>
      </c>
      <c r="F110" s="84" t="s">
        <v>1962</v>
      </c>
      <c r="G110" s="84" t="b">
        <v>0</v>
      </c>
      <c r="H110" s="84" t="b">
        <v>0</v>
      </c>
      <c r="I110" s="84" t="b">
        <v>0</v>
      </c>
      <c r="J110" s="84" t="b">
        <v>0</v>
      </c>
      <c r="K110" s="84" t="b">
        <v>0</v>
      </c>
      <c r="L110" s="84" t="b">
        <v>0</v>
      </c>
    </row>
    <row r="111" spans="1:12" ht="15">
      <c r="A111" s="84" t="s">
        <v>1839</v>
      </c>
      <c r="B111" s="84" t="s">
        <v>1795</v>
      </c>
      <c r="C111" s="84">
        <v>3</v>
      </c>
      <c r="D111" s="123">
        <v>0.002962148773422572</v>
      </c>
      <c r="E111" s="123">
        <v>2.540954808926133</v>
      </c>
      <c r="F111" s="84" t="s">
        <v>1962</v>
      </c>
      <c r="G111" s="84" t="b">
        <v>0</v>
      </c>
      <c r="H111" s="84" t="b">
        <v>0</v>
      </c>
      <c r="I111" s="84" t="b">
        <v>0</v>
      </c>
      <c r="J111" s="84" t="b">
        <v>0</v>
      </c>
      <c r="K111" s="84" t="b">
        <v>0</v>
      </c>
      <c r="L111" s="84" t="b">
        <v>0</v>
      </c>
    </row>
    <row r="112" spans="1:12" ht="15">
      <c r="A112" s="84" t="s">
        <v>1795</v>
      </c>
      <c r="B112" s="84" t="s">
        <v>1840</v>
      </c>
      <c r="C112" s="84">
        <v>3</v>
      </c>
      <c r="D112" s="123">
        <v>0.002962148773422572</v>
      </c>
      <c r="E112" s="123">
        <v>2.540954808926133</v>
      </c>
      <c r="F112" s="84" t="s">
        <v>1962</v>
      </c>
      <c r="G112" s="84" t="b">
        <v>0</v>
      </c>
      <c r="H112" s="84" t="b">
        <v>0</v>
      </c>
      <c r="I112" s="84" t="b">
        <v>0</v>
      </c>
      <c r="J112" s="84" t="b">
        <v>0</v>
      </c>
      <c r="K112" s="84" t="b">
        <v>0</v>
      </c>
      <c r="L112" s="84" t="b">
        <v>0</v>
      </c>
    </row>
    <row r="113" spans="1:12" ht="15">
      <c r="A113" s="84" t="s">
        <v>1840</v>
      </c>
      <c r="B113" s="84" t="s">
        <v>1841</v>
      </c>
      <c r="C113" s="84">
        <v>3</v>
      </c>
      <c r="D113" s="123">
        <v>0.002962148773422572</v>
      </c>
      <c r="E113" s="123">
        <v>2.665893545534433</v>
      </c>
      <c r="F113" s="84" t="s">
        <v>1962</v>
      </c>
      <c r="G113" s="84" t="b">
        <v>0</v>
      </c>
      <c r="H113" s="84" t="b">
        <v>0</v>
      </c>
      <c r="I113" s="84" t="b">
        <v>0</v>
      </c>
      <c r="J113" s="84" t="b">
        <v>0</v>
      </c>
      <c r="K113" s="84" t="b">
        <v>0</v>
      </c>
      <c r="L113" s="84" t="b">
        <v>0</v>
      </c>
    </row>
    <row r="114" spans="1:12" ht="15">
      <c r="A114" s="84" t="s">
        <v>1841</v>
      </c>
      <c r="B114" s="84" t="s">
        <v>1491</v>
      </c>
      <c r="C114" s="84">
        <v>3</v>
      </c>
      <c r="D114" s="123">
        <v>0.002962148773422572</v>
      </c>
      <c r="E114" s="123">
        <v>2.0638335542064703</v>
      </c>
      <c r="F114" s="84" t="s">
        <v>1962</v>
      </c>
      <c r="G114" s="84" t="b">
        <v>0</v>
      </c>
      <c r="H114" s="84" t="b">
        <v>0</v>
      </c>
      <c r="I114" s="84" t="b">
        <v>0</v>
      </c>
      <c r="J114" s="84" t="b">
        <v>0</v>
      </c>
      <c r="K114" s="84" t="b">
        <v>0</v>
      </c>
      <c r="L114" s="84" t="b">
        <v>0</v>
      </c>
    </row>
    <row r="115" spans="1:12" ht="15">
      <c r="A115" s="84" t="s">
        <v>1491</v>
      </c>
      <c r="B115" s="84" t="s">
        <v>1809</v>
      </c>
      <c r="C115" s="84">
        <v>3</v>
      </c>
      <c r="D115" s="123">
        <v>0.002962148773422572</v>
      </c>
      <c r="E115" s="123">
        <v>2.0290714479472585</v>
      </c>
      <c r="F115" s="84" t="s">
        <v>1962</v>
      </c>
      <c r="G115" s="84" t="b">
        <v>0</v>
      </c>
      <c r="H115" s="84" t="b">
        <v>0</v>
      </c>
      <c r="I115" s="84" t="b">
        <v>0</v>
      </c>
      <c r="J115" s="84" t="b">
        <v>0</v>
      </c>
      <c r="K115" s="84" t="b">
        <v>0</v>
      </c>
      <c r="L115" s="84" t="b">
        <v>0</v>
      </c>
    </row>
    <row r="116" spans="1:12" ht="15">
      <c r="A116" s="84" t="s">
        <v>1809</v>
      </c>
      <c r="B116" s="84" t="s">
        <v>1842</v>
      </c>
      <c r="C116" s="84">
        <v>3</v>
      </c>
      <c r="D116" s="123">
        <v>0.002962148773422572</v>
      </c>
      <c r="E116" s="123">
        <v>2.540954808926133</v>
      </c>
      <c r="F116" s="84" t="s">
        <v>1962</v>
      </c>
      <c r="G116" s="84" t="b">
        <v>0</v>
      </c>
      <c r="H116" s="84" t="b">
        <v>0</v>
      </c>
      <c r="I116" s="84" t="b">
        <v>0</v>
      </c>
      <c r="J116" s="84" t="b">
        <v>0</v>
      </c>
      <c r="K116" s="84" t="b">
        <v>0</v>
      </c>
      <c r="L116" s="84" t="b">
        <v>0</v>
      </c>
    </row>
    <row r="117" spans="1:12" ht="15">
      <c r="A117" s="84" t="s">
        <v>1842</v>
      </c>
      <c r="B117" s="84" t="s">
        <v>1811</v>
      </c>
      <c r="C117" s="84">
        <v>3</v>
      </c>
      <c r="D117" s="123">
        <v>0.002962148773422572</v>
      </c>
      <c r="E117" s="123">
        <v>2.665893545534433</v>
      </c>
      <c r="F117" s="84" t="s">
        <v>1962</v>
      </c>
      <c r="G117" s="84" t="b">
        <v>0</v>
      </c>
      <c r="H117" s="84" t="b">
        <v>0</v>
      </c>
      <c r="I117" s="84" t="b">
        <v>0</v>
      </c>
      <c r="J117" s="84" t="b">
        <v>0</v>
      </c>
      <c r="K117" s="84" t="b">
        <v>0</v>
      </c>
      <c r="L117" s="84" t="b">
        <v>0</v>
      </c>
    </row>
    <row r="118" spans="1:12" ht="15">
      <c r="A118" s="84" t="s">
        <v>1812</v>
      </c>
      <c r="B118" s="84" t="s">
        <v>253</v>
      </c>
      <c r="C118" s="84">
        <v>3</v>
      </c>
      <c r="D118" s="123">
        <v>0.002962148773422572</v>
      </c>
      <c r="E118" s="123">
        <v>2.3191060593097763</v>
      </c>
      <c r="F118" s="84" t="s">
        <v>1962</v>
      </c>
      <c r="G118" s="84" t="b">
        <v>0</v>
      </c>
      <c r="H118" s="84" t="b">
        <v>0</v>
      </c>
      <c r="I118" s="84" t="b">
        <v>0</v>
      </c>
      <c r="J118" s="84" t="b">
        <v>0</v>
      </c>
      <c r="K118" s="84" t="b">
        <v>0</v>
      </c>
      <c r="L118" s="84" t="b">
        <v>0</v>
      </c>
    </row>
    <row r="119" spans="1:12" ht="15">
      <c r="A119" s="84" t="s">
        <v>1473</v>
      </c>
      <c r="B119" s="84" t="s">
        <v>251</v>
      </c>
      <c r="C119" s="84">
        <v>3</v>
      </c>
      <c r="D119" s="123">
        <v>0.002962148773422572</v>
      </c>
      <c r="E119" s="123">
        <v>1.5302309435343597</v>
      </c>
      <c r="F119" s="84" t="s">
        <v>1962</v>
      </c>
      <c r="G119" s="84" t="b">
        <v>0</v>
      </c>
      <c r="H119" s="84" t="b">
        <v>0</v>
      </c>
      <c r="I119" s="84" t="b">
        <v>0</v>
      </c>
      <c r="J119" s="84" t="b">
        <v>0</v>
      </c>
      <c r="K119" s="84" t="b">
        <v>0</v>
      </c>
      <c r="L119" s="84" t="b">
        <v>0</v>
      </c>
    </row>
    <row r="120" spans="1:12" ht="15">
      <c r="A120" s="84" t="s">
        <v>251</v>
      </c>
      <c r="B120" s="84" t="s">
        <v>1843</v>
      </c>
      <c r="C120" s="84">
        <v>3</v>
      </c>
      <c r="D120" s="123">
        <v>0.002962148773422572</v>
      </c>
      <c r="E120" s="123">
        <v>2.665893545534433</v>
      </c>
      <c r="F120" s="84" t="s">
        <v>1962</v>
      </c>
      <c r="G120" s="84" t="b">
        <v>0</v>
      </c>
      <c r="H120" s="84" t="b">
        <v>0</v>
      </c>
      <c r="I120" s="84" t="b">
        <v>0</v>
      </c>
      <c r="J120" s="84" t="b">
        <v>0</v>
      </c>
      <c r="K120" s="84" t="b">
        <v>0</v>
      </c>
      <c r="L120" s="84" t="b">
        <v>0</v>
      </c>
    </row>
    <row r="121" spans="1:12" ht="15">
      <c r="A121" s="84" t="s">
        <v>1843</v>
      </c>
      <c r="B121" s="84" t="s">
        <v>1844</v>
      </c>
      <c r="C121" s="84">
        <v>3</v>
      </c>
      <c r="D121" s="123">
        <v>0.002962148773422572</v>
      </c>
      <c r="E121" s="123">
        <v>2.665893545534433</v>
      </c>
      <c r="F121" s="84" t="s">
        <v>1962</v>
      </c>
      <c r="G121" s="84" t="b">
        <v>0</v>
      </c>
      <c r="H121" s="84" t="b">
        <v>0</v>
      </c>
      <c r="I121" s="84" t="b">
        <v>0</v>
      </c>
      <c r="J121" s="84" t="b">
        <v>0</v>
      </c>
      <c r="K121" s="84" t="b">
        <v>0</v>
      </c>
      <c r="L121" s="84" t="b">
        <v>0</v>
      </c>
    </row>
    <row r="122" spans="1:12" ht="15">
      <c r="A122" s="84" t="s">
        <v>1844</v>
      </c>
      <c r="B122" s="84" t="s">
        <v>250</v>
      </c>
      <c r="C122" s="84">
        <v>3</v>
      </c>
      <c r="D122" s="123">
        <v>0.002962148773422572</v>
      </c>
      <c r="E122" s="123">
        <v>2.665893545534433</v>
      </c>
      <c r="F122" s="84" t="s">
        <v>1962</v>
      </c>
      <c r="G122" s="84" t="b">
        <v>0</v>
      </c>
      <c r="H122" s="84" t="b">
        <v>0</v>
      </c>
      <c r="I122" s="84" t="b">
        <v>0</v>
      </c>
      <c r="J122" s="84" t="b">
        <v>0</v>
      </c>
      <c r="K122" s="84" t="b">
        <v>0</v>
      </c>
      <c r="L122" s="84" t="b">
        <v>0</v>
      </c>
    </row>
    <row r="123" spans="1:12" ht="15">
      <c r="A123" s="84" t="s">
        <v>250</v>
      </c>
      <c r="B123" s="84" t="s">
        <v>1808</v>
      </c>
      <c r="C123" s="84">
        <v>3</v>
      </c>
      <c r="D123" s="123">
        <v>0.002962148773422572</v>
      </c>
      <c r="E123" s="123">
        <v>2.540954808926133</v>
      </c>
      <c r="F123" s="84" t="s">
        <v>1962</v>
      </c>
      <c r="G123" s="84" t="b">
        <v>0</v>
      </c>
      <c r="H123" s="84" t="b">
        <v>0</v>
      </c>
      <c r="I123" s="84" t="b">
        <v>0</v>
      </c>
      <c r="J123" s="84" t="b">
        <v>0</v>
      </c>
      <c r="K123" s="84" t="b">
        <v>0</v>
      </c>
      <c r="L123" s="84" t="b">
        <v>0</v>
      </c>
    </row>
    <row r="124" spans="1:12" ht="15">
      <c r="A124" s="84" t="s">
        <v>1808</v>
      </c>
      <c r="B124" s="84" t="s">
        <v>1845</v>
      </c>
      <c r="C124" s="84">
        <v>3</v>
      </c>
      <c r="D124" s="123">
        <v>0.002962148773422572</v>
      </c>
      <c r="E124" s="123">
        <v>2.540954808926133</v>
      </c>
      <c r="F124" s="84" t="s">
        <v>1962</v>
      </c>
      <c r="G124" s="84" t="b">
        <v>0</v>
      </c>
      <c r="H124" s="84" t="b">
        <v>0</v>
      </c>
      <c r="I124" s="84" t="b">
        <v>0</v>
      </c>
      <c r="J124" s="84" t="b">
        <v>0</v>
      </c>
      <c r="K124" s="84" t="b">
        <v>0</v>
      </c>
      <c r="L124" s="84" t="b">
        <v>0</v>
      </c>
    </row>
    <row r="125" spans="1:12" ht="15">
      <c r="A125" s="84" t="s">
        <v>1845</v>
      </c>
      <c r="B125" s="84" t="s">
        <v>1846</v>
      </c>
      <c r="C125" s="84">
        <v>3</v>
      </c>
      <c r="D125" s="123">
        <v>0.002962148773422572</v>
      </c>
      <c r="E125" s="123">
        <v>2.665893545534433</v>
      </c>
      <c r="F125" s="84" t="s">
        <v>1962</v>
      </c>
      <c r="G125" s="84" t="b">
        <v>0</v>
      </c>
      <c r="H125" s="84" t="b">
        <v>0</v>
      </c>
      <c r="I125" s="84" t="b">
        <v>0</v>
      </c>
      <c r="J125" s="84" t="b">
        <v>0</v>
      </c>
      <c r="K125" s="84" t="b">
        <v>0</v>
      </c>
      <c r="L125" s="84" t="b">
        <v>0</v>
      </c>
    </row>
    <row r="126" spans="1:12" ht="15">
      <c r="A126" s="84" t="s">
        <v>1846</v>
      </c>
      <c r="B126" s="84" t="s">
        <v>1847</v>
      </c>
      <c r="C126" s="84">
        <v>3</v>
      </c>
      <c r="D126" s="123">
        <v>0.002962148773422572</v>
      </c>
      <c r="E126" s="123">
        <v>2.665893545534433</v>
      </c>
      <c r="F126" s="84" t="s">
        <v>1962</v>
      </c>
      <c r="G126" s="84" t="b">
        <v>0</v>
      </c>
      <c r="H126" s="84" t="b">
        <v>0</v>
      </c>
      <c r="I126" s="84" t="b">
        <v>0</v>
      </c>
      <c r="J126" s="84" t="b">
        <v>0</v>
      </c>
      <c r="K126" s="84" t="b">
        <v>0</v>
      </c>
      <c r="L126" s="84" t="b">
        <v>0</v>
      </c>
    </row>
    <row r="127" spans="1:12" ht="15">
      <c r="A127" s="84" t="s">
        <v>1847</v>
      </c>
      <c r="B127" s="84" t="s">
        <v>1848</v>
      </c>
      <c r="C127" s="84">
        <v>3</v>
      </c>
      <c r="D127" s="123">
        <v>0.002962148773422572</v>
      </c>
      <c r="E127" s="123">
        <v>2.665893545534433</v>
      </c>
      <c r="F127" s="84" t="s">
        <v>1962</v>
      </c>
      <c r="G127" s="84" t="b">
        <v>0</v>
      </c>
      <c r="H127" s="84" t="b">
        <v>0</v>
      </c>
      <c r="I127" s="84" t="b">
        <v>0</v>
      </c>
      <c r="J127" s="84" t="b">
        <v>0</v>
      </c>
      <c r="K127" s="84" t="b">
        <v>0</v>
      </c>
      <c r="L127" s="84" t="b">
        <v>0</v>
      </c>
    </row>
    <row r="128" spans="1:12" ht="15">
      <c r="A128" s="84" t="s">
        <v>1848</v>
      </c>
      <c r="B128" s="84" t="s">
        <v>249</v>
      </c>
      <c r="C128" s="84">
        <v>3</v>
      </c>
      <c r="D128" s="123">
        <v>0.002962148773422572</v>
      </c>
      <c r="E128" s="123">
        <v>2.665893545534433</v>
      </c>
      <c r="F128" s="84" t="s">
        <v>1962</v>
      </c>
      <c r="G128" s="84" t="b">
        <v>0</v>
      </c>
      <c r="H128" s="84" t="b">
        <v>0</v>
      </c>
      <c r="I128" s="84" t="b">
        <v>0</v>
      </c>
      <c r="J128" s="84" t="b">
        <v>0</v>
      </c>
      <c r="K128" s="84" t="b">
        <v>0</v>
      </c>
      <c r="L128" s="84" t="b">
        <v>0</v>
      </c>
    </row>
    <row r="129" spans="1:12" ht="15">
      <c r="A129" s="84" t="s">
        <v>248</v>
      </c>
      <c r="B129" s="84" t="s">
        <v>1518</v>
      </c>
      <c r="C129" s="84">
        <v>3</v>
      </c>
      <c r="D129" s="123">
        <v>0.002962148773422572</v>
      </c>
      <c r="E129" s="123">
        <v>2.665893545534433</v>
      </c>
      <c r="F129" s="84" t="s">
        <v>1962</v>
      </c>
      <c r="G129" s="84" t="b">
        <v>0</v>
      </c>
      <c r="H129" s="84" t="b">
        <v>0</v>
      </c>
      <c r="I129" s="84" t="b">
        <v>0</v>
      </c>
      <c r="J129" s="84" t="b">
        <v>0</v>
      </c>
      <c r="K129" s="84" t="b">
        <v>0</v>
      </c>
      <c r="L129" s="84" t="b">
        <v>0</v>
      </c>
    </row>
    <row r="130" spans="1:12" ht="15">
      <c r="A130" s="84" t="s">
        <v>1487</v>
      </c>
      <c r="B130" s="84" t="s">
        <v>1473</v>
      </c>
      <c r="C130" s="84">
        <v>3</v>
      </c>
      <c r="D130" s="123">
        <v>0.002962148773422572</v>
      </c>
      <c r="E130" s="123">
        <v>1.427011456619296</v>
      </c>
      <c r="F130" s="84" t="s">
        <v>1962</v>
      </c>
      <c r="G130" s="84" t="b">
        <v>0</v>
      </c>
      <c r="H130" s="84" t="b">
        <v>0</v>
      </c>
      <c r="I130" s="84" t="b">
        <v>0</v>
      </c>
      <c r="J130" s="84" t="b">
        <v>0</v>
      </c>
      <c r="K130" s="84" t="b">
        <v>0</v>
      </c>
      <c r="L130" s="84" t="b">
        <v>0</v>
      </c>
    </row>
    <row r="131" spans="1:12" ht="15">
      <c r="A131" s="84" t="s">
        <v>1490</v>
      </c>
      <c r="B131" s="84" t="s">
        <v>1850</v>
      </c>
      <c r="C131" s="84">
        <v>3</v>
      </c>
      <c r="D131" s="123">
        <v>0.002962148773422572</v>
      </c>
      <c r="E131" s="123">
        <v>2.143014800254095</v>
      </c>
      <c r="F131" s="84" t="s">
        <v>1962</v>
      </c>
      <c r="G131" s="84" t="b">
        <v>0</v>
      </c>
      <c r="H131" s="84" t="b">
        <v>0</v>
      </c>
      <c r="I131" s="84" t="b">
        <v>0</v>
      </c>
      <c r="J131" s="84" t="b">
        <v>0</v>
      </c>
      <c r="K131" s="84" t="b">
        <v>0</v>
      </c>
      <c r="L131" s="84" t="b">
        <v>0</v>
      </c>
    </row>
    <row r="132" spans="1:12" ht="15">
      <c r="A132" s="84" t="s">
        <v>1850</v>
      </c>
      <c r="B132" s="84" t="s">
        <v>1473</v>
      </c>
      <c r="C132" s="84">
        <v>3</v>
      </c>
      <c r="D132" s="123">
        <v>0.002962148773422572</v>
      </c>
      <c r="E132" s="123">
        <v>1.427011456619296</v>
      </c>
      <c r="F132" s="84" t="s">
        <v>1962</v>
      </c>
      <c r="G132" s="84" t="b">
        <v>0</v>
      </c>
      <c r="H132" s="84" t="b">
        <v>0</v>
      </c>
      <c r="I132" s="84" t="b">
        <v>0</v>
      </c>
      <c r="J132" s="84" t="b">
        <v>0</v>
      </c>
      <c r="K132" s="84" t="b">
        <v>0</v>
      </c>
      <c r="L132" s="84" t="b">
        <v>0</v>
      </c>
    </row>
    <row r="133" spans="1:12" ht="15">
      <c r="A133" s="84" t="s">
        <v>1474</v>
      </c>
      <c r="B133" s="84" t="s">
        <v>1783</v>
      </c>
      <c r="C133" s="84">
        <v>3</v>
      </c>
      <c r="D133" s="123">
        <v>0.002962148773422572</v>
      </c>
      <c r="E133" s="123">
        <v>1.429804356803466</v>
      </c>
      <c r="F133" s="84" t="s">
        <v>1962</v>
      </c>
      <c r="G133" s="84" t="b">
        <v>0</v>
      </c>
      <c r="H133" s="84" t="b">
        <v>0</v>
      </c>
      <c r="I133" s="84" t="b">
        <v>0</v>
      </c>
      <c r="J133" s="84" t="b">
        <v>0</v>
      </c>
      <c r="K133" s="84" t="b">
        <v>0</v>
      </c>
      <c r="L133" s="84" t="b">
        <v>0</v>
      </c>
    </row>
    <row r="134" spans="1:12" ht="15">
      <c r="A134" s="84" t="s">
        <v>1852</v>
      </c>
      <c r="B134" s="84" t="s">
        <v>1474</v>
      </c>
      <c r="C134" s="84">
        <v>3</v>
      </c>
      <c r="D134" s="123">
        <v>0.002962148773422572</v>
      </c>
      <c r="E134" s="123">
        <v>1.6806168023551389</v>
      </c>
      <c r="F134" s="84" t="s">
        <v>1962</v>
      </c>
      <c r="G134" s="84" t="b">
        <v>0</v>
      </c>
      <c r="H134" s="84" t="b">
        <v>0</v>
      </c>
      <c r="I134" s="84" t="b">
        <v>0</v>
      </c>
      <c r="J134" s="84" t="b">
        <v>0</v>
      </c>
      <c r="K134" s="84" t="b">
        <v>0</v>
      </c>
      <c r="L134" s="84" t="b">
        <v>0</v>
      </c>
    </row>
    <row r="135" spans="1:12" ht="15">
      <c r="A135" s="84" t="s">
        <v>267</v>
      </c>
      <c r="B135" s="84" t="s">
        <v>1481</v>
      </c>
      <c r="C135" s="84">
        <v>2</v>
      </c>
      <c r="D135" s="123">
        <v>0.00221337189102925</v>
      </c>
      <c r="E135" s="123">
        <v>1.887742295150789</v>
      </c>
      <c r="F135" s="84" t="s">
        <v>1962</v>
      </c>
      <c r="G135" s="84" t="b">
        <v>0</v>
      </c>
      <c r="H135" s="84" t="b">
        <v>0</v>
      </c>
      <c r="I135" s="84" t="b">
        <v>0</v>
      </c>
      <c r="J135" s="84" t="b">
        <v>0</v>
      </c>
      <c r="K135" s="84" t="b">
        <v>0</v>
      </c>
      <c r="L135" s="84" t="b">
        <v>0</v>
      </c>
    </row>
    <row r="136" spans="1:12" ht="15">
      <c r="A136" s="84" t="s">
        <v>1480</v>
      </c>
      <c r="B136" s="84" t="s">
        <v>1853</v>
      </c>
      <c r="C136" s="84">
        <v>2</v>
      </c>
      <c r="D136" s="123">
        <v>0.00221337189102925</v>
      </c>
      <c r="E136" s="123">
        <v>1.996886764575857</v>
      </c>
      <c r="F136" s="84" t="s">
        <v>1962</v>
      </c>
      <c r="G136" s="84" t="b">
        <v>0</v>
      </c>
      <c r="H136" s="84" t="b">
        <v>0</v>
      </c>
      <c r="I136" s="84" t="b">
        <v>0</v>
      </c>
      <c r="J136" s="84" t="b">
        <v>0</v>
      </c>
      <c r="K136" s="84" t="b">
        <v>1</v>
      </c>
      <c r="L136" s="84" t="b">
        <v>0</v>
      </c>
    </row>
    <row r="137" spans="1:12" ht="15">
      <c r="A137" s="84" t="s">
        <v>1853</v>
      </c>
      <c r="B137" s="84" t="s">
        <v>1790</v>
      </c>
      <c r="C137" s="84">
        <v>2</v>
      </c>
      <c r="D137" s="123">
        <v>0.00221337189102925</v>
      </c>
      <c r="E137" s="123">
        <v>2.540954808926133</v>
      </c>
      <c r="F137" s="84" t="s">
        <v>1962</v>
      </c>
      <c r="G137" s="84" t="b">
        <v>0</v>
      </c>
      <c r="H137" s="84" t="b">
        <v>1</v>
      </c>
      <c r="I137" s="84" t="b">
        <v>0</v>
      </c>
      <c r="J137" s="84" t="b">
        <v>0</v>
      </c>
      <c r="K137" s="84" t="b">
        <v>0</v>
      </c>
      <c r="L137" s="84" t="b">
        <v>0</v>
      </c>
    </row>
    <row r="138" spans="1:12" ht="15">
      <c r="A138" s="84" t="s">
        <v>1790</v>
      </c>
      <c r="B138" s="84" t="s">
        <v>1475</v>
      </c>
      <c r="C138" s="84">
        <v>2</v>
      </c>
      <c r="D138" s="123">
        <v>0.00221337189102925</v>
      </c>
      <c r="E138" s="123">
        <v>1.4617735628785078</v>
      </c>
      <c r="F138" s="84" t="s">
        <v>1962</v>
      </c>
      <c r="G138" s="84" t="b">
        <v>0</v>
      </c>
      <c r="H138" s="84" t="b">
        <v>0</v>
      </c>
      <c r="I138" s="84" t="b">
        <v>0</v>
      </c>
      <c r="J138" s="84" t="b">
        <v>0</v>
      </c>
      <c r="K138" s="84" t="b">
        <v>0</v>
      </c>
      <c r="L138" s="84" t="b">
        <v>0</v>
      </c>
    </row>
    <row r="139" spans="1:12" ht="15">
      <c r="A139" s="84" t="s">
        <v>1778</v>
      </c>
      <c r="B139" s="84" t="s">
        <v>1757</v>
      </c>
      <c r="C139" s="84">
        <v>2</v>
      </c>
      <c r="D139" s="123">
        <v>0.00221337189102925</v>
      </c>
      <c r="E139" s="123">
        <v>1.8999767515678008</v>
      </c>
      <c r="F139" s="84" t="s">
        <v>1962</v>
      </c>
      <c r="G139" s="84" t="b">
        <v>0</v>
      </c>
      <c r="H139" s="84" t="b">
        <v>0</v>
      </c>
      <c r="I139" s="84" t="b">
        <v>0</v>
      </c>
      <c r="J139" s="84" t="b">
        <v>0</v>
      </c>
      <c r="K139" s="84" t="b">
        <v>0</v>
      </c>
      <c r="L139" s="84" t="b">
        <v>0</v>
      </c>
    </row>
    <row r="140" spans="1:12" ht="15">
      <c r="A140" s="84" t="s">
        <v>1757</v>
      </c>
      <c r="B140" s="84" t="s">
        <v>298</v>
      </c>
      <c r="C140" s="84">
        <v>2</v>
      </c>
      <c r="D140" s="123">
        <v>0.00221337189102925</v>
      </c>
      <c r="E140" s="123">
        <v>2.2979167602398385</v>
      </c>
      <c r="F140" s="84" t="s">
        <v>1962</v>
      </c>
      <c r="G140" s="84" t="b">
        <v>0</v>
      </c>
      <c r="H140" s="84" t="b">
        <v>0</v>
      </c>
      <c r="I140" s="84" t="b">
        <v>0</v>
      </c>
      <c r="J140" s="84" t="b">
        <v>0</v>
      </c>
      <c r="K140" s="84" t="b">
        <v>0</v>
      </c>
      <c r="L140" s="84" t="b">
        <v>0</v>
      </c>
    </row>
    <row r="141" spans="1:12" ht="15">
      <c r="A141" s="84" t="s">
        <v>298</v>
      </c>
      <c r="B141" s="84" t="s">
        <v>1479</v>
      </c>
      <c r="C141" s="84">
        <v>2</v>
      </c>
      <c r="D141" s="123">
        <v>0.00221337189102925</v>
      </c>
      <c r="E141" s="123">
        <v>1.9388948175981704</v>
      </c>
      <c r="F141" s="84" t="s">
        <v>1962</v>
      </c>
      <c r="G141" s="84" t="b">
        <v>0</v>
      </c>
      <c r="H141" s="84" t="b">
        <v>0</v>
      </c>
      <c r="I141" s="84" t="b">
        <v>0</v>
      </c>
      <c r="J141" s="84" t="b">
        <v>0</v>
      </c>
      <c r="K141" s="84" t="b">
        <v>0</v>
      </c>
      <c r="L141" s="84" t="b">
        <v>0</v>
      </c>
    </row>
    <row r="142" spans="1:12" ht="15">
      <c r="A142" s="84" t="s">
        <v>1473</v>
      </c>
      <c r="B142" s="84" t="s">
        <v>271</v>
      </c>
      <c r="C142" s="84">
        <v>2</v>
      </c>
      <c r="D142" s="123">
        <v>0.00221337189102925</v>
      </c>
      <c r="E142" s="123">
        <v>1.5302309435343595</v>
      </c>
      <c r="F142" s="84" t="s">
        <v>1962</v>
      </c>
      <c r="G142" s="84" t="b">
        <v>0</v>
      </c>
      <c r="H142" s="84" t="b">
        <v>0</v>
      </c>
      <c r="I142" s="84" t="b">
        <v>0</v>
      </c>
      <c r="J142" s="84" t="b">
        <v>0</v>
      </c>
      <c r="K142" s="84" t="b">
        <v>0</v>
      </c>
      <c r="L142" s="84" t="b">
        <v>0</v>
      </c>
    </row>
    <row r="143" spans="1:12" ht="15">
      <c r="A143" s="84" t="s">
        <v>271</v>
      </c>
      <c r="B143" s="84" t="s">
        <v>1854</v>
      </c>
      <c r="C143" s="84">
        <v>2</v>
      </c>
      <c r="D143" s="123">
        <v>0.00221337189102925</v>
      </c>
      <c r="E143" s="123">
        <v>2.8419848045901137</v>
      </c>
      <c r="F143" s="84" t="s">
        <v>1962</v>
      </c>
      <c r="G143" s="84" t="b">
        <v>0</v>
      </c>
      <c r="H143" s="84" t="b">
        <v>0</v>
      </c>
      <c r="I143" s="84" t="b">
        <v>0</v>
      </c>
      <c r="J143" s="84" t="b">
        <v>0</v>
      </c>
      <c r="K143" s="84" t="b">
        <v>0</v>
      </c>
      <c r="L143" s="84" t="b">
        <v>0</v>
      </c>
    </row>
    <row r="144" spans="1:12" ht="15">
      <c r="A144" s="84" t="s">
        <v>1854</v>
      </c>
      <c r="B144" s="84" t="s">
        <v>1855</v>
      </c>
      <c r="C144" s="84">
        <v>2</v>
      </c>
      <c r="D144" s="123">
        <v>0.00221337189102925</v>
      </c>
      <c r="E144" s="123">
        <v>2.8419848045901137</v>
      </c>
      <c r="F144" s="84" t="s">
        <v>1962</v>
      </c>
      <c r="G144" s="84" t="b">
        <v>0</v>
      </c>
      <c r="H144" s="84" t="b">
        <v>0</v>
      </c>
      <c r="I144" s="84" t="b">
        <v>0</v>
      </c>
      <c r="J144" s="84" t="b">
        <v>0</v>
      </c>
      <c r="K144" s="84" t="b">
        <v>0</v>
      </c>
      <c r="L144" s="84" t="b">
        <v>0</v>
      </c>
    </row>
    <row r="145" spans="1:12" ht="15">
      <c r="A145" s="84" t="s">
        <v>1855</v>
      </c>
      <c r="B145" s="84" t="s">
        <v>1856</v>
      </c>
      <c r="C145" s="84">
        <v>2</v>
      </c>
      <c r="D145" s="123">
        <v>0.00221337189102925</v>
      </c>
      <c r="E145" s="123">
        <v>2.8419848045901137</v>
      </c>
      <c r="F145" s="84" t="s">
        <v>1962</v>
      </c>
      <c r="G145" s="84" t="b">
        <v>0</v>
      </c>
      <c r="H145" s="84" t="b">
        <v>0</v>
      </c>
      <c r="I145" s="84" t="b">
        <v>0</v>
      </c>
      <c r="J145" s="84" t="b">
        <v>0</v>
      </c>
      <c r="K145" s="84" t="b">
        <v>0</v>
      </c>
      <c r="L145" s="84" t="b">
        <v>0</v>
      </c>
    </row>
    <row r="146" spans="1:12" ht="15">
      <c r="A146" s="84" t="s">
        <v>1856</v>
      </c>
      <c r="B146" s="84" t="s">
        <v>1857</v>
      </c>
      <c r="C146" s="84">
        <v>2</v>
      </c>
      <c r="D146" s="123">
        <v>0.00221337189102925</v>
      </c>
      <c r="E146" s="123">
        <v>2.8419848045901137</v>
      </c>
      <c r="F146" s="84" t="s">
        <v>1962</v>
      </c>
      <c r="G146" s="84" t="b">
        <v>0</v>
      </c>
      <c r="H146" s="84" t="b">
        <v>0</v>
      </c>
      <c r="I146" s="84" t="b">
        <v>0</v>
      </c>
      <c r="J146" s="84" t="b">
        <v>0</v>
      </c>
      <c r="K146" s="84" t="b">
        <v>0</v>
      </c>
      <c r="L146" s="84" t="b">
        <v>0</v>
      </c>
    </row>
    <row r="147" spans="1:12" ht="15">
      <c r="A147" s="84" t="s">
        <v>1857</v>
      </c>
      <c r="B147" s="84" t="s">
        <v>1858</v>
      </c>
      <c r="C147" s="84">
        <v>2</v>
      </c>
      <c r="D147" s="123">
        <v>0.00221337189102925</v>
      </c>
      <c r="E147" s="123">
        <v>2.8419848045901137</v>
      </c>
      <c r="F147" s="84" t="s">
        <v>1962</v>
      </c>
      <c r="G147" s="84" t="b">
        <v>0</v>
      </c>
      <c r="H147" s="84" t="b">
        <v>0</v>
      </c>
      <c r="I147" s="84" t="b">
        <v>0</v>
      </c>
      <c r="J147" s="84" t="b">
        <v>0</v>
      </c>
      <c r="K147" s="84" t="b">
        <v>0</v>
      </c>
      <c r="L147" s="84" t="b">
        <v>0</v>
      </c>
    </row>
    <row r="148" spans="1:12" ht="15">
      <c r="A148" s="84" t="s">
        <v>1858</v>
      </c>
      <c r="B148" s="84" t="s">
        <v>1859</v>
      </c>
      <c r="C148" s="84">
        <v>2</v>
      </c>
      <c r="D148" s="123">
        <v>0.00221337189102925</v>
      </c>
      <c r="E148" s="123">
        <v>2.8419848045901137</v>
      </c>
      <c r="F148" s="84" t="s">
        <v>1962</v>
      </c>
      <c r="G148" s="84" t="b">
        <v>0</v>
      </c>
      <c r="H148" s="84" t="b">
        <v>0</v>
      </c>
      <c r="I148" s="84" t="b">
        <v>0</v>
      </c>
      <c r="J148" s="84" t="b">
        <v>0</v>
      </c>
      <c r="K148" s="84" t="b">
        <v>0</v>
      </c>
      <c r="L148" s="84" t="b">
        <v>0</v>
      </c>
    </row>
    <row r="149" spans="1:12" ht="15">
      <c r="A149" s="84" t="s">
        <v>1859</v>
      </c>
      <c r="B149" s="84" t="s">
        <v>1822</v>
      </c>
      <c r="C149" s="84">
        <v>2</v>
      </c>
      <c r="D149" s="123">
        <v>0.00221337189102925</v>
      </c>
      <c r="E149" s="123">
        <v>2.665893545534433</v>
      </c>
      <c r="F149" s="84" t="s">
        <v>1962</v>
      </c>
      <c r="G149" s="84" t="b">
        <v>0</v>
      </c>
      <c r="H149" s="84" t="b">
        <v>0</v>
      </c>
      <c r="I149" s="84" t="b">
        <v>0</v>
      </c>
      <c r="J149" s="84" t="b">
        <v>0</v>
      </c>
      <c r="K149" s="84" t="b">
        <v>0</v>
      </c>
      <c r="L149" s="84" t="b">
        <v>0</v>
      </c>
    </row>
    <row r="150" spans="1:12" ht="15">
      <c r="A150" s="84" t="s">
        <v>1822</v>
      </c>
      <c r="B150" s="84" t="s">
        <v>1860</v>
      </c>
      <c r="C150" s="84">
        <v>2</v>
      </c>
      <c r="D150" s="123">
        <v>0.00221337189102925</v>
      </c>
      <c r="E150" s="123">
        <v>2.665893545534433</v>
      </c>
      <c r="F150" s="84" t="s">
        <v>1962</v>
      </c>
      <c r="G150" s="84" t="b">
        <v>0</v>
      </c>
      <c r="H150" s="84" t="b">
        <v>0</v>
      </c>
      <c r="I150" s="84" t="b">
        <v>0</v>
      </c>
      <c r="J150" s="84" t="b">
        <v>0</v>
      </c>
      <c r="K150" s="84" t="b">
        <v>0</v>
      </c>
      <c r="L150" s="84" t="b">
        <v>0</v>
      </c>
    </row>
    <row r="151" spans="1:12" ht="15">
      <c r="A151" s="84" t="s">
        <v>1479</v>
      </c>
      <c r="B151" s="84" t="s">
        <v>1861</v>
      </c>
      <c r="C151" s="84">
        <v>2</v>
      </c>
      <c r="D151" s="123">
        <v>0.00221337189102925</v>
      </c>
      <c r="E151" s="123">
        <v>1.996886764575857</v>
      </c>
      <c r="F151" s="84" t="s">
        <v>1962</v>
      </c>
      <c r="G151" s="84" t="b">
        <v>0</v>
      </c>
      <c r="H151" s="84" t="b">
        <v>0</v>
      </c>
      <c r="I151" s="84" t="b">
        <v>0</v>
      </c>
      <c r="J151" s="84" t="b">
        <v>0</v>
      </c>
      <c r="K151" s="84" t="b">
        <v>0</v>
      </c>
      <c r="L151" s="84" t="b">
        <v>0</v>
      </c>
    </row>
    <row r="152" spans="1:12" ht="15">
      <c r="A152" s="84" t="s">
        <v>1862</v>
      </c>
      <c r="B152" s="84" t="s">
        <v>1483</v>
      </c>
      <c r="C152" s="84">
        <v>2</v>
      </c>
      <c r="D152" s="123">
        <v>0.00221337189102925</v>
      </c>
      <c r="E152" s="123">
        <v>2.2399248132621516</v>
      </c>
      <c r="F152" s="84" t="s">
        <v>1962</v>
      </c>
      <c r="G152" s="84" t="b">
        <v>0</v>
      </c>
      <c r="H152" s="84" t="b">
        <v>0</v>
      </c>
      <c r="I152" s="84" t="b">
        <v>0</v>
      </c>
      <c r="J152" s="84" t="b">
        <v>0</v>
      </c>
      <c r="K152" s="84" t="b">
        <v>0</v>
      </c>
      <c r="L152" s="84" t="b">
        <v>0</v>
      </c>
    </row>
    <row r="153" spans="1:12" ht="15">
      <c r="A153" s="84" t="s">
        <v>1483</v>
      </c>
      <c r="B153" s="84" t="s">
        <v>1780</v>
      </c>
      <c r="C153" s="84">
        <v>2</v>
      </c>
      <c r="D153" s="123">
        <v>0.00221337189102925</v>
      </c>
      <c r="E153" s="123">
        <v>1.7908322821427325</v>
      </c>
      <c r="F153" s="84" t="s">
        <v>1962</v>
      </c>
      <c r="G153" s="84" t="b">
        <v>0</v>
      </c>
      <c r="H153" s="84" t="b">
        <v>0</v>
      </c>
      <c r="I153" s="84" t="b">
        <v>0</v>
      </c>
      <c r="J153" s="84" t="b">
        <v>0</v>
      </c>
      <c r="K153" s="84" t="b">
        <v>0</v>
      </c>
      <c r="L153" s="84" t="b">
        <v>0</v>
      </c>
    </row>
    <row r="154" spans="1:12" ht="15">
      <c r="A154" s="84" t="s">
        <v>1780</v>
      </c>
      <c r="B154" s="84" t="s">
        <v>1863</v>
      </c>
      <c r="C154" s="84">
        <v>2</v>
      </c>
      <c r="D154" s="123">
        <v>0.00221337189102925</v>
      </c>
      <c r="E154" s="123">
        <v>2.444044795918076</v>
      </c>
      <c r="F154" s="84" t="s">
        <v>1962</v>
      </c>
      <c r="G154" s="84" t="b">
        <v>0</v>
      </c>
      <c r="H154" s="84" t="b">
        <v>0</v>
      </c>
      <c r="I154" s="84" t="b">
        <v>0</v>
      </c>
      <c r="J154" s="84" t="b">
        <v>1</v>
      </c>
      <c r="K154" s="84" t="b">
        <v>0</v>
      </c>
      <c r="L154" s="84" t="b">
        <v>0</v>
      </c>
    </row>
    <row r="155" spans="1:12" ht="15">
      <c r="A155" s="84" t="s">
        <v>1863</v>
      </c>
      <c r="B155" s="84" t="s">
        <v>1864</v>
      </c>
      <c r="C155" s="84">
        <v>2</v>
      </c>
      <c r="D155" s="123">
        <v>0.00221337189102925</v>
      </c>
      <c r="E155" s="123">
        <v>2.8419848045901137</v>
      </c>
      <c r="F155" s="84" t="s">
        <v>1962</v>
      </c>
      <c r="G155" s="84" t="b">
        <v>1</v>
      </c>
      <c r="H155" s="84" t="b">
        <v>0</v>
      </c>
      <c r="I155" s="84" t="b">
        <v>0</v>
      </c>
      <c r="J155" s="84" t="b">
        <v>0</v>
      </c>
      <c r="K155" s="84" t="b">
        <v>0</v>
      </c>
      <c r="L155" s="84" t="b">
        <v>0</v>
      </c>
    </row>
    <row r="156" spans="1:12" ht="15">
      <c r="A156" s="84" t="s">
        <v>1864</v>
      </c>
      <c r="B156" s="84" t="s">
        <v>1823</v>
      </c>
      <c r="C156" s="84">
        <v>2</v>
      </c>
      <c r="D156" s="123">
        <v>0.00221337189102925</v>
      </c>
      <c r="E156" s="123">
        <v>2.665893545534433</v>
      </c>
      <c r="F156" s="84" t="s">
        <v>1962</v>
      </c>
      <c r="G156" s="84" t="b">
        <v>0</v>
      </c>
      <c r="H156" s="84" t="b">
        <v>0</v>
      </c>
      <c r="I156" s="84" t="b">
        <v>0</v>
      </c>
      <c r="J156" s="84" t="b">
        <v>0</v>
      </c>
      <c r="K156" s="84" t="b">
        <v>0</v>
      </c>
      <c r="L156" s="84" t="b">
        <v>0</v>
      </c>
    </row>
    <row r="157" spans="1:12" ht="15">
      <c r="A157" s="84" t="s">
        <v>1823</v>
      </c>
      <c r="B157" s="84" t="s">
        <v>1865</v>
      </c>
      <c r="C157" s="84">
        <v>2</v>
      </c>
      <c r="D157" s="123">
        <v>0.00221337189102925</v>
      </c>
      <c r="E157" s="123">
        <v>2.665893545534433</v>
      </c>
      <c r="F157" s="84" t="s">
        <v>1962</v>
      </c>
      <c r="G157" s="84" t="b">
        <v>0</v>
      </c>
      <c r="H157" s="84" t="b">
        <v>0</v>
      </c>
      <c r="I157" s="84" t="b">
        <v>0</v>
      </c>
      <c r="J157" s="84" t="b">
        <v>0</v>
      </c>
      <c r="K157" s="84" t="b">
        <v>0</v>
      </c>
      <c r="L157" s="84" t="b">
        <v>0</v>
      </c>
    </row>
    <row r="158" spans="1:12" ht="15">
      <c r="A158" s="84" t="s">
        <v>1865</v>
      </c>
      <c r="B158" s="84" t="s">
        <v>1476</v>
      </c>
      <c r="C158" s="84">
        <v>2</v>
      </c>
      <c r="D158" s="123">
        <v>0.00221337189102925</v>
      </c>
      <c r="E158" s="123">
        <v>1.841984804590114</v>
      </c>
      <c r="F158" s="84" t="s">
        <v>1962</v>
      </c>
      <c r="G158" s="84" t="b">
        <v>0</v>
      </c>
      <c r="H158" s="84" t="b">
        <v>0</v>
      </c>
      <c r="I158" s="84" t="b">
        <v>0</v>
      </c>
      <c r="J158" s="84" t="b">
        <v>0</v>
      </c>
      <c r="K158" s="84" t="b">
        <v>0</v>
      </c>
      <c r="L158" s="84" t="b">
        <v>0</v>
      </c>
    </row>
    <row r="159" spans="1:12" ht="15">
      <c r="A159" s="84" t="s">
        <v>1476</v>
      </c>
      <c r="B159" s="84" t="s">
        <v>1866</v>
      </c>
      <c r="C159" s="84">
        <v>2</v>
      </c>
      <c r="D159" s="123">
        <v>0.00221337189102925</v>
      </c>
      <c r="E159" s="123">
        <v>1.841984804590114</v>
      </c>
      <c r="F159" s="84" t="s">
        <v>1962</v>
      </c>
      <c r="G159" s="84" t="b">
        <v>0</v>
      </c>
      <c r="H159" s="84" t="b">
        <v>0</v>
      </c>
      <c r="I159" s="84" t="b">
        <v>0</v>
      </c>
      <c r="J159" s="84" t="b">
        <v>0</v>
      </c>
      <c r="K159" s="84" t="b">
        <v>0</v>
      </c>
      <c r="L159" s="84" t="b">
        <v>0</v>
      </c>
    </row>
    <row r="160" spans="1:12" ht="15">
      <c r="A160" s="84" t="s">
        <v>1866</v>
      </c>
      <c r="B160" s="84" t="s">
        <v>1867</v>
      </c>
      <c r="C160" s="84">
        <v>2</v>
      </c>
      <c r="D160" s="123">
        <v>0.00221337189102925</v>
      </c>
      <c r="E160" s="123">
        <v>2.8419848045901137</v>
      </c>
      <c r="F160" s="84" t="s">
        <v>1962</v>
      </c>
      <c r="G160" s="84" t="b">
        <v>0</v>
      </c>
      <c r="H160" s="84" t="b">
        <v>0</v>
      </c>
      <c r="I160" s="84" t="b">
        <v>0</v>
      </c>
      <c r="J160" s="84" t="b">
        <v>0</v>
      </c>
      <c r="K160" s="84" t="b">
        <v>0</v>
      </c>
      <c r="L160" s="84" t="b">
        <v>0</v>
      </c>
    </row>
    <row r="161" spans="1:12" ht="15">
      <c r="A161" s="84" t="s">
        <v>1867</v>
      </c>
      <c r="B161" s="84" t="s">
        <v>1490</v>
      </c>
      <c r="C161" s="84">
        <v>2</v>
      </c>
      <c r="D161" s="123">
        <v>0.00221337189102925</v>
      </c>
      <c r="E161" s="123">
        <v>2.143014800254095</v>
      </c>
      <c r="F161" s="84" t="s">
        <v>1962</v>
      </c>
      <c r="G161" s="84" t="b">
        <v>0</v>
      </c>
      <c r="H161" s="84" t="b">
        <v>0</v>
      </c>
      <c r="I161" s="84" t="b">
        <v>0</v>
      </c>
      <c r="J161" s="84" t="b">
        <v>0</v>
      </c>
      <c r="K161" s="84" t="b">
        <v>0</v>
      </c>
      <c r="L161" s="84" t="b">
        <v>0</v>
      </c>
    </row>
    <row r="162" spans="1:12" ht="15">
      <c r="A162" s="84" t="s">
        <v>1490</v>
      </c>
      <c r="B162" s="84" t="s">
        <v>270</v>
      </c>
      <c r="C162" s="84">
        <v>2</v>
      </c>
      <c r="D162" s="123">
        <v>0.00221337189102925</v>
      </c>
      <c r="E162" s="123">
        <v>2.143014800254095</v>
      </c>
      <c r="F162" s="84" t="s">
        <v>1962</v>
      </c>
      <c r="G162" s="84" t="b">
        <v>0</v>
      </c>
      <c r="H162" s="84" t="b">
        <v>0</v>
      </c>
      <c r="I162" s="84" t="b">
        <v>0</v>
      </c>
      <c r="J162" s="84" t="b">
        <v>0</v>
      </c>
      <c r="K162" s="84" t="b">
        <v>0</v>
      </c>
      <c r="L162" s="84" t="b">
        <v>0</v>
      </c>
    </row>
    <row r="163" spans="1:12" ht="15">
      <c r="A163" s="84" t="s">
        <v>270</v>
      </c>
      <c r="B163" s="84" t="s">
        <v>1868</v>
      </c>
      <c r="C163" s="84">
        <v>2</v>
      </c>
      <c r="D163" s="123">
        <v>0.00221337189102925</v>
      </c>
      <c r="E163" s="123">
        <v>2.8419848045901137</v>
      </c>
      <c r="F163" s="84" t="s">
        <v>1962</v>
      </c>
      <c r="G163" s="84" t="b">
        <v>0</v>
      </c>
      <c r="H163" s="84" t="b">
        <v>0</v>
      </c>
      <c r="I163" s="84" t="b">
        <v>0</v>
      </c>
      <c r="J163" s="84" t="b">
        <v>0</v>
      </c>
      <c r="K163" s="84" t="b">
        <v>0</v>
      </c>
      <c r="L163" s="84" t="b">
        <v>0</v>
      </c>
    </row>
    <row r="164" spans="1:12" ht="15">
      <c r="A164" s="84" t="s">
        <v>1793</v>
      </c>
      <c r="B164" s="84" t="s">
        <v>1475</v>
      </c>
      <c r="C164" s="84">
        <v>2</v>
      </c>
      <c r="D164" s="123">
        <v>0.00221337189102925</v>
      </c>
      <c r="E164" s="123">
        <v>1.4617735628785078</v>
      </c>
      <c r="F164" s="84" t="s">
        <v>1962</v>
      </c>
      <c r="G164" s="84" t="b">
        <v>0</v>
      </c>
      <c r="H164" s="84" t="b">
        <v>0</v>
      </c>
      <c r="I164" s="84" t="b">
        <v>0</v>
      </c>
      <c r="J164" s="84" t="b">
        <v>0</v>
      </c>
      <c r="K164" s="84" t="b">
        <v>0</v>
      </c>
      <c r="L164" s="84" t="b">
        <v>0</v>
      </c>
    </row>
    <row r="165" spans="1:12" ht="15">
      <c r="A165" s="84" t="s">
        <v>1870</v>
      </c>
      <c r="B165" s="84" t="s">
        <v>294</v>
      </c>
      <c r="C165" s="84">
        <v>2</v>
      </c>
      <c r="D165" s="123">
        <v>0.00221337189102925</v>
      </c>
      <c r="E165" s="123">
        <v>2.2399248132621516</v>
      </c>
      <c r="F165" s="84" t="s">
        <v>1962</v>
      </c>
      <c r="G165" s="84" t="b">
        <v>0</v>
      </c>
      <c r="H165" s="84" t="b">
        <v>0</v>
      </c>
      <c r="I165" s="84" t="b">
        <v>0</v>
      </c>
      <c r="J165" s="84" t="b">
        <v>0</v>
      </c>
      <c r="K165" s="84" t="b">
        <v>0</v>
      </c>
      <c r="L165" s="84" t="b">
        <v>0</v>
      </c>
    </row>
    <row r="166" spans="1:12" ht="15">
      <c r="A166" s="84" t="s">
        <v>1824</v>
      </c>
      <c r="B166" s="84" t="s">
        <v>1872</v>
      </c>
      <c r="C166" s="84">
        <v>2</v>
      </c>
      <c r="D166" s="123">
        <v>0.00221337189102925</v>
      </c>
      <c r="E166" s="123">
        <v>2.665893545534433</v>
      </c>
      <c r="F166" s="84" t="s">
        <v>1962</v>
      </c>
      <c r="G166" s="84" t="b">
        <v>0</v>
      </c>
      <c r="H166" s="84" t="b">
        <v>0</v>
      </c>
      <c r="I166" s="84" t="b">
        <v>0</v>
      </c>
      <c r="J166" s="84" t="b">
        <v>0</v>
      </c>
      <c r="K166" s="84" t="b">
        <v>0</v>
      </c>
      <c r="L166" s="84" t="b">
        <v>0</v>
      </c>
    </row>
    <row r="167" spans="1:12" ht="15">
      <c r="A167" s="84" t="s">
        <v>1872</v>
      </c>
      <c r="B167" s="84" t="s">
        <v>1873</v>
      </c>
      <c r="C167" s="84">
        <v>2</v>
      </c>
      <c r="D167" s="123">
        <v>0.00221337189102925</v>
      </c>
      <c r="E167" s="123">
        <v>2.8419848045901137</v>
      </c>
      <c r="F167" s="84" t="s">
        <v>1962</v>
      </c>
      <c r="G167" s="84" t="b">
        <v>0</v>
      </c>
      <c r="H167" s="84" t="b">
        <v>0</v>
      </c>
      <c r="I167" s="84" t="b">
        <v>0</v>
      </c>
      <c r="J167" s="84" t="b">
        <v>0</v>
      </c>
      <c r="K167" s="84" t="b">
        <v>0</v>
      </c>
      <c r="L167" s="84" t="b">
        <v>0</v>
      </c>
    </row>
    <row r="168" spans="1:12" ht="15">
      <c r="A168" s="84" t="s">
        <v>1873</v>
      </c>
      <c r="B168" s="84" t="s">
        <v>1874</v>
      </c>
      <c r="C168" s="84">
        <v>2</v>
      </c>
      <c r="D168" s="123">
        <v>0.00221337189102925</v>
      </c>
      <c r="E168" s="123">
        <v>2.8419848045901137</v>
      </c>
      <c r="F168" s="84" t="s">
        <v>1962</v>
      </c>
      <c r="G168" s="84" t="b">
        <v>0</v>
      </c>
      <c r="H168" s="84" t="b">
        <v>0</v>
      </c>
      <c r="I168" s="84" t="b">
        <v>0</v>
      </c>
      <c r="J168" s="84" t="b">
        <v>0</v>
      </c>
      <c r="K168" s="84" t="b">
        <v>0</v>
      </c>
      <c r="L168" s="84" t="b">
        <v>0</v>
      </c>
    </row>
    <row r="169" spans="1:12" ht="15">
      <c r="A169" s="84" t="s">
        <v>1874</v>
      </c>
      <c r="B169" s="84" t="s">
        <v>269</v>
      </c>
      <c r="C169" s="84">
        <v>2</v>
      </c>
      <c r="D169" s="123">
        <v>0.00221337189102925</v>
      </c>
      <c r="E169" s="123">
        <v>2.8419848045901137</v>
      </c>
      <c r="F169" s="84" t="s">
        <v>1962</v>
      </c>
      <c r="G169" s="84" t="b">
        <v>0</v>
      </c>
      <c r="H169" s="84" t="b">
        <v>0</v>
      </c>
      <c r="I169" s="84" t="b">
        <v>0</v>
      </c>
      <c r="J169" s="84" t="b">
        <v>0</v>
      </c>
      <c r="K169" s="84" t="b">
        <v>0</v>
      </c>
      <c r="L169" s="84" t="b">
        <v>0</v>
      </c>
    </row>
    <row r="170" spans="1:12" ht="15">
      <c r="A170" s="84" t="s">
        <v>269</v>
      </c>
      <c r="B170" s="84" t="s">
        <v>1875</v>
      </c>
      <c r="C170" s="84">
        <v>2</v>
      </c>
      <c r="D170" s="123">
        <v>0.00221337189102925</v>
      </c>
      <c r="E170" s="123">
        <v>2.8419848045901137</v>
      </c>
      <c r="F170" s="84" t="s">
        <v>1962</v>
      </c>
      <c r="G170" s="84" t="b">
        <v>0</v>
      </c>
      <c r="H170" s="84" t="b">
        <v>0</v>
      </c>
      <c r="I170" s="84" t="b">
        <v>0</v>
      </c>
      <c r="J170" s="84" t="b">
        <v>0</v>
      </c>
      <c r="K170" s="84" t="b">
        <v>0</v>
      </c>
      <c r="L170" s="84" t="b">
        <v>0</v>
      </c>
    </row>
    <row r="171" spans="1:12" ht="15">
      <c r="A171" s="84" t="s">
        <v>1875</v>
      </c>
      <c r="B171" s="84" t="s">
        <v>1504</v>
      </c>
      <c r="C171" s="84">
        <v>2</v>
      </c>
      <c r="D171" s="123">
        <v>0.00221337189102925</v>
      </c>
      <c r="E171" s="123">
        <v>2.444044795918076</v>
      </c>
      <c r="F171" s="84" t="s">
        <v>1962</v>
      </c>
      <c r="G171" s="84" t="b">
        <v>0</v>
      </c>
      <c r="H171" s="84" t="b">
        <v>0</v>
      </c>
      <c r="I171" s="84" t="b">
        <v>0</v>
      </c>
      <c r="J171" s="84" t="b">
        <v>0</v>
      </c>
      <c r="K171" s="84" t="b">
        <v>0</v>
      </c>
      <c r="L171" s="84" t="b">
        <v>0</v>
      </c>
    </row>
    <row r="172" spans="1:12" ht="15">
      <c r="A172" s="84" t="s">
        <v>1504</v>
      </c>
      <c r="B172" s="84" t="s">
        <v>1876</v>
      </c>
      <c r="C172" s="84">
        <v>2</v>
      </c>
      <c r="D172" s="123">
        <v>0.00221337189102925</v>
      </c>
      <c r="E172" s="123">
        <v>2.444044795918076</v>
      </c>
      <c r="F172" s="84" t="s">
        <v>1962</v>
      </c>
      <c r="G172" s="84" t="b">
        <v>0</v>
      </c>
      <c r="H172" s="84" t="b">
        <v>0</v>
      </c>
      <c r="I172" s="84" t="b">
        <v>0</v>
      </c>
      <c r="J172" s="84" t="b">
        <v>0</v>
      </c>
      <c r="K172" s="84" t="b">
        <v>0</v>
      </c>
      <c r="L172" s="84" t="b">
        <v>0</v>
      </c>
    </row>
    <row r="173" spans="1:12" ht="15">
      <c r="A173" s="84" t="s">
        <v>1876</v>
      </c>
      <c r="B173" s="84" t="s">
        <v>1877</v>
      </c>
      <c r="C173" s="84">
        <v>2</v>
      </c>
      <c r="D173" s="123">
        <v>0.00221337189102925</v>
      </c>
      <c r="E173" s="123">
        <v>2.8419848045901137</v>
      </c>
      <c r="F173" s="84" t="s">
        <v>1962</v>
      </c>
      <c r="G173" s="84" t="b">
        <v>0</v>
      </c>
      <c r="H173" s="84" t="b">
        <v>0</v>
      </c>
      <c r="I173" s="84" t="b">
        <v>0</v>
      </c>
      <c r="J173" s="84" t="b">
        <v>0</v>
      </c>
      <c r="K173" s="84" t="b">
        <v>0</v>
      </c>
      <c r="L173" s="84" t="b">
        <v>0</v>
      </c>
    </row>
    <row r="174" spans="1:12" ht="15">
      <c r="A174" s="84" t="s">
        <v>1877</v>
      </c>
      <c r="B174" s="84" t="s">
        <v>1878</v>
      </c>
      <c r="C174" s="84">
        <v>2</v>
      </c>
      <c r="D174" s="123">
        <v>0.00221337189102925</v>
      </c>
      <c r="E174" s="123">
        <v>2.8419848045901137</v>
      </c>
      <c r="F174" s="84" t="s">
        <v>1962</v>
      </c>
      <c r="G174" s="84" t="b">
        <v>0</v>
      </c>
      <c r="H174" s="84" t="b">
        <v>0</v>
      </c>
      <c r="I174" s="84" t="b">
        <v>0</v>
      </c>
      <c r="J174" s="84" t="b">
        <v>0</v>
      </c>
      <c r="K174" s="84" t="b">
        <v>0</v>
      </c>
      <c r="L174" s="84" t="b">
        <v>0</v>
      </c>
    </row>
    <row r="175" spans="1:12" ht="15">
      <c r="A175" s="84" t="s">
        <v>1483</v>
      </c>
      <c r="B175" s="84" t="s">
        <v>1879</v>
      </c>
      <c r="C175" s="84">
        <v>2</v>
      </c>
      <c r="D175" s="123">
        <v>0.00221337189102925</v>
      </c>
      <c r="E175" s="123">
        <v>2.18877229081477</v>
      </c>
      <c r="F175" s="84" t="s">
        <v>1962</v>
      </c>
      <c r="G175" s="84" t="b">
        <v>0</v>
      </c>
      <c r="H175" s="84" t="b">
        <v>0</v>
      </c>
      <c r="I175" s="84" t="b">
        <v>0</v>
      </c>
      <c r="J175" s="84" t="b">
        <v>0</v>
      </c>
      <c r="K175" s="84" t="b">
        <v>0</v>
      </c>
      <c r="L175" s="84" t="b">
        <v>0</v>
      </c>
    </row>
    <row r="176" spans="1:12" ht="15">
      <c r="A176" s="84" t="s">
        <v>1879</v>
      </c>
      <c r="B176" s="84" t="s">
        <v>1880</v>
      </c>
      <c r="C176" s="84">
        <v>2</v>
      </c>
      <c r="D176" s="123">
        <v>0.00221337189102925</v>
      </c>
      <c r="E176" s="123">
        <v>2.8419848045901137</v>
      </c>
      <c r="F176" s="84" t="s">
        <v>1962</v>
      </c>
      <c r="G176" s="84" t="b">
        <v>0</v>
      </c>
      <c r="H176" s="84" t="b">
        <v>0</v>
      </c>
      <c r="I176" s="84" t="b">
        <v>0</v>
      </c>
      <c r="J176" s="84" t="b">
        <v>0</v>
      </c>
      <c r="K176" s="84" t="b">
        <v>0</v>
      </c>
      <c r="L176" s="84" t="b">
        <v>0</v>
      </c>
    </row>
    <row r="177" spans="1:12" ht="15">
      <c r="A177" s="84" t="s">
        <v>1880</v>
      </c>
      <c r="B177" s="84" t="s">
        <v>1881</v>
      </c>
      <c r="C177" s="84">
        <v>2</v>
      </c>
      <c r="D177" s="123">
        <v>0.00221337189102925</v>
      </c>
      <c r="E177" s="123">
        <v>2.8419848045901137</v>
      </c>
      <c r="F177" s="84" t="s">
        <v>1962</v>
      </c>
      <c r="G177" s="84" t="b">
        <v>0</v>
      </c>
      <c r="H177" s="84" t="b">
        <v>0</v>
      </c>
      <c r="I177" s="84" t="b">
        <v>0</v>
      </c>
      <c r="J177" s="84" t="b">
        <v>0</v>
      </c>
      <c r="K177" s="84" t="b">
        <v>0</v>
      </c>
      <c r="L177" s="84" t="b">
        <v>0</v>
      </c>
    </row>
    <row r="178" spans="1:12" ht="15">
      <c r="A178" s="84" t="s">
        <v>1881</v>
      </c>
      <c r="B178" s="84" t="s">
        <v>1882</v>
      </c>
      <c r="C178" s="84">
        <v>2</v>
      </c>
      <c r="D178" s="123">
        <v>0.00221337189102925</v>
      </c>
      <c r="E178" s="123">
        <v>2.8419848045901137</v>
      </c>
      <c r="F178" s="84" t="s">
        <v>1962</v>
      </c>
      <c r="G178" s="84" t="b">
        <v>0</v>
      </c>
      <c r="H178" s="84" t="b">
        <v>0</v>
      </c>
      <c r="I178" s="84" t="b">
        <v>0</v>
      </c>
      <c r="J178" s="84" t="b">
        <v>0</v>
      </c>
      <c r="K178" s="84" t="b">
        <v>0</v>
      </c>
      <c r="L178" s="84" t="b">
        <v>0</v>
      </c>
    </row>
    <row r="179" spans="1:12" ht="15">
      <c r="A179" s="84" t="s">
        <v>1882</v>
      </c>
      <c r="B179" s="84" t="s">
        <v>1883</v>
      </c>
      <c r="C179" s="84">
        <v>2</v>
      </c>
      <c r="D179" s="123">
        <v>0.00221337189102925</v>
      </c>
      <c r="E179" s="123">
        <v>2.8419848045901137</v>
      </c>
      <c r="F179" s="84" t="s">
        <v>1962</v>
      </c>
      <c r="G179" s="84" t="b">
        <v>0</v>
      </c>
      <c r="H179" s="84" t="b">
        <v>0</v>
      </c>
      <c r="I179" s="84" t="b">
        <v>0</v>
      </c>
      <c r="J179" s="84" t="b">
        <v>0</v>
      </c>
      <c r="K179" s="84" t="b">
        <v>0</v>
      </c>
      <c r="L179" s="84" t="b">
        <v>0</v>
      </c>
    </row>
    <row r="180" spans="1:12" ht="15">
      <c r="A180" s="84" t="s">
        <v>1883</v>
      </c>
      <c r="B180" s="84" t="s">
        <v>1884</v>
      </c>
      <c r="C180" s="84">
        <v>2</v>
      </c>
      <c r="D180" s="123">
        <v>0.00221337189102925</v>
      </c>
      <c r="E180" s="123">
        <v>2.8419848045901137</v>
      </c>
      <c r="F180" s="84" t="s">
        <v>1962</v>
      </c>
      <c r="G180" s="84" t="b">
        <v>0</v>
      </c>
      <c r="H180" s="84" t="b">
        <v>0</v>
      </c>
      <c r="I180" s="84" t="b">
        <v>0</v>
      </c>
      <c r="J180" s="84" t="b">
        <v>0</v>
      </c>
      <c r="K180" s="84" t="b">
        <v>0</v>
      </c>
      <c r="L180" s="84" t="b">
        <v>0</v>
      </c>
    </row>
    <row r="181" spans="1:12" ht="15">
      <c r="A181" s="84" t="s">
        <v>1884</v>
      </c>
      <c r="B181" s="84" t="s">
        <v>1885</v>
      </c>
      <c r="C181" s="84">
        <v>2</v>
      </c>
      <c r="D181" s="123">
        <v>0.00221337189102925</v>
      </c>
      <c r="E181" s="123">
        <v>2.8419848045901137</v>
      </c>
      <c r="F181" s="84" t="s">
        <v>1962</v>
      </c>
      <c r="G181" s="84" t="b">
        <v>0</v>
      </c>
      <c r="H181" s="84" t="b">
        <v>0</v>
      </c>
      <c r="I181" s="84" t="b">
        <v>0</v>
      </c>
      <c r="J181" s="84" t="b">
        <v>0</v>
      </c>
      <c r="K181" s="84" t="b">
        <v>0</v>
      </c>
      <c r="L181" s="84" t="b">
        <v>0</v>
      </c>
    </row>
    <row r="182" spans="1:12" ht="15">
      <c r="A182" s="84" t="s">
        <v>1885</v>
      </c>
      <c r="B182" s="84" t="s">
        <v>1766</v>
      </c>
      <c r="C182" s="84">
        <v>2</v>
      </c>
      <c r="D182" s="123">
        <v>0.00221337189102925</v>
      </c>
      <c r="E182" s="123">
        <v>2.3648635498704516</v>
      </c>
      <c r="F182" s="84" t="s">
        <v>1962</v>
      </c>
      <c r="G182" s="84" t="b">
        <v>0</v>
      </c>
      <c r="H182" s="84" t="b">
        <v>0</v>
      </c>
      <c r="I182" s="84" t="b">
        <v>0</v>
      </c>
      <c r="J182" s="84" t="b">
        <v>0</v>
      </c>
      <c r="K182" s="84" t="b">
        <v>0</v>
      </c>
      <c r="L182" s="84" t="b">
        <v>0</v>
      </c>
    </row>
    <row r="183" spans="1:12" ht="15">
      <c r="A183" s="84" t="s">
        <v>1766</v>
      </c>
      <c r="B183" s="84" t="s">
        <v>1781</v>
      </c>
      <c r="C183" s="84">
        <v>2</v>
      </c>
      <c r="D183" s="123">
        <v>0.00221337189102925</v>
      </c>
      <c r="E183" s="123">
        <v>1.9669235411984138</v>
      </c>
      <c r="F183" s="84" t="s">
        <v>1962</v>
      </c>
      <c r="G183" s="84" t="b">
        <v>0</v>
      </c>
      <c r="H183" s="84" t="b">
        <v>0</v>
      </c>
      <c r="I183" s="84" t="b">
        <v>0</v>
      </c>
      <c r="J183" s="84" t="b">
        <v>0</v>
      </c>
      <c r="K183" s="84" t="b">
        <v>0</v>
      </c>
      <c r="L183" s="84" t="b">
        <v>0</v>
      </c>
    </row>
    <row r="184" spans="1:12" ht="15">
      <c r="A184" s="84" t="s">
        <v>1781</v>
      </c>
      <c r="B184" s="84" t="s">
        <v>1825</v>
      </c>
      <c r="C184" s="84">
        <v>2</v>
      </c>
      <c r="D184" s="123">
        <v>0.00221337189102925</v>
      </c>
      <c r="E184" s="123">
        <v>2.267953536862395</v>
      </c>
      <c r="F184" s="84" t="s">
        <v>1962</v>
      </c>
      <c r="G184" s="84" t="b">
        <v>0</v>
      </c>
      <c r="H184" s="84" t="b">
        <v>0</v>
      </c>
      <c r="I184" s="84" t="b">
        <v>0</v>
      </c>
      <c r="J184" s="84" t="b">
        <v>0</v>
      </c>
      <c r="K184" s="84" t="b">
        <v>0</v>
      </c>
      <c r="L184" s="84" t="b">
        <v>0</v>
      </c>
    </row>
    <row r="185" spans="1:12" ht="15">
      <c r="A185" s="84" t="s">
        <v>1825</v>
      </c>
      <c r="B185" s="84" t="s">
        <v>1886</v>
      </c>
      <c r="C185" s="84">
        <v>2</v>
      </c>
      <c r="D185" s="123">
        <v>0.00221337189102925</v>
      </c>
      <c r="E185" s="123">
        <v>2.665893545534433</v>
      </c>
      <c r="F185" s="84" t="s">
        <v>1962</v>
      </c>
      <c r="G185" s="84" t="b">
        <v>0</v>
      </c>
      <c r="H185" s="84" t="b">
        <v>0</v>
      </c>
      <c r="I185" s="84" t="b">
        <v>0</v>
      </c>
      <c r="J185" s="84" t="b">
        <v>0</v>
      </c>
      <c r="K185" s="84" t="b">
        <v>0</v>
      </c>
      <c r="L185" s="84" t="b">
        <v>0</v>
      </c>
    </row>
    <row r="186" spans="1:12" ht="15">
      <c r="A186" s="84" t="s">
        <v>1501</v>
      </c>
      <c r="B186" s="84" t="s">
        <v>1502</v>
      </c>
      <c r="C186" s="84">
        <v>2</v>
      </c>
      <c r="D186" s="123">
        <v>0.00221337189102925</v>
      </c>
      <c r="E186" s="123">
        <v>2.540954808926133</v>
      </c>
      <c r="F186" s="84" t="s">
        <v>1962</v>
      </c>
      <c r="G186" s="84" t="b">
        <v>1</v>
      </c>
      <c r="H186" s="84" t="b">
        <v>0</v>
      </c>
      <c r="I186" s="84" t="b">
        <v>0</v>
      </c>
      <c r="J186" s="84" t="b">
        <v>0</v>
      </c>
      <c r="K186" s="84" t="b">
        <v>0</v>
      </c>
      <c r="L186" s="84" t="b">
        <v>0</v>
      </c>
    </row>
    <row r="187" spans="1:12" ht="15">
      <c r="A187" s="84" t="s">
        <v>1502</v>
      </c>
      <c r="B187" s="84" t="s">
        <v>1503</v>
      </c>
      <c r="C187" s="84">
        <v>2</v>
      </c>
      <c r="D187" s="123">
        <v>0.00221337189102925</v>
      </c>
      <c r="E187" s="123">
        <v>2.8419848045901137</v>
      </c>
      <c r="F187" s="84" t="s">
        <v>1962</v>
      </c>
      <c r="G187" s="84" t="b">
        <v>0</v>
      </c>
      <c r="H187" s="84" t="b">
        <v>0</v>
      </c>
      <c r="I187" s="84" t="b">
        <v>0</v>
      </c>
      <c r="J187" s="84" t="b">
        <v>0</v>
      </c>
      <c r="K187" s="84" t="b">
        <v>0</v>
      </c>
      <c r="L187" s="84" t="b">
        <v>0</v>
      </c>
    </row>
    <row r="188" spans="1:12" ht="15">
      <c r="A188" s="84" t="s">
        <v>1503</v>
      </c>
      <c r="B188" s="84" t="s">
        <v>1474</v>
      </c>
      <c r="C188" s="84">
        <v>2</v>
      </c>
      <c r="D188" s="123">
        <v>0.00221337189102925</v>
      </c>
      <c r="E188" s="123">
        <v>1.6806168023551389</v>
      </c>
      <c r="F188" s="84" t="s">
        <v>1962</v>
      </c>
      <c r="G188" s="84" t="b">
        <v>0</v>
      </c>
      <c r="H188" s="84" t="b">
        <v>0</v>
      </c>
      <c r="I188" s="84" t="b">
        <v>0</v>
      </c>
      <c r="J188" s="84" t="b">
        <v>0</v>
      </c>
      <c r="K188" s="84" t="b">
        <v>0</v>
      </c>
      <c r="L188" s="84" t="b">
        <v>0</v>
      </c>
    </row>
    <row r="189" spans="1:12" ht="15">
      <c r="A189" s="84" t="s">
        <v>1504</v>
      </c>
      <c r="B189" s="84" t="s">
        <v>1505</v>
      </c>
      <c r="C189" s="84">
        <v>2</v>
      </c>
      <c r="D189" s="123">
        <v>0.00221337189102925</v>
      </c>
      <c r="E189" s="123">
        <v>2.444044795918076</v>
      </c>
      <c r="F189" s="84" t="s">
        <v>1962</v>
      </c>
      <c r="G189" s="84" t="b">
        <v>0</v>
      </c>
      <c r="H189" s="84" t="b">
        <v>0</v>
      </c>
      <c r="I189" s="84" t="b">
        <v>0</v>
      </c>
      <c r="J189" s="84" t="b">
        <v>0</v>
      </c>
      <c r="K189" s="84" t="b">
        <v>0</v>
      </c>
      <c r="L189" s="84" t="b">
        <v>0</v>
      </c>
    </row>
    <row r="190" spans="1:12" ht="15">
      <c r="A190" s="84" t="s">
        <v>1505</v>
      </c>
      <c r="B190" s="84" t="s">
        <v>1506</v>
      </c>
      <c r="C190" s="84">
        <v>2</v>
      </c>
      <c r="D190" s="123">
        <v>0.00221337189102925</v>
      </c>
      <c r="E190" s="123">
        <v>2.8419848045901137</v>
      </c>
      <c r="F190" s="84" t="s">
        <v>1962</v>
      </c>
      <c r="G190" s="84" t="b">
        <v>0</v>
      </c>
      <c r="H190" s="84" t="b">
        <v>0</v>
      </c>
      <c r="I190" s="84" t="b">
        <v>0</v>
      </c>
      <c r="J190" s="84" t="b">
        <v>1</v>
      </c>
      <c r="K190" s="84" t="b">
        <v>0</v>
      </c>
      <c r="L190" s="84" t="b">
        <v>0</v>
      </c>
    </row>
    <row r="191" spans="1:12" ht="15">
      <c r="A191" s="84" t="s">
        <v>1506</v>
      </c>
      <c r="B191" s="84" t="s">
        <v>1507</v>
      </c>
      <c r="C191" s="84">
        <v>2</v>
      </c>
      <c r="D191" s="123">
        <v>0.00221337189102925</v>
      </c>
      <c r="E191" s="123">
        <v>2.8419848045901137</v>
      </c>
      <c r="F191" s="84" t="s">
        <v>1962</v>
      </c>
      <c r="G191" s="84" t="b">
        <v>1</v>
      </c>
      <c r="H191" s="84" t="b">
        <v>0</v>
      </c>
      <c r="I191" s="84" t="b">
        <v>0</v>
      </c>
      <c r="J191" s="84" t="b">
        <v>0</v>
      </c>
      <c r="K191" s="84" t="b">
        <v>0</v>
      </c>
      <c r="L191" s="84" t="b">
        <v>0</v>
      </c>
    </row>
    <row r="192" spans="1:12" ht="15">
      <c r="A192" s="84" t="s">
        <v>1507</v>
      </c>
      <c r="B192" s="84" t="s">
        <v>1796</v>
      </c>
      <c r="C192" s="84">
        <v>2</v>
      </c>
      <c r="D192" s="123">
        <v>0.00221337189102925</v>
      </c>
      <c r="E192" s="123">
        <v>2.540954808926133</v>
      </c>
      <c r="F192" s="84" t="s">
        <v>1962</v>
      </c>
      <c r="G192" s="84" t="b">
        <v>0</v>
      </c>
      <c r="H192" s="84" t="b">
        <v>0</v>
      </c>
      <c r="I192" s="84" t="b">
        <v>0</v>
      </c>
      <c r="J192" s="84" t="b">
        <v>0</v>
      </c>
      <c r="K192" s="84" t="b">
        <v>0</v>
      </c>
      <c r="L192" s="84" t="b">
        <v>0</v>
      </c>
    </row>
    <row r="193" spans="1:12" ht="15">
      <c r="A193" s="84" t="s">
        <v>1796</v>
      </c>
      <c r="B193" s="84" t="s">
        <v>279</v>
      </c>
      <c r="C193" s="84">
        <v>2</v>
      </c>
      <c r="D193" s="123">
        <v>0.00221337189102925</v>
      </c>
      <c r="E193" s="123">
        <v>2.540954808926133</v>
      </c>
      <c r="F193" s="84" t="s">
        <v>1962</v>
      </c>
      <c r="G193" s="84" t="b">
        <v>0</v>
      </c>
      <c r="H193" s="84" t="b">
        <v>0</v>
      </c>
      <c r="I193" s="84" t="b">
        <v>0</v>
      </c>
      <c r="J193" s="84" t="b">
        <v>0</v>
      </c>
      <c r="K193" s="84" t="b">
        <v>0</v>
      </c>
      <c r="L193" s="84" t="b">
        <v>0</v>
      </c>
    </row>
    <row r="194" spans="1:12" ht="15">
      <c r="A194" s="84" t="s">
        <v>1889</v>
      </c>
      <c r="B194" s="84" t="s">
        <v>1890</v>
      </c>
      <c r="C194" s="84">
        <v>2</v>
      </c>
      <c r="D194" s="123">
        <v>0.00221337189102925</v>
      </c>
      <c r="E194" s="123">
        <v>2.8419848045901137</v>
      </c>
      <c r="F194" s="84" t="s">
        <v>1962</v>
      </c>
      <c r="G194" s="84" t="b">
        <v>0</v>
      </c>
      <c r="H194" s="84" t="b">
        <v>0</v>
      </c>
      <c r="I194" s="84" t="b">
        <v>0</v>
      </c>
      <c r="J194" s="84" t="b">
        <v>0</v>
      </c>
      <c r="K194" s="84" t="b">
        <v>0</v>
      </c>
      <c r="L194" s="84" t="b">
        <v>0</v>
      </c>
    </row>
    <row r="195" spans="1:12" ht="15">
      <c r="A195" s="84" t="s">
        <v>1890</v>
      </c>
      <c r="B195" s="84" t="s">
        <v>1891</v>
      </c>
      <c r="C195" s="84">
        <v>2</v>
      </c>
      <c r="D195" s="123">
        <v>0.00221337189102925</v>
      </c>
      <c r="E195" s="123">
        <v>2.8419848045901137</v>
      </c>
      <c r="F195" s="84" t="s">
        <v>1962</v>
      </c>
      <c r="G195" s="84" t="b">
        <v>0</v>
      </c>
      <c r="H195" s="84" t="b">
        <v>0</v>
      </c>
      <c r="I195" s="84" t="b">
        <v>0</v>
      </c>
      <c r="J195" s="84" t="b">
        <v>1</v>
      </c>
      <c r="K195" s="84" t="b">
        <v>0</v>
      </c>
      <c r="L195" s="84" t="b">
        <v>0</v>
      </c>
    </row>
    <row r="196" spans="1:12" ht="15">
      <c r="A196" s="84" t="s">
        <v>1891</v>
      </c>
      <c r="B196" s="84" t="s">
        <v>1892</v>
      </c>
      <c r="C196" s="84">
        <v>2</v>
      </c>
      <c r="D196" s="123">
        <v>0.00221337189102925</v>
      </c>
      <c r="E196" s="123">
        <v>2.8419848045901137</v>
      </c>
      <c r="F196" s="84" t="s">
        <v>1962</v>
      </c>
      <c r="G196" s="84" t="b">
        <v>1</v>
      </c>
      <c r="H196" s="84" t="b">
        <v>0</v>
      </c>
      <c r="I196" s="84" t="b">
        <v>0</v>
      </c>
      <c r="J196" s="84" t="b">
        <v>0</v>
      </c>
      <c r="K196" s="84" t="b">
        <v>0</v>
      </c>
      <c r="L196" s="84" t="b">
        <v>0</v>
      </c>
    </row>
    <row r="197" spans="1:12" ht="15">
      <c r="A197" s="84" t="s">
        <v>1892</v>
      </c>
      <c r="B197" s="84" t="s">
        <v>1893</v>
      </c>
      <c r="C197" s="84">
        <v>2</v>
      </c>
      <c r="D197" s="123">
        <v>0.00221337189102925</v>
      </c>
      <c r="E197" s="123">
        <v>2.8419848045901137</v>
      </c>
      <c r="F197" s="84" t="s">
        <v>1962</v>
      </c>
      <c r="G197" s="84" t="b">
        <v>0</v>
      </c>
      <c r="H197" s="84" t="b">
        <v>0</v>
      </c>
      <c r="I197" s="84" t="b">
        <v>0</v>
      </c>
      <c r="J197" s="84" t="b">
        <v>0</v>
      </c>
      <c r="K197" s="84" t="b">
        <v>0</v>
      </c>
      <c r="L197" s="84" t="b">
        <v>0</v>
      </c>
    </row>
    <row r="198" spans="1:12" ht="15">
      <c r="A198" s="84" t="s">
        <v>1893</v>
      </c>
      <c r="B198" s="84" t="s">
        <v>1894</v>
      </c>
      <c r="C198" s="84">
        <v>2</v>
      </c>
      <c r="D198" s="123">
        <v>0.00221337189102925</v>
      </c>
      <c r="E198" s="123">
        <v>2.8419848045901137</v>
      </c>
      <c r="F198" s="84" t="s">
        <v>1962</v>
      </c>
      <c r="G198" s="84" t="b">
        <v>0</v>
      </c>
      <c r="H198" s="84" t="b">
        <v>0</v>
      </c>
      <c r="I198" s="84" t="b">
        <v>0</v>
      </c>
      <c r="J198" s="84" t="b">
        <v>0</v>
      </c>
      <c r="K198" s="84" t="b">
        <v>0</v>
      </c>
      <c r="L198" s="84" t="b">
        <v>0</v>
      </c>
    </row>
    <row r="199" spans="1:12" ht="15">
      <c r="A199" s="84" t="s">
        <v>1894</v>
      </c>
      <c r="B199" s="84" t="s">
        <v>1827</v>
      </c>
      <c r="C199" s="84">
        <v>2</v>
      </c>
      <c r="D199" s="123">
        <v>0.00221337189102925</v>
      </c>
      <c r="E199" s="123">
        <v>2.665893545534433</v>
      </c>
      <c r="F199" s="84" t="s">
        <v>1962</v>
      </c>
      <c r="G199" s="84" t="b">
        <v>0</v>
      </c>
      <c r="H199" s="84" t="b">
        <v>0</v>
      </c>
      <c r="I199" s="84" t="b">
        <v>0</v>
      </c>
      <c r="J199" s="84" t="b">
        <v>0</v>
      </c>
      <c r="K199" s="84" t="b">
        <v>0</v>
      </c>
      <c r="L199" s="84" t="b">
        <v>0</v>
      </c>
    </row>
    <row r="200" spans="1:12" ht="15">
      <c r="A200" s="84" t="s">
        <v>1827</v>
      </c>
      <c r="B200" s="84" t="s">
        <v>1895</v>
      </c>
      <c r="C200" s="84">
        <v>2</v>
      </c>
      <c r="D200" s="123">
        <v>0.00221337189102925</v>
      </c>
      <c r="E200" s="123">
        <v>2.665893545534433</v>
      </c>
      <c r="F200" s="84" t="s">
        <v>1962</v>
      </c>
      <c r="G200" s="84" t="b">
        <v>0</v>
      </c>
      <c r="H200" s="84" t="b">
        <v>0</v>
      </c>
      <c r="I200" s="84" t="b">
        <v>0</v>
      </c>
      <c r="J200" s="84" t="b">
        <v>0</v>
      </c>
      <c r="K200" s="84" t="b">
        <v>0</v>
      </c>
      <c r="L200" s="84" t="b">
        <v>0</v>
      </c>
    </row>
    <row r="201" spans="1:12" ht="15">
      <c r="A201" s="84" t="s">
        <v>1895</v>
      </c>
      <c r="B201" s="84" t="s">
        <v>1896</v>
      </c>
      <c r="C201" s="84">
        <v>2</v>
      </c>
      <c r="D201" s="123">
        <v>0.00221337189102925</v>
      </c>
      <c r="E201" s="123">
        <v>2.8419848045901137</v>
      </c>
      <c r="F201" s="84" t="s">
        <v>1962</v>
      </c>
      <c r="G201" s="84" t="b">
        <v>0</v>
      </c>
      <c r="H201" s="84" t="b">
        <v>0</v>
      </c>
      <c r="I201" s="84" t="b">
        <v>0</v>
      </c>
      <c r="J201" s="84" t="b">
        <v>0</v>
      </c>
      <c r="K201" s="84" t="b">
        <v>0</v>
      </c>
      <c r="L201" s="84" t="b">
        <v>0</v>
      </c>
    </row>
    <row r="202" spans="1:12" ht="15">
      <c r="A202" s="84" t="s">
        <v>1896</v>
      </c>
      <c r="B202" s="84" t="s">
        <v>1897</v>
      </c>
      <c r="C202" s="84">
        <v>2</v>
      </c>
      <c r="D202" s="123">
        <v>0.00221337189102925</v>
      </c>
      <c r="E202" s="123">
        <v>2.8419848045901137</v>
      </c>
      <c r="F202" s="84" t="s">
        <v>1962</v>
      </c>
      <c r="G202" s="84" t="b">
        <v>0</v>
      </c>
      <c r="H202" s="84" t="b">
        <v>0</v>
      </c>
      <c r="I202" s="84" t="b">
        <v>0</v>
      </c>
      <c r="J202" s="84" t="b">
        <v>0</v>
      </c>
      <c r="K202" s="84" t="b">
        <v>0</v>
      </c>
      <c r="L202" s="84" t="b">
        <v>0</v>
      </c>
    </row>
    <row r="203" spans="1:12" ht="15">
      <c r="A203" s="84" t="s">
        <v>1897</v>
      </c>
      <c r="B203" s="84" t="s">
        <v>1828</v>
      </c>
      <c r="C203" s="84">
        <v>2</v>
      </c>
      <c r="D203" s="123">
        <v>0.00221337189102925</v>
      </c>
      <c r="E203" s="123">
        <v>2.665893545534433</v>
      </c>
      <c r="F203" s="84" t="s">
        <v>1962</v>
      </c>
      <c r="G203" s="84" t="b">
        <v>0</v>
      </c>
      <c r="H203" s="84" t="b">
        <v>0</v>
      </c>
      <c r="I203" s="84" t="b">
        <v>0</v>
      </c>
      <c r="J203" s="84" t="b">
        <v>0</v>
      </c>
      <c r="K203" s="84" t="b">
        <v>1</v>
      </c>
      <c r="L203" s="84" t="b">
        <v>0</v>
      </c>
    </row>
    <row r="204" spans="1:12" ht="15">
      <c r="A204" s="84" t="s">
        <v>1828</v>
      </c>
      <c r="B204" s="84" t="s">
        <v>1898</v>
      </c>
      <c r="C204" s="84">
        <v>2</v>
      </c>
      <c r="D204" s="123">
        <v>0.00221337189102925</v>
      </c>
      <c r="E204" s="123">
        <v>2.665893545534433</v>
      </c>
      <c r="F204" s="84" t="s">
        <v>1962</v>
      </c>
      <c r="G204" s="84" t="b">
        <v>0</v>
      </c>
      <c r="H204" s="84" t="b">
        <v>1</v>
      </c>
      <c r="I204" s="84" t="b">
        <v>0</v>
      </c>
      <c r="J204" s="84" t="b">
        <v>0</v>
      </c>
      <c r="K204" s="84" t="b">
        <v>0</v>
      </c>
      <c r="L204" s="84" t="b">
        <v>0</v>
      </c>
    </row>
    <row r="205" spans="1:12" ht="15">
      <c r="A205" s="84" t="s">
        <v>1898</v>
      </c>
      <c r="B205" s="84" t="s">
        <v>272</v>
      </c>
      <c r="C205" s="84">
        <v>2</v>
      </c>
      <c r="D205" s="123">
        <v>0.00221337189102925</v>
      </c>
      <c r="E205" s="123">
        <v>2.8419848045901137</v>
      </c>
      <c r="F205" s="84" t="s">
        <v>1962</v>
      </c>
      <c r="G205" s="84" t="b">
        <v>0</v>
      </c>
      <c r="H205" s="84" t="b">
        <v>0</v>
      </c>
      <c r="I205" s="84" t="b">
        <v>0</v>
      </c>
      <c r="J205" s="84" t="b">
        <v>0</v>
      </c>
      <c r="K205" s="84" t="b">
        <v>0</v>
      </c>
      <c r="L205" s="84" t="b">
        <v>0</v>
      </c>
    </row>
    <row r="206" spans="1:12" ht="15">
      <c r="A206" s="84" t="s">
        <v>1902</v>
      </c>
      <c r="B206" s="84" t="s">
        <v>1780</v>
      </c>
      <c r="C206" s="84">
        <v>2</v>
      </c>
      <c r="D206" s="123">
        <v>0.00221337189102925</v>
      </c>
      <c r="E206" s="123">
        <v>2.444044795918076</v>
      </c>
      <c r="F206" s="84" t="s">
        <v>1962</v>
      </c>
      <c r="G206" s="84" t="b">
        <v>0</v>
      </c>
      <c r="H206" s="84" t="b">
        <v>0</v>
      </c>
      <c r="I206" s="84" t="b">
        <v>0</v>
      </c>
      <c r="J206" s="84" t="b">
        <v>0</v>
      </c>
      <c r="K206" s="84" t="b">
        <v>0</v>
      </c>
      <c r="L206" s="84" t="b">
        <v>0</v>
      </c>
    </row>
    <row r="207" spans="1:12" ht="15">
      <c r="A207" s="84" t="s">
        <v>243</v>
      </c>
      <c r="B207" s="84" t="s">
        <v>1474</v>
      </c>
      <c r="C207" s="84">
        <v>2</v>
      </c>
      <c r="D207" s="123">
        <v>0.00221337189102925</v>
      </c>
      <c r="E207" s="123">
        <v>1.1365487580048634</v>
      </c>
      <c r="F207" s="84" t="s">
        <v>1962</v>
      </c>
      <c r="G207" s="84" t="b">
        <v>0</v>
      </c>
      <c r="H207" s="84" t="b">
        <v>0</v>
      </c>
      <c r="I207" s="84" t="b">
        <v>0</v>
      </c>
      <c r="J207" s="84" t="b">
        <v>0</v>
      </c>
      <c r="K207" s="84" t="b">
        <v>0</v>
      </c>
      <c r="L207" s="84" t="b">
        <v>0</v>
      </c>
    </row>
    <row r="208" spans="1:12" ht="15">
      <c r="A208" s="84" t="s">
        <v>1904</v>
      </c>
      <c r="B208" s="84" t="s">
        <v>1905</v>
      </c>
      <c r="C208" s="84">
        <v>2</v>
      </c>
      <c r="D208" s="123">
        <v>0.00221337189102925</v>
      </c>
      <c r="E208" s="123">
        <v>2.8419848045901137</v>
      </c>
      <c r="F208" s="84" t="s">
        <v>1962</v>
      </c>
      <c r="G208" s="84" t="b">
        <v>0</v>
      </c>
      <c r="H208" s="84" t="b">
        <v>0</v>
      </c>
      <c r="I208" s="84" t="b">
        <v>0</v>
      </c>
      <c r="J208" s="84" t="b">
        <v>0</v>
      </c>
      <c r="K208" s="84" t="b">
        <v>0</v>
      </c>
      <c r="L208" s="84" t="b">
        <v>0</v>
      </c>
    </row>
    <row r="209" spans="1:12" ht="15">
      <c r="A209" s="84" t="s">
        <v>1905</v>
      </c>
      <c r="B209" s="84" t="s">
        <v>1790</v>
      </c>
      <c r="C209" s="84">
        <v>2</v>
      </c>
      <c r="D209" s="123">
        <v>0.00221337189102925</v>
      </c>
      <c r="E209" s="123">
        <v>2.540954808926133</v>
      </c>
      <c r="F209" s="84" t="s">
        <v>1962</v>
      </c>
      <c r="G209" s="84" t="b">
        <v>0</v>
      </c>
      <c r="H209" s="84" t="b">
        <v>0</v>
      </c>
      <c r="I209" s="84" t="b">
        <v>0</v>
      </c>
      <c r="J209" s="84" t="b">
        <v>0</v>
      </c>
      <c r="K209" s="84" t="b">
        <v>0</v>
      </c>
      <c r="L209" s="84" t="b">
        <v>0</v>
      </c>
    </row>
    <row r="210" spans="1:12" ht="15">
      <c r="A210" s="84" t="s">
        <v>1790</v>
      </c>
      <c r="B210" s="84" t="s">
        <v>1830</v>
      </c>
      <c r="C210" s="84">
        <v>2</v>
      </c>
      <c r="D210" s="123">
        <v>0.00221337189102925</v>
      </c>
      <c r="E210" s="123">
        <v>2.3648635498704516</v>
      </c>
      <c r="F210" s="84" t="s">
        <v>1962</v>
      </c>
      <c r="G210" s="84" t="b">
        <v>0</v>
      </c>
      <c r="H210" s="84" t="b">
        <v>0</v>
      </c>
      <c r="I210" s="84" t="b">
        <v>0</v>
      </c>
      <c r="J210" s="84" t="b">
        <v>0</v>
      </c>
      <c r="K210" s="84" t="b">
        <v>0</v>
      </c>
      <c r="L210" s="84" t="b">
        <v>0</v>
      </c>
    </row>
    <row r="211" spans="1:12" ht="15">
      <c r="A211" s="84" t="s">
        <v>1830</v>
      </c>
      <c r="B211" s="84" t="s">
        <v>1906</v>
      </c>
      <c r="C211" s="84">
        <v>2</v>
      </c>
      <c r="D211" s="123">
        <v>0.00221337189102925</v>
      </c>
      <c r="E211" s="123">
        <v>2.665893545534433</v>
      </c>
      <c r="F211" s="84" t="s">
        <v>1962</v>
      </c>
      <c r="G211" s="84" t="b">
        <v>0</v>
      </c>
      <c r="H211" s="84" t="b">
        <v>0</v>
      </c>
      <c r="I211" s="84" t="b">
        <v>0</v>
      </c>
      <c r="J211" s="84" t="b">
        <v>0</v>
      </c>
      <c r="K211" s="84" t="b">
        <v>0</v>
      </c>
      <c r="L211" s="84" t="b">
        <v>0</v>
      </c>
    </row>
    <row r="212" spans="1:12" ht="15">
      <c r="A212" s="84" t="s">
        <v>1906</v>
      </c>
      <c r="B212" s="84" t="s">
        <v>1760</v>
      </c>
      <c r="C212" s="84">
        <v>2</v>
      </c>
      <c r="D212" s="123">
        <v>0.00221337189102925</v>
      </c>
      <c r="E212" s="123">
        <v>2.2979167602398385</v>
      </c>
      <c r="F212" s="84" t="s">
        <v>1962</v>
      </c>
      <c r="G212" s="84" t="b">
        <v>0</v>
      </c>
      <c r="H212" s="84" t="b">
        <v>0</v>
      </c>
      <c r="I212" s="84" t="b">
        <v>0</v>
      </c>
      <c r="J212" s="84" t="b">
        <v>0</v>
      </c>
      <c r="K212" s="84" t="b">
        <v>0</v>
      </c>
      <c r="L212" s="84" t="b">
        <v>0</v>
      </c>
    </row>
    <row r="213" spans="1:12" ht="15">
      <c r="A213" s="84" t="s">
        <v>1480</v>
      </c>
      <c r="B213" s="84" t="s">
        <v>268</v>
      </c>
      <c r="C213" s="84">
        <v>2</v>
      </c>
      <c r="D213" s="123">
        <v>0.00221337189102925</v>
      </c>
      <c r="E213" s="123">
        <v>1.996886764575857</v>
      </c>
      <c r="F213" s="84" t="s">
        <v>1962</v>
      </c>
      <c r="G213" s="84" t="b">
        <v>0</v>
      </c>
      <c r="H213" s="84" t="b">
        <v>0</v>
      </c>
      <c r="I213" s="84" t="b">
        <v>0</v>
      </c>
      <c r="J213" s="84" t="b">
        <v>0</v>
      </c>
      <c r="K213" s="84" t="b">
        <v>0</v>
      </c>
      <c r="L213" s="84" t="b">
        <v>0</v>
      </c>
    </row>
    <row r="214" spans="1:12" ht="15">
      <c r="A214" s="84" t="s">
        <v>268</v>
      </c>
      <c r="B214" s="84" t="s">
        <v>1907</v>
      </c>
      <c r="C214" s="84">
        <v>2</v>
      </c>
      <c r="D214" s="123">
        <v>0.00221337189102925</v>
      </c>
      <c r="E214" s="123">
        <v>2.8419848045901137</v>
      </c>
      <c r="F214" s="84" t="s">
        <v>1962</v>
      </c>
      <c r="G214" s="84" t="b">
        <v>0</v>
      </c>
      <c r="H214" s="84" t="b">
        <v>0</v>
      </c>
      <c r="I214" s="84" t="b">
        <v>0</v>
      </c>
      <c r="J214" s="84" t="b">
        <v>0</v>
      </c>
      <c r="K214" s="84" t="b">
        <v>0</v>
      </c>
      <c r="L214" s="84" t="b">
        <v>0</v>
      </c>
    </row>
    <row r="215" spans="1:12" ht="15">
      <c r="A215" s="84" t="s">
        <v>1907</v>
      </c>
      <c r="B215" s="84" t="s">
        <v>267</v>
      </c>
      <c r="C215" s="84">
        <v>2</v>
      </c>
      <c r="D215" s="123">
        <v>0.00221337189102925</v>
      </c>
      <c r="E215" s="123">
        <v>2.8419848045901137</v>
      </c>
      <c r="F215" s="84" t="s">
        <v>1962</v>
      </c>
      <c r="G215" s="84" t="b">
        <v>0</v>
      </c>
      <c r="H215" s="84" t="b">
        <v>0</v>
      </c>
      <c r="I215" s="84" t="b">
        <v>0</v>
      </c>
      <c r="J215" s="84" t="b">
        <v>0</v>
      </c>
      <c r="K215" s="84" t="b">
        <v>0</v>
      </c>
      <c r="L215" s="84" t="b">
        <v>0</v>
      </c>
    </row>
    <row r="216" spans="1:12" ht="15">
      <c r="A216" s="84" t="s">
        <v>267</v>
      </c>
      <c r="B216" s="84" t="s">
        <v>1475</v>
      </c>
      <c r="C216" s="84">
        <v>2</v>
      </c>
      <c r="D216" s="123">
        <v>0.00221337189102925</v>
      </c>
      <c r="E216" s="123">
        <v>1.4617735628785078</v>
      </c>
      <c r="F216" s="84" t="s">
        <v>1962</v>
      </c>
      <c r="G216" s="84" t="b">
        <v>0</v>
      </c>
      <c r="H216" s="84" t="b">
        <v>0</v>
      </c>
      <c r="I216" s="84" t="b">
        <v>0</v>
      </c>
      <c r="J216" s="84" t="b">
        <v>0</v>
      </c>
      <c r="K216" s="84" t="b">
        <v>0</v>
      </c>
      <c r="L216" s="84" t="b">
        <v>0</v>
      </c>
    </row>
    <row r="217" spans="1:12" ht="15">
      <c r="A217" s="84" t="s">
        <v>1758</v>
      </c>
      <c r="B217" s="84" t="s">
        <v>1908</v>
      </c>
      <c r="C217" s="84">
        <v>2</v>
      </c>
      <c r="D217" s="123">
        <v>0.00221337189102925</v>
      </c>
      <c r="E217" s="123">
        <v>2.2979167602398385</v>
      </c>
      <c r="F217" s="84" t="s">
        <v>1962</v>
      </c>
      <c r="G217" s="84" t="b">
        <v>0</v>
      </c>
      <c r="H217" s="84" t="b">
        <v>0</v>
      </c>
      <c r="I217" s="84" t="b">
        <v>0</v>
      </c>
      <c r="J217" s="84" t="b">
        <v>0</v>
      </c>
      <c r="K217" s="84" t="b">
        <v>0</v>
      </c>
      <c r="L217" s="84" t="b">
        <v>0</v>
      </c>
    </row>
    <row r="218" spans="1:12" ht="15">
      <c r="A218" s="84" t="s">
        <v>1908</v>
      </c>
      <c r="B218" s="84" t="s">
        <v>1779</v>
      </c>
      <c r="C218" s="84">
        <v>2</v>
      </c>
      <c r="D218" s="123">
        <v>0.00221337189102925</v>
      </c>
      <c r="E218" s="123">
        <v>2.444044795918076</v>
      </c>
      <c r="F218" s="84" t="s">
        <v>1962</v>
      </c>
      <c r="G218" s="84" t="b">
        <v>0</v>
      </c>
      <c r="H218" s="84" t="b">
        <v>0</v>
      </c>
      <c r="I218" s="84" t="b">
        <v>0</v>
      </c>
      <c r="J218" s="84" t="b">
        <v>0</v>
      </c>
      <c r="K218" s="84" t="b">
        <v>0</v>
      </c>
      <c r="L218" s="84" t="b">
        <v>0</v>
      </c>
    </row>
    <row r="219" spans="1:12" ht="15">
      <c r="A219" s="84" t="s">
        <v>1759</v>
      </c>
      <c r="B219" s="84" t="s">
        <v>1909</v>
      </c>
      <c r="C219" s="84">
        <v>2</v>
      </c>
      <c r="D219" s="123">
        <v>0.00221337189102925</v>
      </c>
      <c r="E219" s="123">
        <v>2.2979167602398385</v>
      </c>
      <c r="F219" s="84" t="s">
        <v>1962</v>
      </c>
      <c r="G219" s="84" t="b">
        <v>0</v>
      </c>
      <c r="H219" s="84" t="b">
        <v>0</v>
      </c>
      <c r="I219" s="84" t="b">
        <v>0</v>
      </c>
      <c r="J219" s="84" t="b">
        <v>0</v>
      </c>
      <c r="K219" s="84" t="b">
        <v>0</v>
      </c>
      <c r="L219" s="84" t="b">
        <v>0</v>
      </c>
    </row>
    <row r="220" spans="1:12" ht="15">
      <c r="A220" s="84" t="s">
        <v>1909</v>
      </c>
      <c r="B220" s="84" t="s">
        <v>1910</v>
      </c>
      <c r="C220" s="84">
        <v>2</v>
      </c>
      <c r="D220" s="123">
        <v>0.00221337189102925</v>
      </c>
      <c r="E220" s="123">
        <v>2.8419848045901137</v>
      </c>
      <c r="F220" s="84" t="s">
        <v>1962</v>
      </c>
      <c r="G220" s="84" t="b">
        <v>0</v>
      </c>
      <c r="H220" s="84" t="b">
        <v>0</v>
      </c>
      <c r="I220" s="84" t="b">
        <v>0</v>
      </c>
      <c r="J220" s="84" t="b">
        <v>0</v>
      </c>
      <c r="K220" s="84" t="b">
        <v>0</v>
      </c>
      <c r="L220" s="84" t="b">
        <v>0</v>
      </c>
    </row>
    <row r="221" spans="1:12" ht="15">
      <c r="A221" s="84" t="s">
        <v>1910</v>
      </c>
      <c r="B221" s="84" t="s">
        <v>1765</v>
      </c>
      <c r="C221" s="84">
        <v>2</v>
      </c>
      <c r="D221" s="123">
        <v>0.00221337189102925</v>
      </c>
      <c r="E221" s="123">
        <v>2.3648635498704516</v>
      </c>
      <c r="F221" s="84" t="s">
        <v>1962</v>
      </c>
      <c r="G221" s="84" t="b">
        <v>0</v>
      </c>
      <c r="H221" s="84" t="b">
        <v>0</v>
      </c>
      <c r="I221" s="84" t="b">
        <v>0</v>
      </c>
      <c r="J221" s="84" t="b">
        <v>0</v>
      </c>
      <c r="K221" s="84" t="b">
        <v>0</v>
      </c>
      <c r="L221" s="84" t="b">
        <v>0</v>
      </c>
    </row>
    <row r="222" spans="1:12" ht="15">
      <c r="A222" s="84" t="s">
        <v>1911</v>
      </c>
      <c r="B222" s="84" t="s">
        <v>1912</v>
      </c>
      <c r="C222" s="84">
        <v>2</v>
      </c>
      <c r="D222" s="123">
        <v>0.00221337189102925</v>
      </c>
      <c r="E222" s="123">
        <v>2.8419848045901137</v>
      </c>
      <c r="F222" s="84" t="s">
        <v>1962</v>
      </c>
      <c r="G222" s="84" t="b">
        <v>0</v>
      </c>
      <c r="H222" s="84" t="b">
        <v>0</v>
      </c>
      <c r="I222" s="84" t="b">
        <v>0</v>
      </c>
      <c r="J222" s="84" t="b">
        <v>0</v>
      </c>
      <c r="K222" s="84" t="b">
        <v>0</v>
      </c>
      <c r="L222" s="84" t="b">
        <v>0</v>
      </c>
    </row>
    <row r="223" spans="1:12" ht="15">
      <c r="A223" s="84" t="s">
        <v>1912</v>
      </c>
      <c r="B223" s="84" t="s">
        <v>1501</v>
      </c>
      <c r="C223" s="84">
        <v>2</v>
      </c>
      <c r="D223" s="123">
        <v>0.00221337189102925</v>
      </c>
      <c r="E223" s="123">
        <v>2.665893545534433</v>
      </c>
      <c r="F223" s="84" t="s">
        <v>1962</v>
      </c>
      <c r="G223" s="84" t="b">
        <v>0</v>
      </c>
      <c r="H223" s="84" t="b">
        <v>0</v>
      </c>
      <c r="I223" s="84" t="b">
        <v>0</v>
      </c>
      <c r="J223" s="84" t="b">
        <v>1</v>
      </c>
      <c r="K223" s="84" t="b">
        <v>0</v>
      </c>
      <c r="L223" s="84" t="b">
        <v>0</v>
      </c>
    </row>
    <row r="224" spans="1:12" ht="15">
      <c r="A224" s="84" t="s">
        <v>1501</v>
      </c>
      <c r="B224" s="84" t="s">
        <v>1913</v>
      </c>
      <c r="C224" s="84">
        <v>2</v>
      </c>
      <c r="D224" s="123">
        <v>0.00221337189102925</v>
      </c>
      <c r="E224" s="123">
        <v>2.540954808926133</v>
      </c>
      <c r="F224" s="84" t="s">
        <v>1962</v>
      </c>
      <c r="G224" s="84" t="b">
        <v>1</v>
      </c>
      <c r="H224" s="84" t="b">
        <v>0</v>
      </c>
      <c r="I224" s="84" t="b">
        <v>0</v>
      </c>
      <c r="J224" s="84" t="b">
        <v>1</v>
      </c>
      <c r="K224" s="84" t="b">
        <v>0</v>
      </c>
      <c r="L224" s="84" t="b">
        <v>0</v>
      </c>
    </row>
    <row r="225" spans="1:12" ht="15">
      <c r="A225" s="84" t="s">
        <v>1913</v>
      </c>
      <c r="B225" s="84" t="s">
        <v>1480</v>
      </c>
      <c r="C225" s="84">
        <v>2</v>
      </c>
      <c r="D225" s="123">
        <v>0.00221337189102925</v>
      </c>
      <c r="E225" s="123">
        <v>1.996886764575857</v>
      </c>
      <c r="F225" s="84" t="s">
        <v>1962</v>
      </c>
      <c r="G225" s="84" t="b">
        <v>1</v>
      </c>
      <c r="H225" s="84" t="b">
        <v>0</v>
      </c>
      <c r="I225" s="84" t="b">
        <v>0</v>
      </c>
      <c r="J225" s="84" t="b">
        <v>0</v>
      </c>
      <c r="K225" s="84" t="b">
        <v>0</v>
      </c>
      <c r="L225" s="84" t="b">
        <v>0</v>
      </c>
    </row>
    <row r="226" spans="1:12" ht="15">
      <c r="A226" s="84" t="s">
        <v>1480</v>
      </c>
      <c r="B226" s="84" t="s">
        <v>1499</v>
      </c>
      <c r="C226" s="84">
        <v>2</v>
      </c>
      <c r="D226" s="123">
        <v>0.00221337189102925</v>
      </c>
      <c r="E226" s="123">
        <v>1.3436742508005135</v>
      </c>
      <c r="F226" s="84" t="s">
        <v>1962</v>
      </c>
      <c r="G226" s="84" t="b">
        <v>0</v>
      </c>
      <c r="H226" s="84" t="b">
        <v>0</v>
      </c>
      <c r="I226" s="84" t="b">
        <v>0</v>
      </c>
      <c r="J226" s="84" t="b">
        <v>0</v>
      </c>
      <c r="K226" s="84" t="b">
        <v>0</v>
      </c>
      <c r="L226" s="84" t="b">
        <v>0</v>
      </c>
    </row>
    <row r="227" spans="1:12" ht="15">
      <c r="A227" s="84" t="s">
        <v>1499</v>
      </c>
      <c r="B227" s="84" t="s">
        <v>265</v>
      </c>
      <c r="C227" s="84">
        <v>2</v>
      </c>
      <c r="D227" s="123">
        <v>0.00221337189102925</v>
      </c>
      <c r="E227" s="123">
        <v>2.18877229081477</v>
      </c>
      <c r="F227" s="84" t="s">
        <v>1962</v>
      </c>
      <c r="G227" s="84" t="b">
        <v>0</v>
      </c>
      <c r="H227" s="84" t="b">
        <v>0</v>
      </c>
      <c r="I227" s="84" t="b">
        <v>0</v>
      </c>
      <c r="J227" s="84" t="b">
        <v>0</v>
      </c>
      <c r="K227" s="84" t="b">
        <v>0</v>
      </c>
      <c r="L227" s="84" t="b">
        <v>0</v>
      </c>
    </row>
    <row r="228" spans="1:12" ht="15">
      <c r="A228" s="84" t="s">
        <v>265</v>
      </c>
      <c r="B228" s="84" t="s">
        <v>1793</v>
      </c>
      <c r="C228" s="84">
        <v>2</v>
      </c>
      <c r="D228" s="123">
        <v>0.00221337189102925</v>
      </c>
      <c r="E228" s="123">
        <v>2.540954808926133</v>
      </c>
      <c r="F228" s="84" t="s">
        <v>1962</v>
      </c>
      <c r="G228" s="84" t="b">
        <v>0</v>
      </c>
      <c r="H228" s="84" t="b">
        <v>0</v>
      </c>
      <c r="I228" s="84" t="b">
        <v>0</v>
      </c>
      <c r="J228" s="84" t="b">
        <v>0</v>
      </c>
      <c r="K228" s="84" t="b">
        <v>0</v>
      </c>
      <c r="L228" s="84" t="b">
        <v>0</v>
      </c>
    </row>
    <row r="229" spans="1:12" ht="15">
      <c r="A229" s="84" t="s">
        <v>1473</v>
      </c>
      <c r="B229" s="84" t="s">
        <v>1914</v>
      </c>
      <c r="C229" s="84">
        <v>2</v>
      </c>
      <c r="D229" s="123">
        <v>0.00221337189102925</v>
      </c>
      <c r="E229" s="123">
        <v>1.5302309435343595</v>
      </c>
      <c r="F229" s="84" t="s">
        <v>1962</v>
      </c>
      <c r="G229" s="84" t="b">
        <v>0</v>
      </c>
      <c r="H229" s="84" t="b">
        <v>0</v>
      </c>
      <c r="I229" s="84" t="b">
        <v>0</v>
      </c>
      <c r="J229" s="84" t="b">
        <v>0</v>
      </c>
      <c r="K229" s="84" t="b">
        <v>0</v>
      </c>
      <c r="L229" s="84" t="b">
        <v>0</v>
      </c>
    </row>
    <row r="230" spans="1:12" ht="15">
      <c r="A230" s="84" t="s">
        <v>1914</v>
      </c>
      <c r="B230" s="84" t="s">
        <v>1832</v>
      </c>
      <c r="C230" s="84">
        <v>2</v>
      </c>
      <c r="D230" s="123">
        <v>0.00221337189102925</v>
      </c>
      <c r="E230" s="123">
        <v>2.665893545534433</v>
      </c>
      <c r="F230" s="84" t="s">
        <v>1962</v>
      </c>
      <c r="G230" s="84" t="b">
        <v>0</v>
      </c>
      <c r="H230" s="84" t="b">
        <v>0</v>
      </c>
      <c r="I230" s="84" t="b">
        <v>0</v>
      </c>
      <c r="J230" s="84" t="b">
        <v>0</v>
      </c>
      <c r="K230" s="84" t="b">
        <v>0</v>
      </c>
      <c r="L230" s="84" t="b">
        <v>0</v>
      </c>
    </row>
    <row r="231" spans="1:12" ht="15">
      <c r="A231" s="84" t="s">
        <v>1756</v>
      </c>
      <c r="B231" s="84" t="s">
        <v>1915</v>
      </c>
      <c r="C231" s="84">
        <v>2</v>
      </c>
      <c r="D231" s="123">
        <v>0.00221337189102925</v>
      </c>
      <c r="E231" s="123">
        <v>2.3648635498704516</v>
      </c>
      <c r="F231" s="84" t="s">
        <v>1962</v>
      </c>
      <c r="G231" s="84" t="b">
        <v>0</v>
      </c>
      <c r="H231" s="84" t="b">
        <v>0</v>
      </c>
      <c r="I231" s="84" t="b">
        <v>0</v>
      </c>
      <c r="J231" s="84" t="b">
        <v>0</v>
      </c>
      <c r="K231" s="84" t="b">
        <v>0</v>
      </c>
      <c r="L231" s="84" t="b">
        <v>0</v>
      </c>
    </row>
    <row r="232" spans="1:12" ht="15">
      <c r="A232" s="84" t="s">
        <v>1915</v>
      </c>
      <c r="B232" s="84" t="s">
        <v>1916</v>
      </c>
      <c r="C232" s="84">
        <v>2</v>
      </c>
      <c r="D232" s="123">
        <v>0.00221337189102925</v>
      </c>
      <c r="E232" s="123">
        <v>2.8419848045901137</v>
      </c>
      <c r="F232" s="84" t="s">
        <v>1962</v>
      </c>
      <c r="G232" s="84" t="b">
        <v>0</v>
      </c>
      <c r="H232" s="84" t="b">
        <v>0</v>
      </c>
      <c r="I232" s="84" t="b">
        <v>0</v>
      </c>
      <c r="J232" s="84" t="b">
        <v>0</v>
      </c>
      <c r="K232" s="84" t="b">
        <v>0</v>
      </c>
      <c r="L232" s="84" t="b">
        <v>0</v>
      </c>
    </row>
    <row r="233" spans="1:12" ht="15">
      <c r="A233" s="84" t="s">
        <v>1916</v>
      </c>
      <c r="B233" s="84" t="s">
        <v>1833</v>
      </c>
      <c r="C233" s="84">
        <v>2</v>
      </c>
      <c r="D233" s="123">
        <v>0.00221337189102925</v>
      </c>
      <c r="E233" s="123">
        <v>2.665893545534433</v>
      </c>
      <c r="F233" s="84" t="s">
        <v>1962</v>
      </c>
      <c r="G233" s="84" t="b">
        <v>0</v>
      </c>
      <c r="H233" s="84" t="b">
        <v>0</v>
      </c>
      <c r="I233" s="84" t="b">
        <v>0</v>
      </c>
      <c r="J233" s="84" t="b">
        <v>0</v>
      </c>
      <c r="K233" s="84" t="b">
        <v>0</v>
      </c>
      <c r="L233" s="84" t="b">
        <v>0</v>
      </c>
    </row>
    <row r="234" spans="1:12" ht="15">
      <c r="A234" s="84" t="s">
        <v>1834</v>
      </c>
      <c r="B234" s="84" t="s">
        <v>1529</v>
      </c>
      <c r="C234" s="84">
        <v>2</v>
      </c>
      <c r="D234" s="123">
        <v>0.00221337189102925</v>
      </c>
      <c r="E234" s="123">
        <v>2.0638335542064703</v>
      </c>
      <c r="F234" s="84" t="s">
        <v>1962</v>
      </c>
      <c r="G234" s="84" t="b">
        <v>0</v>
      </c>
      <c r="H234" s="84" t="b">
        <v>0</v>
      </c>
      <c r="I234" s="84" t="b">
        <v>0</v>
      </c>
      <c r="J234" s="84" t="b">
        <v>0</v>
      </c>
      <c r="K234" s="84" t="b">
        <v>0</v>
      </c>
      <c r="L234" s="84" t="b">
        <v>0</v>
      </c>
    </row>
    <row r="235" spans="1:12" ht="15">
      <c r="A235" s="84" t="s">
        <v>244</v>
      </c>
      <c r="B235" s="84" t="s">
        <v>264</v>
      </c>
      <c r="C235" s="84">
        <v>2</v>
      </c>
      <c r="D235" s="123">
        <v>0.00221337189102925</v>
      </c>
      <c r="E235" s="123">
        <v>1.996886764575857</v>
      </c>
      <c r="F235" s="84" t="s">
        <v>1962</v>
      </c>
      <c r="G235" s="84" t="b">
        <v>0</v>
      </c>
      <c r="H235" s="84" t="b">
        <v>0</v>
      </c>
      <c r="I235" s="84" t="b">
        <v>0</v>
      </c>
      <c r="J235" s="84" t="b">
        <v>0</v>
      </c>
      <c r="K235" s="84" t="b">
        <v>0</v>
      </c>
      <c r="L235" s="84" t="b">
        <v>0</v>
      </c>
    </row>
    <row r="236" spans="1:12" ht="15">
      <c r="A236" s="84" t="s">
        <v>1477</v>
      </c>
      <c r="B236" s="84" t="s">
        <v>1835</v>
      </c>
      <c r="C236" s="84">
        <v>2</v>
      </c>
      <c r="D236" s="123">
        <v>0.00221337189102925</v>
      </c>
      <c r="E236" s="123">
        <v>1.7116510360951078</v>
      </c>
      <c r="F236" s="84" t="s">
        <v>1962</v>
      </c>
      <c r="G236" s="84" t="b">
        <v>0</v>
      </c>
      <c r="H236" s="84" t="b">
        <v>0</v>
      </c>
      <c r="I236" s="84" t="b">
        <v>0</v>
      </c>
      <c r="J236" s="84" t="b">
        <v>0</v>
      </c>
      <c r="K236" s="84" t="b">
        <v>0</v>
      </c>
      <c r="L236" s="84" t="b">
        <v>0</v>
      </c>
    </row>
    <row r="237" spans="1:12" ht="15">
      <c r="A237" s="84" t="s">
        <v>1917</v>
      </c>
      <c r="B237" s="84" t="s">
        <v>1475</v>
      </c>
      <c r="C237" s="84">
        <v>2</v>
      </c>
      <c r="D237" s="123">
        <v>0.00221337189102925</v>
      </c>
      <c r="E237" s="123">
        <v>1.762803558542489</v>
      </c>
      <c r="F237" s="84" t="s">
        <v>1962</v>
      </c>
      <c r="G237" s="84" t="b">
        <v>0</v>
      </c>
      <c r="H237" s="84" t="b">
        <v>0</v>
      </c>
      <c r="I237" s="84" t="b">
        <v>0</v>
      </c>
      <c r="J237" s="84" t="b">
        <v>0</v>
      </c>
      <c r="K237" s="84" t="b">
        <v>0</v>
      </c>
      <c r="L237" s="84" t="b">
        <v>0</v>
      </c>
    </row>
    <row r="238" spans="1:12" ht="15">
      <c r="A238" s="84" t="s">
        <v>1475</v>
      </c>
      <c r="B238" s="84" t="s">
        <v>1435</v>
      </c>
      <c r="C238" s="84">
        <v>2</v>
      </c>
      <c r="D238" s="123">
        <v>0.00221337189102925</v>
      </c>
      <c r="E238" s="123">
        <v>1.3041657095168397</v>
      </c>
      <c r="F238" s="84" t="s">
        <v>1962</v>
      </c>
      <c r="G238" s="84" t="b">
        <v>0</v>
      </c>
      <c r="H238" s="84" t="b">
        <v>0</v>
      </c>
      <c r="I238" s="84" t="b">
        <v>0</v>
      </c>
      <c r="J238" s="84" t="b">
        <v>0</v>
      </c>
      <c r="K238" s="84" t="b">
        <v>0</v>
      </c>
      <c r="L238" s="84" t="b">
        <v>0</v>
      </c>
    </row>
    <row r="239" spans="1:12" ht="15">
      <c r="A239" s="84" t="s">
        <v>1435</v>
      </c>
      <c r="B239" s="84" t="s">
        <v>1762</v>
      </c>
      <c r="C239" s="84">
        <v>2</v>
      </c>
      <c r="D239" s="123">
        <v>0.00221337189102925</v>
      </c>
      <c r="E239" s="123">
        <v>1.8207955055201759</v>
      </c>
      <c r="F239" s="84" t="s">
        <v>1962</v>
      </c>
      <c r="G239" s="84" t="b">
        <v>0</v>
      </c>
      <c r="H239" s="84" t="b">
        <v>0</v>
      </c>
      <c r="I239" s="84" t="b">
        <v>0</v>
      </c>
      <c r="J239" s="84" t="b">
        <v>0</v>
      </c>
      <c r="K239" s="84" t="b">
        <v>0</v>
      </c>
      <c r="L239" s="84" t="b">
        <v>0</v>
      </c>
    </row>
    <row r="240" spans="1:12" ht="15">
      <c r="A240" s="84" t="s">
        <v>1762</v>
      </c>
      <c r="B240" s="84" t="s">
        <v>244</v>
      </c>
      <c r="C240" s="84">
        <v>2</v>
      </c>
      <c r="D240" s="123">
        <v>0.00221337189102925</v>
      </c>
      <c r="E240" s="123">
        <v>2.2979167602398385</v>
      </c>
      <c r="F240" s="84" t="s">
        <v>1962</v>
      </c>
      <c r="G240" s="84" t="b">
        <v>0</v>
      </c>
      <c r="H240" s="84" t="b">
        <v>0</v>
      </c>
      <c r="I240" s="84" t="b">
        <v>0</v>
      </c>
      <c r="J240" s="84" t="b">
        <v>0</v>
      </c>
      <c r="K240" s="84" t="b">
        <v>0</v>
      </c>
      <c r="L240" s="84" t="b">
        <v>0</v>
      </c>
    </row>
    <row r="241" spans="1:12" ht="15">
      <c r="A241" s="84" t="s">
        <v>244</v>
      </c>
      <c r="B241" s="84" t="s">
        <v>1918</v>
      </c>
      <c r="C241" s="84">
        <v>2</v>
      </c>
      <c r="D241" s="123">
        <v>0.00221337189102925</v>
      </c>
      <c r="E241" s="123">
        <v>1.996886764575857</v>
      </c>
      <c r="F241" s="84" t="s">
        <v>1962</v>
      </c>
      <c r="G241" s="84" t="b">
        <v>0</v>
      </c>
      <c r="H241" s="84" t="b">
        <v>0</v>
      </c>
      <c r="I241" s="84" t="b">
        <v>0</v>
      </c>
      <c r="J241" s="84" t="b">
        <v>0</v>
      </c>
      <c r="K241" s="84" t="b">
        <v>0</v>
      </c>
      <c r="L241" s="84" t="b">
        <v>0</v>
      </c>
    </row>
    <row r="242" spans="1:12" ht="15">
      <c r="A242" s="84" t="s">
        <v>1918</v>
      </c>
      <c r="B242" s="84" t="s">
        <v>1482</v>
      </c>
      <c r="C242" s="84">
        <v>2</v>
      </c>
      <c r="D242" s="123">
        <v>0.00221337189102925</v>
      </c>
      <c r="E242" s="123">
        <v>2.0638335542064703</v>
      </c>
      <c r="F242" s="84" t="s">
        <v>1962</v>
      </c>
      <c r="G242" s="84" t="b">
        <v>0</v>
      </c>
      <c r="H242" s="84" t="b">
        <v>0</v>
      </c>
      <c r="I242" s="84" t="b">
        <v>0</v>
      </c>
      <c r="J242" s="84" t="b">
        <v>0</v>
      </c>
      <c r="K242" s="84" t="b">
        <v>0</v>
      </c>
      <c r="L242" s="84" t="b">
        <v>0</v>
      </c>
    </row>
    <row r="243" spans="1:12" ht="15">
      <c r="A243" s="84" t="s">
        <v>1482</v>
      </c>
      <c r="B243" s="84" t="s">
        <v>1755</v>
      </c>
      <c r="C243" s="84">
        <v>2</v>
      </c>
      <c r="D243" s="123">
        <v>0.00221337189102925</v>
      </c>
      <c r="E243" s="123">
        <v>1.4995621237679075</v>
      </c>
      <c r="F243" s="84" t="s">
        <v>1962</v>
      </c>
      <c r="G243" s="84" t="b">
        <v>0</v>
      </c>
      <c r="H243" s="84" t="b">
        <v>0</v>
      </c>
      <c r="I243" s="84" t="b">
        <v>0</v>
      </c>
      <c r="J243" s="84" t="b">
        <v>0</v>
      </c>
      <c r="K243" s="84" t="b">
        <v>0</v>
      </c>
      <c r="L243" s="84" t="b">
        <v>0</v>
      </c>
    </row>
    <row r="244" spans="1:12" ht="15">
      <c r="A244" s="84" t="s">
        <v>1755</v>
      </c>
      <c r="B244" s="84" t="s">
        <v>1759</v>
      </c>
      <c r="C244" s="84">
        <v>2</v>
      </c>
      <c r="D244" s="123">
        <v>0.00221337189102925</v>
      </c>
      <c r="E244" s="123">
        <v>1.695856768911876</v>
      </c>
      <c r="F244" s="84" t="s">
        <v>1962</v>
      </c>
      <c r="G244" s="84" t="b">
        <v>0</v>
      </c>
      <c r="H244" s="84" t="b">
        <v>0</v>
      </c>
      <c r="I244" s="84" t="b">
        <v>0</v>
      </c>
      <c r="J244" s="84" t="b">
        <v>0</v>
      </c>
      <c r="K244" s="84" t="b">
        <v>0</v>
      </c>
      <c r="L244" s="84" t="b">
        <v>0</v>
      </c>
    </row>
    <row r="245" spans="1:12" ht="15">
      <c r="A245" s="84" t="s">
        <v>1759</v>
      </c>
      <c r="B245" s="84" t="s">
        <v>1919</v>
      </c>
      <c r="C245" s="84">
        <v>2</v>
      </c>
      <c r="D245" s="123">
        <v>0.00221337189102925</v>
      </c>
      <c r="E245" s="123">
        <v>2.2979167602398385</v>
      </c>
      <c r="F245" s="84" t="s">
        <v>1962</v>
      </c>
      <c r="G245" s="84" t="b">
        <v>0</v>
      </c>
      <c r="H245" s="84" t="b">
        <v>0</v>
      </c>
      <c r="I245" s="84" t="b">
        <v>0</v>
      </c>
      <c r="J245" s="84" t="b">
        <v>0</v>
      </c>
      <c r="K245" s="84" t="b">
        <v>0</v>
      </c>
      <c r="L245" s="84" t="b">
        <v>0</v>
      </c>
    </row>
    <row r="246" spans="1:12" ht="15">
      <c r="A246" s="84" t="s">
        <v>1919</v>
      </c>
      <c r="B246" s="84" t="s">
        <v>1785</v>
      </c>
      <c r="C246" s="84">
        <v>2</v>
      </c>
      <c r="D246" s="123">
        <v>0.00221337189102925</v>
      </c>
      <c r="E246" s="123">
        <v>2.444044795918076</v>
      </c>
      <c r="F246" s="84" t="s">
        <v>1962</v>
      </c>
      <c r="G246" s="84" t="b">
        <v>0</v>
      </c>
      <c r="H246" s="84" t="b">
        <v>0</v>
      </c>
      <c r="I246" s="84" t="b">
        <v>0</v>
      </c>
      <c r="J246" s="84" t="b">
        <v>0</v>
      </c>
      <c r="K246" s="84" t="b">
        <v>0</v>
      </c>
      <c r="L246" s="84" t="b">
        <v>0</v>
      </c>
    </row>
    <row r="247" spans="1:12" ht="15">
      <c r="A247" s="84" t="s">
        <v>230</v>
      </c>
      <c r="B247" s="84" t="s">
        <v>1836</v>
      </c>
      <c r="C247" s="84">
        <v>2</v>
      </c>
      <c r="D247" s="123">
        <v>0.00221337189102925</v>
      </c>
      <c r="E247" s="123">
        <v>2.540954808926133</v>
      </c>
      <c r="F247" s="84" t="s">
        <v>1962</v>
      </c>
      <c r="G247" s="84" t="b">
        <v>0</v>
      </c>
      <c r="H247" s="84" t="b">
        <v>0</v>
      </c>
      <c r="I247" s="84" t="b">
        <v>0</v>
      </c>
      <c r="J247" s="84" t="b">
        <v>0</v>
      </c>
      <c r="K247" s="84" t="b">
        <v>0</v>
      </c>
      <c r="L247" s="84" t="b">
        <v>0</v>
      </c>
    </row>
    <row r="248" spans="1:12" ht="15">
      <c r="A248" s="84" t="s">
        <v>253</v>
      </c>
      <c r="B248" s="84" t="s">
        <v>1920</v>
      </c>
      <c r="C248" s="84">
        <v>2</v>
      </c>
      <c r="D248" s="123">
        <v>0.00221337189102925</v>
      </c>
      <c r="E248" s="123">
        <v>2.444044795918076</v>
      </c>
      <c r="F248" s="84" t="s">
        <v>1962</v>
      </c>
      <c r="G248" s="84" t="b">
        <v>0</v>
      </c>
      <c r="H248" s="84" t="b">
        <v>0</v>
      </c>
      <c r="I248" s="84" t="b">
        <v>0</v>
      </c>
      <c r="J248" s="84" t="b">
        <v>0</v>
      </c>
      <c r="K248" s="84" t="b">
        <v>0</v>
      </c>
      <c r="L248" s="84" t="b">
        <v>0</v>
      </c>
    </row>
    <row r="249" spans="1:12" ht="15">
      <c r="A249" s="84" t="s">
        <v>1490</v>
      </c>
      <c r="B249" s="84" t="s">
        <v>1781</v>
      </c>
      <c r="C249" s="84">
        <v>2</v>
      </c>
      <c r="D249" s="123">
        <v>0.00221337189102925</v>
      </c>
      <c r="E249" s="123">
        <v>1.7450747915820575</v>
      </c>
      <c r="F249" s="84" t="s">
        <v>1962</v>
      </c>
      <c r="G249" s="84" t="b">
        <v>0</v>
      </c>
      <c r="H249" s="84" t="b">
        <v>0</v>
      </c>
      <c r="I249" s="84" t="b">
        <v>0</v>
      </c>
      <c r="J249" s="84" t="b">
        <v>0</v>
      </c>
      <c r="K249" s="84" t="b">
        <v>0</v>
      </c>
      <c r="L249" s="84" t="b">
        <v>0</v>
      </c>
    </row>
    <row r="250" spans="1:12" ht="15">
      <c r="A250" s="84" t="s">
        <v>257</v>
      </c>
      <c r="B250" s="84" t="s">
        <v>253</v>
      </c>
      <c r="C250" s="84">
        <v>2</v>
      </c>
      <c r="D250" s="123">
        <v>0.00221337189102925</v>
      </c>
      <c r="E250" s="123">
        <v>2.267953536862395</v>
      </c>
      <c r="F250" s="84" t="s">
        <v>1962</v>
      </c>
      <c r="G250" s="84" t="b">
        <v>0</v>
      </c>
      <c r="H250" s="84" t="b">
        <v>0</v>
      </c>
      <c r="I250" s="84" t="b">
        <v>0</v>
      </c>
      <c r="J250" s="84" t="b">
        <v>0</v>
      </c>
      <c r="K250" s="84" t="b">
        <v>0</v>
      </c>
      <c r="L250" s="84" t="b">
        <v>0</v>
      </c>
    </row>
    <row r="251" spans="1:12" ht="15">
      <c r="A251" s="84" t="s">
        <v>253</v>
      </c>
      <c r="B251" s="84" t="s">
        <v>256</v>
      </c>
      <c r="C251" s="84">
        <v>2</v>
      </c>
      <c r="D251" s="123">
        <v>0.00221337189102925</v>
      </c>
      <c r="E251" s="123">
        <v>2.267953536862395</v>
      </c>
      <c r="F251" s="84" t="s">
        <v>1962</v>
      </c>
      <c r="G251" s="84" t="b">
        <v>0</v>
      </c>
      <c r="H251" s="84" t="b">
        <v>0</v>
      </c>
      <c r="I251" s="84" t="b">
        <v>0</v>
      </c>
      <c r="J251" s="84" t="b">
        <v>0</v>
      </c>
      <c r="K251" s="84" t="b">
        <v>0</v>
      </c>
      <c r="L251" s="84" t="b">
        <v>0</v>
      </c>
    </row>
    <row r="252" spans="1:12" ht="15">
      <c r="A252" s="84" t="s">
        <v>1489</v>
      </c>
      <c r="B252" s="84" t="s">
        <v>1924</v>
      </c>
      <c r="C252" s="84">
        <v>2</v>
      </c>
      <c r="D252" s="123">
        <v>0.00221337189102925</v>
      </c>
      <c r="E252" s="123">
        <v>2.3648635498704516</v>
      </c>
      <c r="F252" s="84" t="s">
        <v>1962</v>
      </c>
      <c r="G252" s="84" t="b">
        <v>0</v>
      </c>
      <c r="H252" s="84" t="b">
        <v>0</v>
      </c>
      <c r="I252" s="84" t="b">
        <v>0</v>
      </c>
      <c r="J252" s="84" t="b">
        <v>0</v>
      </c>
      <c r="K252" s="84" t="b">
        <v>0</v>
      </c>
      <c r="L252" s="84" t="b">
        <v>0</v>
      </c>
    </row>
    <row r="253" spans="1:12" ht="15">
      <c r="A253" s="84" t="s">
        <v>1924</v>
      </c>
      <c r="B253" s="84" t="s">
        <v>1925</v>
      </c>
      <c r="C253" s="84">
        <v>2</v>
      </c>
      <c r="D253" s="123">
        <v>0.00221337189102925</v>
      </c>
      <c r="E253" s="123">
        <v>2.8419848045901137</v>
      </c>
      <c r="F253" s="84" t="s">
        <v>1962</v>
      </c>
      <c r="G253" s="84" t="b">
        <v>0</v>
      </c>
      <c r="H253" s="84" t="b">
        <v>0</v>
      </c>
      <c r="I253" s="84" t="b">
        <v>0</v>
      </c>
      <c r="J253" s="84" t="b">
        <v>0</v>
      </c>
      <c r="K253" s="84" t="b">
        <v>0</v>
      </c>
      <c r="L253" s="84" t="b">
        <v>0</v>
      </c>
    </row>
    <row r="254" spans="1:12" ht="15">
      <c r="A254" s="84" t="s">
        <v>1925</v>
      </c>
      <c r="B254" s="84" t="s">
        <v>1926</v>
      </c>
      <c r="C254" s="84">
        <v>2</v>
      </c>
      <c r="D254" s="123">
        <v>0.00221337189102925</v>
      </c>
      <c r="E254" s="123">
        <v>2.8419848045901137</v>
      </c>
      <c r="F254" s="84" t="s">
        <v>1962</v>
      </c>
      <c r="G254" s="84" t="b">
        <v>0</v>
      </c>
      <c r="H254" s="84" t="b">
        <v>0</v>
      </c>
      <c r="I254" s="84" t="b">
        <v>0</v>
      </c>
      <c r="J254" s="84" t="b">
        <v>0</v>
      </c>
      <c r="K254" s="84" t="b">
        <v>0</v>
      </c>
      <c r="L254" s="84" t="b">
        <v>0</v>
      </c>
    </row>
    <row r="255" spans="1:12" ht="15">
      <c r="A255" s="84" t="s">
        <v>1926</v>
      </c>
      <c r="B255" s="84" t="s">
        <v>1927</v>
      </c>
      <c r="C255" s="84">
        <v>2</v>
      </c>
      <c r="D255" s="123">
        <v>0.00221337189102925</v>
      </c>
      <c r="E255" s="123">
        <v>2.8419848045901137</v>
      </c>
      <c r="F255" s="84" t="s">
        <v>1962</v>
      </c>
      <c r="G255" s="84" t="b">
        <v>0</v>
      </c>
      <c r="H255" s="84" t="b">
        <v>0</v>
      </c>
      <c r="I255" s="84" t="b">
        <v>0</v>
      </c>
      <c r="J255" s="84" t="b">
        <v>0</v>
      </c>
      <c r="K255" s="84" t="b">
        <v>0</v>
      </c>
      <c r="L255" s="84" t="b">
        <v>0</v>
      </c>
    </row>
    <row r="256" spans="1:12" ht="15">
      <c r="A256" s="84" t="s">
        <v>1927</v>
      </c>
      <c r="B256" s="84" t="s">
        <v>1849</v>
      </c>
      <c r="C256" s="84">
        <v>2</v>
      </c>
      <c r="D256" s="123">
        <v>0.00221337189102925</v>
      </c>
      <c r="E256" s="123">
        <v>2.665893545534433</v>
      </c>
      <c r="F256" s="84" t="s">
        <v>1962</v>
      </c>
      <c r="G256" s="84" t="b">
        <v>0</v>
      </c>
      <c r="H256" s="84" t="b">
        <v>0</v>
      </c>
      <c r="I256" s="84" t="b">
        <v>0</v>
      </c>
      <c r="J256" s="84" t="b">
        <v>0</v>
      </c>
      <c r="K256" s="84" t="b">
        <v>0</v>
      </c>
      <c r="L256" s="84" t="b">
        <v>0</v>
      </c>
    </row>
    <row r="257" spans="1:12" ht="15">
      <c r="A257" s="84" t="s">
        <v>1849</v>
      </c>
      <c r="B257" s="84" t="s">
        <v>1928</v>
      </c>
      <c r="C257" s="84">
        <v>2</v>
      </c>
      <c r="D257" s="123">
        <v>0.00221337189102925</v>
      </c>
      <c r="E257" s="123">
        <v>2.665893545534433</v>
      </c>
      <c r="F257" s="84" t="s">
        <v>1962</v>
      </c>
      <c r="G257" s="84" t="b">
        <v>0</v>
      </c>
      <c r="H257" s="84" t="b">
        <v>0</v>
      </c>
      <c r="I257" s="84" t="b">
        <v>0</v>
      </c>
      <c r="J257" s="84" t="b">
        <v>0</v>
      </c>
      <c r="K257" s="84" t="b">
        <v>0</v>
      </c>
      <c r="L257" s="84" t="b">
        <v>0</v>
      </c>
    </row>
    <row r="258" spans="1:12" ht="15">
      <c r="A258" s="84" t="s">
        <v>1928</v>
      </c>
      <c r="B258" s="84" t="s">
        <v>1929</v>
      </c>
      <c r="C258" s="84">
        <v>2</v>
      </c>
      <c r="D258" s="123">
        <v>0.00221337189102925</v>
      </c>
      <c r="E258" s="123">
        <v>2.8419848045901137</v>
      </c>
      <c r="F258" s="84" t="s">
        <v>1962</v>
      </c>
      <c r="G258" s="84" t="b">
        <v>0</v>
      </c>
      <c r="H258" s="84" t="b">
        <v>0</v>
      </c>
      <c r="I258" s="84" t="b">
        <v>0</v>
      </c>
      <c r="J258" s="84" t="b">
        <v>0</v>
      </c>
      <c r="K258" s="84" t="b">
        <v>0</v>
      </c>
      <c r="L258" s="84" t="b">
        <v>0</v>
      </c>
    </row>
    <row r="259" spans="1:12" ht="15">
      <c r="A259" s="84" t="s">
        <v>1929</v>
      </c>
      <c r="B259" s="84" t="s">
        <v>1486</v>
      </c>
      <c r="C259" s="84">
        <v>2</v>
      </c>
      <c r="D259" s="123">
        <v>0.00221337189102925</v>
      </c>
      <c r="E259" s="123">
        <v>2.18877229081477</v>
      </c>
      <c r="F259" s="84" t="s">
        <v>1962</v>
      </c>
      <c r="G259" s="84" t="b">
        <v>0</v>
      </c>
      <c r="H259" s="84" t="b">
        <v>0</v>
      </c>
      <c r="I259" s="84" t="b">
        <v>0</v>
      </c>
      <c r="J259" s="84" t="b">
        <v>0</v>
      </c>
      <c r="K259" s="84" t="b">
        <v>0</v>
      </c>
      <c r="L259" s="84" t="b">
        <v>0</v>
      </c>
    </row>
    <row r="260" spans="1:12" ht="15">
      <c r="A260" s="84" t="s">
        <v>1810</v>
      </c>
      <c r="B260" s="84" t="s">
        <v>1816</v>
      </c>
      <c r="C260" s="84">
        <v>2</v>
      </c>
      <c r="D260" s="123">
        <v>0.00221337189102925</v>
      </c>
      <c r="E260" s="123">
        <v>2.2399248132621516</v>
      </c>
      <c r="F260" s="84" t="s">
        <v>1962</v>
      </c>
      <c r="G260" s="84" t="b">
        <v>0</v>
      </c>
      <c r="H260" s="84" t="b">
        <v>0</v>
      </c>
      <c r="I260" s="84" t="b">
        <v>0</v>
      </c>
      <c r="J260" s="84" t="b">
        <v>0</v>
      </c>
      <c r="K260" s="84" t="b">
        <v>0</v>
      </c>
      <c r="L260" s="84" t="b">
        <v>0</v>
      </c>
    </row>
    <row r="261" spans="1:12" ht="15">
      <c r="A261" s="84" t="s">
        <v>1931</v>
      </c>
      <c r="B261" s="84" t="s">
        <v>1932</v>
      </c>
      <c r="C261" s="84">
        <v>2</v>
      </c>
      <c r="D261" s="123">
        <v>0.00221337189102925</v>
      </c>
      <c r="E261" s="123">
        <v>2.8419848045901137</v>
      </c>
      <c r="F261" s="84" t="s">
        <v>1962</v>
      </c>
      <c r="G261" s="84" t="b">
        <v>0</v>
      </c>
      <c r="H261" s="84" t="b">
        <v>0</v>
      </c>
      <c r="I261" s="84" t="b">
        <v>0</v>
      </c>
      <c r="J261" s="84" t="b">
        <v>0</v>
      </c>
      <c r="K261" s="84" t="b">
        <v>0</v>
      </c>
      <c r="L261" s="84" t="b">
        <v>0</v>
      </c>
    </row>
    <row r="262" spans="1:12" ht="15">
      <c r="A262" s="84" t="s">
        <v>255</v>
      </c>
      <c r="B262" s="84" t="s">
        <v>1933</v>
      </c>
      <c r="C262" s="84">
        <v>2</v>
      </c>
      <c r="D262" s="123">
        <v>0.00221337189102925</v>
      </c>
      <c r="E262" s="123">
        <v>2.8419848045901137</v>
      </c>
      <c r="F262" s="84" t="s">
        <v>1962</v>
      </c>
      <c r="G262" s="84" t="b">
        <v>0</v>
      </c>
      <c r="H262" s="84" t="b">
        <v>0</v>
      </c>
      <c r="I262" s="84" t="b">
        <v>0</v>
      </c>
      <c r="J262" s="84" t="b">
        <v>1</v>
      </c>
      <c r="K262" s="84" t="b">
        <v>0</v>
      </c>
      <c r="L262" s="84" t="b">
        <v>0</v>
      </c>
    </row>
    <row r="263" spans="1:12" ht="15">
      <c r="A263" s="84" t="s">
        <v>1933</v>
      </c>
      <c r="B263" s="84" t="s">
        <v>1817</v>
      </c>
      <c r="C263" s="84">
        <v>2</v>
      </c>
      <c r="D263" s="123">
        <v>0.00221337189102925</v>
      </c>
      <c r="E263" s="123">
        <v>2.540954808926133</v>
      </c>
      <c r="F263" s="84" t="s">
        <v>1962</v>
      </c>
      <c r="G263" s="84" t="b">
        <v>1</v>
      </c>
      <c r="H263" s="84" t="b">
        <v>0</v>
      </c>
      <c r="I263" s="84" t="b">
        <v>0</v>
      </c>
      <c r="J263" s="84" t="b">
        <v>0</v>
      </c>
      <c r="K263" s="84" t="b">
        <v>0</v>
      </c>
      <c r="L263" s="84" t="b">
        <v>0</v>
      </c>
    </row>
    <row r="264" spans="1:12" ht="15">
      <c r="A264" s="84" t="s">
        <v>1817</v>
      </c>
      <c r="B264" s="84" t="s">
        <v>1474</v>
      </c>
      <c r="C264" s="84">
        <v>2</v>
      </c>
      <c r="D264" s="123">
        <v>0.00221337189102925</v>
      </c>
      <c r="E264" s="123">
        <v>1.5045255432994578</v>
      </c>
      <c r="F264" s="84" t="s">
        <v>1962</v>
      </c>
      <c r="G264" s="84" t="b">
        <v>0</v>
      </c>
      <c r="H264" s="84" t="b">
        <v>0</v>
      </c>
      <c r="I264" s="84" t="b">
        <v>0</v>
      </c>
      <c r="J264" s="84" t="b">
        <v>0</v>
      </c>
      <c r="K264" s="84" t="b">
        <v>0</v>
      </c>
      <c r="L264" s="84" t="b">
        <v>0</v>
      </c>
    </row>
    <row r="265" spans="1:12" ht="15">
      <c r="A265" s="84" t="s">
        <v>1474</v>
      </c>
      <c r="B265" s="84" t="s">
        <v>1787</v>
      </c>
      <c r="C265" s="84">
        <v>2</v>
      </c>
      <c r="D265" s="123">
        <v>0.00221337189102925</v>
      </c>
      <c r="E265" s="123">
        <v>1.2537130977477848</v>
      </c>
      <c r="F265" s="84" t="s">
        <v>1962</v>
      </c>
      <c r="G265" s="84" t="b">
        <v>0</v>
      </c>
      <c r="H265" s="84" t="b">
        <v>0</v>
      </c>
      <c r="I265" s="84" t="b">
        <v>0</v>
      </c>
      <c r="J265" s="84" t="b">
        <v>0</v>
      </c>
      <c r="K265" s="84" t="b">
        <v>0</v>
      </c>
      <c r="L265" s="84" t="b">
        <v>0</v>
      </c>
    </row>
    <row r="266" spans="1:12" ht="15">
      <c r="A266" s="84" t="s">
        <v>1787</v>
      </c>
      <c r="B266" s="84" t="s">
        <v>1440</v>
      </c>
      <c r="C266" s="84">
        <v>2</v>
      </c>
      <c r="D266" s="123">
        <v>0.00221337189102925</v>
      </c>
      <c r="E266" s="123">
        <v>1.7036821064238323</v>
      </c>
      <c r="F266" s="84" t="s">
        <v>1962</v>
      </c>
      <c r="G266" s="84" t="b">
        <v>0</v>
      </c>
      <c r="H266" s="84" t="b">
        <v>0</v>
      </c>
      <c r="I266" s="84" t="b">
        <v>0</v>
      </c>
      <c r="J266" s="84" t="b">
        <v>0</v>
      </c>
      <c r="K266" s="84" t="b">
        <v>0</v>
      </c>
      <c r="L266" s="84" t="b">
        <v>0</v>
      </c>
    </row>
    <row r="267" spans="1:12" ht="15">
      <c r="A267" s="84" t="s">
        <v>1440</v>
      </c>
      <c r="B267" s="84" t="s">
        <v>228</v>
      </c>
      <c r="C267" s="84">
        <v>2</v>
      </c>
      <c r="D267" s="123">
        <v>0.00221337189102925</v>
      </c>
      <c r="E267" s="123">
        <v>2.2399248132621516</v>
      </c>
      <c r="F267" s="84" t="s">
        <v>1962</v>
      </c>
      <c r="G267" s="84" t="b">
        <v>0</v>
      </c>
      <c r="H267" s="84" t="b">
        <v>0</v>
      </c>
      <c r="I267" s="84" t="b">
        <v>0</v>
      </c>
      <c r="J267" s="84" t="b">
        <v>0</v>
      </c>
      <c r="K267" s="84" t="b">
        <v>0</v>
      </c>
      <c r="L267" s="84" t="b">
        <v>0</v>
      </c>
    </row>
    <row r="268" spans="1:12" ht="15">
      <c r="A268" s="84" t="s">
        <v>228</v>
      </c>
      <c r="B268" s="84" t="s">
        <v>1934</v>
      </c>
      <c r="C268" s="84">
        <v>2</v>
      </c>
      <c r="D268" s="123">
        <v>0.00221337189102925</v>
      </c>
      <c r="E268" s="123">
        <v>2.8419848045901137</v>
      </c>
      <c r="F268" s="84" t="s">
        <v>1962</v>
      </c>
      <c r="G268" s="84" t="b">
        <v>0</v>
      </c>
      <c r="H268" s="84" t="b">
        <v>0</v>
      </c>
      <c r="I268" s="84" t="b">
        <v>0</v>
      </c>
      <c r="J268" s="84" t="b">
        <v>1</v>
      </c>
      <c r="K268" s="84" t="b">
        <v>0</v>
      </c>
      <c r="L268" s="84" t="b">
        <v>0</v>
      </c>
    </row>
    <row r="269" spans="1:12" ht="15">
      <c r="A269" s="84" t="s">
        <v>1934</v>
      </c>
      <c r="B269" s="84" t="s">
        <v>1935</v>
      </c>
      <c r="C269" s="84">
        <v>2</v>
      </c>
      <c r="D269" s="123">
        <v>0.00221337189102925</v>
      </c>
      <c r="E269" s="123">
        <v>2.8419848045901137</v>
      </c>
      <c r="F269" s="84" t="s">
        <v>1962</v>
      </c>
      <c r="G269" s="84" t="b">
        <v>1</v>
      </c>
      <c r="H269" s="84" t="b">
        <v>0</v>
      </c>
      <c r="I269" s="84" t="b">
        <v>0</v>
      </c>
      <c r="J269" s="84" t="b">
        <v>0</v>
      </c>
      <c r="K269" s="84" t="b">
        <v>0</v>
      </c>
      <c r="L269" s="84" t="b">
        <v>0</v>
      </c>
    </row>
    <row r="270" spans="1:12" ht="15">
      <c r="A270" s="84" t="s">
        <v>1851</v>
      </c>
      <c r="B270" s="84" t="s">
        <v>1494</v>
      </c>
      <c r="C270" s="84">
        <v>2</v>
      </c>
      <c r="D270" s="123">
        <v>0.00221337189102925</v>
      </c>
      <c r="E270" s="123">
        <v>2.012681031759089</v>
      </c>
      <c r="F270" s="84" t="s">
        <v>1962</v>
      </c>
      <c r="G270" s="84" t="b">
        <v>0</v>
      </c>
      <c r="H270" s="84" t="b">
        <v>0</v>
      </c>
      <c r="I270" s="84" t="b">
        <v>0</v>
      </c>
      <c r="J270" s="84" t="b">
        <v>0</v>
      </c>
      <c r="K270" s="84" t="b">
        <v>0</v>
      </c>
      <c r="L270" s="84" t="b">
        <v>0</v>
      </c>
    </row>
    <row r="271" spans="1:12" ht="15">
      <c r="A271" s="84" t="s">
        <v>1494</v>
      </c>
      <c r="B271" s="84" t="s">
        <v>1488</v>
      </c>
      <c r="C271" s="84">
        <v>2</v>
      </c>
      <c r="D271" s="123">
        <v>0.00221337189102925</v>
      </c>
      <c r="E271" s="123">
        <v>1.7116510360951078</v>
      </c>
      <c r="F271" s="84" t="s">
        <v>1962</v>
      </c>
      <c r="G271" s="84" t="b">
        <v>0</v>
      </c>
      <c r="H271" s="84" t="b">
        <v>0</v>
      </c>
      <c r="I271" s="84" t="b">
        <v>0</v>
      </c>
      <c r="J271" s="84" t="b">
        <v>0</v>
      </c>
      <c r="K271" s="84" t="b">
        <v>0</v>
      </c>
      <c r="L271" s="84" t="b">
        <v>0</v>
      </c>
    </row>
    <row r="272" spans="1:12" ht="15">
      <c r="A272" s="84" t="s">
        <v>1485</v>
      </c>
      <c r="B272" s="84" t="s">
        <v>1787</v>
      </c>
      <c r="C272" s="84">
        <v>2</v>
      </c>
      <c r="D272" s="123">
        <v>0.00221337189102925</v>
      </c>
      <c r="E272" s="123">
        <v>1.5409548089261327</v>
      </c>
      <c r="F272" s="84" t="s">
        <v>1962</v>
      </c>
      <c r="G272" s="84" t="b">
        <v>0</v>
      </c>
      <c r="H272" s="84" t="b">
        <v>0</v>
      </c>
      <c r="I272" s="84" t="b">
        <v>0</v>
      </c>
      <c r="J272" s="84" t="b">
        <v>0</v>
      </c>
      <c r="K272" s="84" t="b">
        <v>0</v>
      </c>
      <c r="L272" s="84" t="b">
        <v>0</v>
      </c>
    </row>
    <row r="273" spans="1:12" ht="15">
      <c r="A273" s="84" t="s">
        <v>1787</v>
      </c>
      <c r="B273" s="84" t="s">
        <v>1940</v>
      </c>
      <c r="C273" s="84">
        <v>2</v>
      </c>
      <c r="D273" s="123">
        <v>0.00221337189102925</v>
      </c>
      <c r="E273" s="123">
        <v>2.444044795918076</v>
      </c>
      <c r="F273" s="84" t="s">
        <v>1962</v>
      </c>
      <c r="G273" s="84" t="b">
        <v>0</v>
      </c>
      <c r="H273" s="84" t="b">
        <v>0</v>
      </c>
      <c r="I273" s="84" t="b">
        <v>0</v>
      </c>
      <c r="J273" s="84" t="b">
        <v>0</v>
      </c>
      <c r="K273" s="84" t="b">
        <v>0</v>
      </c>
      <c r="L273" s="84" t="b">
        <v>0</v>
      </c>
    </row>
    <row r="274" spans="1:12" ht="15">
      <c r="A274" s="84" t="s">
        <v>1940</v>
      </c>
      <c r="B274" s="84" t="s">
        <v>1941</v>
      </c>
      <c r="C274" s="84">
        <v>2</v>
      </c>
      <c r="D274" s="123">
        <v>0.00221337189102925</v>
      </c>
      <c r="E274" s="123">
        <v>2.8419848045901137</v>
      </c>
      <c r="F274" s="84" t="s">
        <v>1962</v>
      </c>
      <c r="G274" s="84" t="b">
        <v>0</v>
      </c>
      <c r="H274" s="84" t="b">
        <v>0</v>
      </c>
      <c r="I274" s="84" t="b">
        <v>0</v>
      </c>
      <c r="J274" s="84" t="b">
        <v>0</v>
      </c>
      <c r="K274" s="84" t="b">
        <v>0</v>
      </c>
      <c r="L274" s="84" t="b">
        <v>0</v>
      </c>
    </row>
    <row r="275" spans="1:12" ht="15">
      <c r="A275" s="84" t="s">
        <v>1941</v>
      </c>
      <c r="B275" s="84" t="s">
        <v>1796</v>
      </c>
      <c r="C275" s="84">
        <v>2</v>
      </c>
      <c r="D275" s="123">
        <v>0.00221337189102925</v>
      </c>
      <c r="E275" s="123">
        <v>2.540954808926133</v>
      </c>
      <c r="F275" s="84" t="s">
        <v>1962</v>
      </c>
      <c r="G275" s="84" t="b">
        <v>0</v>
      </c>
      <c r="H275" s="84" t="b">
        <v>0</v>
      </c>
      <c r="I275" s="84" t="b">
        <v>0</v>
      </c>
      <c r="J275" s="84" t="b">
        <v>0</v>
      </c>
      <c r="K275" s="84" t="b">
        <v>0</v>
      </c>
      <c r="L275" s="84" t="b">
        <v>0</v>
      </c>
    </row>
    <row r="276" spans="1:12" ht="15">
      <c r="A276" s="84" t="s">
        <v>1796</v>
      </c>
      <c r="B276" s="84" t="s">
        <v>1474</v>
      </c>
      <c r="C276" s="84">
        <v>2</v>
      </c>
      <c r="D276" s="123">
        <v>0.00221337189102925</v>
      </c>
      <c r="E276" s="123">
        <v>1.3795868066911579</v>
      </c>
      <c r="F276" s="84" t="s">
        <v>1962</v>
      </c>
      <c r="G276" s="84" t="b">
        <v>0</v>
      </c>
      <c r="H276" s="84" t="b">
        <v>0</v>
      </c>
      <c r="I276" s="84" t="b">
        <v>0</v>
      </c>
      <c r="J276" s="84" t="b">
        <v>0</v>
      </c>
      <c r="K276" s="84" t="b">
        <v>0</v>
      </c>
      <c r="L276" s="84" t="b">
        <v>0</v>
      </c>
    </row>
    <row r="277" spans="1:12" ht="15">
      <c r="A277" s="84" t="s">
        <v>1474</v>
      </c>
      <c r="B277" s="84" t="s">
        <v>1942</v>
      </c>
      <c r="C277" s="84">
        <v>2</v>
      </c>
      <c r="D277" s="123">
        <v>0.00221337189102925</v>
      </c>
      <c r="E277" s="123">
        <v>1.6516531064198223</v>
      </c>
      <c r="F277" s="84" t="s">
        <v>1962</v>
      </c>
      <c r="G277" s="84" t="b">
        <v>0</v>
      </c>
      <c r="H277" s="84" t="b">
        <v>0</v>
      </c>
      <c r="I277" s="84" t="b">
        <v>0</v>
      </c>
      <c r="J277" s="84" t="b">
        <v>0</v>
      </c>
      <c r="K277" s="84" t="b">
        <v>0</v>
      </c>
      <c r="L277" s="84" t="b">
        <v>0</v>
      </c>
    </row>
    <row r="278" spans="1:12" ht="15">
      <c r="A278" s="84" t="s">
        <v>1942</v>
      </c>
      <c r="B278" s="84" t="s">
        <v>1819</v>
      </c>
      <c r="C278" s="84">
        <v>2</v>
      </c>
      <c r="D278" s="123">
        <v>0.00221337189102925</v>
      </c>
      <c r="E278" s="123">
        <v>2.540954808926133</v>
      </c>
      <c r="F278" s="84" t="s">
        <v>1962</v>
      </c>
      <c r="G278" s="84" t="b">
        <v>0</v>
      </c>
      <c r="H278" s="84" t="b">
        <v>0</v>
      </c>
      <c r="I278" s="84" t="b">
        <v>0</v>
      </c>
      <c r="J278" s="84" t="b">
        <v>0</v>
      </c>
      <c r="K278" s="84" t="b">
        <v>0</v>
      </c>
      <c r="L278" s="84" t="b">
        <v>0</v>
      </c>
    </row>
    <row r="279" spans="1:12" ht="15">
      <c r="A279" s="84" t="s">
        <v>1819</v>
      </c>
      <c r="B279" s="84" t="s">
        <v>1817</v>
      </c>
      <c r="C279" s="84">
        <v>2</v>
      </c>
      <c r="D279" s="123">
        <v>0.00221337189102925</v>
      </c>
      <c r="E279" s="123">
        <v>2.2399248132621516</v>
      </c>
      <c r="F279" s="84" t="s">
        <v>1962</v>
      </c>
      <c r="G279" s="84" t="b">
        <v>0</v>
      </c>
      <c r="H279" s="84" t="b">
        <v>0</v>
      </c>
      <c r="I279" s="84" t="b">
        <v>0</v>
      </c>
      <c r="J279" s="84" t="b">
        <v>0</v>
      </c>
      <c r="K279" s="84" t="b">
        <v>0</v>
      </c>
      <c r="L279" s="84" t="b">
        <v>0</v>
      </c>
    </row>
    <row r="280" spans="1:12" ht="15">
      <c r="A280" s="84" t="s">
        <v>1943</v>
      </c>
      <c r="B280" s="84" t="s">
        <v>1944</v>
      </c>
      <c r="C280" s="84">
        <v>2</v>
      </c>
      <c r="D280" s="123">
        <v>0.00221337189102925</v>
      </c>
      <c r="E280" s="123">
        <v>2.8419848045901137</v>
      </c>
      <c r="F280" s="84" t="s">
        <v>1962</v>
      </c>
      <c r="G280" s="84" t="b">
        <v>0</v>
      </c>
      <c r="H280" s="84" t="b">
        <v>0</v>
      </c>
      <c r="I280" s="84" t="b">
        <v>0</v>
      </c>
      <c r="J280" s="84" t="b">
        <v>0</v>
      </c>
      <c r="K280" s="84" t="b">
        <v>0</v>
      </c>
      <c r="L280" s="84" t="b">
        <v>0</v>
      </c>
    </row>
    <row r="281" spans="1:12" ht="15">
      <c r="A281" s="84" t="s">
        <v>1944</v>
      </c>
      <c r="B281" s="84" t="s">
        <v>1945</v>
      </c>
      <c r="C281" s="84">
        <v>2</v>
      </c>
      <c r="D281" s="123">
        <v>0.00221337189102925</v>
      </c>
      <c r="E281" s="123">
        <v>2.8419848045901137</v>
      </c>
      <c r="F281" s="84" t="s">
        <v>1962</v>
      </c>
      <c r="G281" s="84" t="b">
        <v>0</v>
      </c>
      <c r="H281" s="84" t="b">
        <v>0</v>
      </c>
      <c r="I281" s="84" t="b">
        <v>0</v>
      </c>
      <c r="J281" s="84" t="b">
        <v>0</v>
      </c>
      <c r="K281" s="84" t="b">
        <v>0</v>
      </c>
      <c r="L281" s="84" t="b">
        <v>0</v>
      </c>
    </row>
    <row r="282" spans="1:12" ht="15">
      <c r="A282" s="84" t="s">
        <v>1945</v>
      </c>
      <c r="B282" s="84" t="s">
        <v>1946</v>
      </c>
      <c r="C282" s="84">
        <v>2</v>
      </c>
      <c r="D282" s="123">
        <v>0.00221337189102925</v>
      </c>
      <c r="E282" s="123">
        <v>2.8419848045901137</v>
      </c>
      <c r="F282" s="84" t="s">
        <v>1962</v>
      </c>
      <c r="G282" s="84" t="b">
        <v>0</v>
      </c>
      <c r="H282" s="84" t="b">
        <v>0</v>
      </c>
      <c r="I282" s="84" t="b">
        <v>0</v>
      </c>
      <c r="J282" s="84" t="b">
        <v>0</v>
      </c>
      <c r="K282" s="84" t="b">
        <v>0</v>
      </c>
      <c r="L282" s="84" t="b">
        <v>0</v>
      </c>
    </row>
    <row r="283" spans="1:12" ht="15">
      <c r="A283" s="84" t="s">
        <v>1946</v>
      </c>
      <c r="B283" s="84" t="s">
        <v>1947</v>
      </c>
      <c r="C283" s="84">
        <v>2</v>
      </c>
      <c r="D283" s="123">
        <v>0.00221337189102925</v>
      </c>
      <c r="E283" s="123">
        <v>2.8419848045901137</v>
      </c>
      <c r="F283" s="84" t="s">
        <v>1962</v>
      </c>
      <c r="G283" s="84" t="b">
        <v>0</v>
      </c>
      <c r="H283" s="84" t="b">
        <v>0</v>
      </c>
      <c r="I283" s="84" t="b">
        <v>0</v>
      </c>
      <c r="J283" s="84" t="b">
        <v>0</v>
      </c>
      <c r="K283" s="84" t="b">
        <v>0</v>
      </c>
      <c r="L283" s="84" t="b">
        <v>0</v>
      </c>
    </row>
    <row r="284" spans="1:12" ht="15">
      <c r="A284" s="84" t="s">
        <v>1947</v>
      </c>
      <c r="B284" s="84" t="s">
        <v>1852</v>
      </c>
      <c r="C284" s="84">
        <v>2</v>
      </c>
      <c r="D284" s="123">
        <v>0.00221337189102925</v>
      </c>
      <c r="E284" s="123">
        <v>2.665893545534433</v>
      </c>
      <c r="F284" s="84" t="s">
        <v>1962</v>
      </c>
      <c r="G284" s="84" t="b">
        <v>0</v>
      </c>
      <c r="H284" s="84" t="b">
        <v>0</v>
      </c>
      <c r="I284" s="84" t="b">
        <v>0</v>
      </c>
      <c r="J284" s="84" t="b">
        <v>0</v>
      </c>
      <c r="K284" s="84" t="b">
        <v>0</v>
      </c>
      <c r="L284" s="84" t="b">
        <v>0</v>
      </c>
    </row>
    <row r="285" spans="1:12" ht="15">
      <c r="A285" s="84" t="s">
        <v>1485</v>
      </c>
      <c r="B285" s="84" t="s">
        <v>1948</v>
      </c>
      <c r="C285" s="84">
        <v>2</v>
      </c>
      <c r="D285" s="123">
        <v>0.00221337189102925</v>
      </c>
      <c r="E285" s="123">
        <v>1.9388948175981704</v>
      </c>
      <c r="F285" s="84" t="s">
        <v>1962</v>
      </c>
      <c r="G285" s="84" t="b">
        <v>0</v>
      </c>
      <c r="H285" s="84" t="b">
        <v>0</v>
      </c>
      <c r="I285" s="84" t="b">
        <v>0</v>
      </c>
      <c r="J285" s="84" t="b">
        <v>0</v>
      </c>
      <c r="K285" s="84" t="b">
        <v>0</v>
      </c>
      <c r="L285" s="84" t="b">
        <v>0</v>
      </c>
    </row>
    <row r="286" spans="1:12" ht="15">
      <c r="A286" s="84" t="s">
        <v>1948</v>
      </c>
      <c r="B286" s="84" t="s">
        <v>1486</v>
      </c>
      <c r="C286" s="84">
        <v>2</v>
      </c>
      <c r="D286" s="123">
        <v>0.00221337189102925</v>
      </c>
      <c r="E286" s="123">
        <v>2.18877229081477</v>
      </c>
      <c r="F286" s="84" t="s">
        <v>1962</v>
      </c>
      <c r="G286" s="84" t="b">
        <v>0</v>
      </c>
      <c r="H286" s="84" t="b">
        <v>0</v>
      </c>
      <c r="I286" s="84" t="b">
        <v>0</v>
      </c>
      <c r="J286" s="84" t="b">
        <v>0</v>
      </c>
      <c r="K286" s="84" t="b">
        <v>0</v>
      </c>
      <c r="L286" s="84" t="b">
        <v>0</v>
      </c>
    </row>
    <row r="287" spans="1:12" ht="15">
      <c r="A287" s="84" t="s">
        <v>1486</v>
      </c>
      <c r="B287" s="84" t="s">
        <v>1474</v>
      </c>
      <c r="C287" s="84">
        <v>2</v>
      </c>
      <c r="D287" s="123">
        <v>0.00221337189102925</v>
      </c>
      <c r="E287" s="123">
        <v>0.9816467980191201</v>
      </c>
      <c r="F287" s="84" t="s">
        <v>1962</v>
      </c>
      <c r="G287" s="84" t="b">
        <v>0</v>
      </c>
      <c r="H287" s="84" t="b">
        <v>0</v>
      </c>
      <c r="I287" s="84" t="b">
        <v>0</v>
      </c>
      <c r="J287" s="84" t="b">
        <v>0</v>
      </c>
      <c r="K287" s="84" t="b">
        <v>0</v>
      </c>
      <c r="L287" s="84" t="b">
        <v>0</v>
      </c>
    </row>
    <row r="288" spans="1:12" ht="15">
      <c r="A288" s="84" t="s">
        <v>1482</v>
      </c>
      <c r="B288" s="84" t="s">
        <v>1473</v>
      </c>
      <c r="C288" s="84">
        <v>2</v>
      </c>
      <c r="D288" s="123">
        <v>0.00221337189102925</v>
      </c>
      <c r="E288" s="123">
        <v>0.6866487671250522</v>
      </c>
      <c r="F288" s="84" t="s">
        <v>1962</v>
      </c>
      <c r="G288" s="84" t="b">
        <v>0</v>
      </c>
      <c r="H288" s="84" t="b">
        <v>0</v>
      </c>
      <c r="I288" s="84" t="b">
        <v>0</v>
      </c>
      <c r="J288" s="84" t="b">
        <v>0</v>
      </c>
      <c r="K288" s="84" t="b">
        <v>0</v>
      </c>
      <c r="L288" s="84" t="b">
        <v>0</v>
      </c>
    </row>
    <row r="289" spans="1:12" ht="15">
      <c r="A289" s="84" t="s">
        <v>1524</v>
      </c>
      <c r="B289" s="84" t="s">
        <v>1524</v>
      </c>
      <c r="C289" s="84">
        <v>2</v>
      </c>
      <c r="D289" s="123">
        <v>0.0026212716141511758</v>
      </c>
      <c r="E289" s="123">
        <v>2.4898022864787515</v>
      </c>
      <c r="F289" s="84" t="s">
        <v>1962</v>
      </c>
      <c r="G289" s="84" t="b">
        <v>0</v>
      </c>
      <c r="H289" s="84" t="b">
        <v>0</v>
      </c>
      <c r="I289" s="84" t="b">
        <v>0</v>
      </c>
      <c r="J289" s="84" t="b">
        <v>0</v>
      </c>
      <c r="K289" s="84" t="b">
        <v>0</v>
      </c>
      <c r="L289" s="84" t="b">
        <v>0</v>
      </c>
    </row>
    <row r="290" spans="1:12" ht="15">
      <c r="A290" s="84" t="s">
        <v>1526</v>
      </c>
      <c r="B290" s="84" t="s">
        <v>1527</v>
      </c>
      <c r="C290" s="84">
        <v>2</v>
      </c>
      <c r="D290" s="123">
        <v>0.00221337189102925</v>
      </c>
      <c r="E290" s="123">
        <v>2.8419848045901137</v>
      </c>
      <c r="F290" s="84" t="s">
        <v>1962</v>
      </c>
      <c r="G290" s="84" t="b">
        <v>0</v>
      </c>
      <c r="H290" s="84" t="b">
        <v>0</v>
      </c>
      <c r="I290" s="84" t="b">
        <v>0</v>
      </c>
      <c r="J290" s="84" t="b">
        <v>0</v>
      </c>
      <c r="K290" s="84" t="b">
        <v>0</v>
      </c>
      <c r="L290" s="84" t="b">
        <v>0</v>
      </c>
    </row>
    <row r="291" spans="1:12" ht="15">
      <c r="A291" s="84" t="s">
        <v>1527</v>
      </c>
      <c r="B291" s="84" t="s">
        <v>1476</v>
      </c>
      <c r="C291" s="84">
        <v>2</v>
      </c>
      <c r="D291" s="123">
        <v>0.00221337189102925</v>
      </c>
      <c r="E291" s="123">
        <v>1.841984804590114</v>
      </c>
      <c r="F291" s="84" t="s">
        <v>1962</v>
      </c>
      <c r="G291" s="84" t="b">
        <v>0</v>
      </c>
      <c r="H291" s="84" t="b">
        <v>0</v>
      </c>
      <c r="I291" s="84" t="b">
        <v>0</v>
      </c>
      <c r="J291" s="84" t="b">
        <v>0</v>
      </c>
      <c r="K291" s="84" t="b">
        <v>0</v>
      </c>
      <c r="L291" s="84" t="b">
        <v>0</v>
      </c>
    </row>
    <row r="292" spans="1:12" ht="15">
      <c r="A292" s="84" t="s">
        <v>1950</v>
      </c>
      <c r="B292" s="84" t="s">
        <v>1951</v>
      </c>
      <c r="C292" s="84">
        <v>2</v>
      </c>
      <c r="D292" s="123">
        <v>0.00221337189102925</v>
      </c>
      <c r="E292" s="123">
        <v>2.8419848045901137</v>
      </c>
      <c r="F292" s="84" t="s">
        <v>1962</v>
      </c>
      <c r="G292" s="84" t="b">
        <v>0</v>
      </c>
      <c r="H292" s="84" t="b">
        <v>0</v>
      </c>
      <c r="I292" s="84" t="b">
        <v>0</v>
      </c>
      <c r="J292" s="84" t="b">
        <v>0</v>
      </c>
      <c r="K292" s="84" t="b">
        <v>0</v>
      </c>
      <c r="L292" s="84" t="b">
        <v>0</v>
      </c>
    </row>
    <row r="293" spans="1:12" ht="15">
      <c r="A293" s="84" t="s">
        <v>1952</v>
      </c>
      <c r="B293" s="84" t="s">
        <v>1474</v>
      </c>
      <c r="C293" s="84">
        <v>2</v>
      </c>
      <c r="D293" s="123">
        <v>0.00221337189102925</v>
      </c>
      <c r="E293" s="123">
        <v>1.6806168023551389</v>
      </c>
      <c r="F293" s="84" t="s">
        <v>1962</v>
      </c>
      <c r="G293" s="84" t="b">
        <v>0</v>
      </c>
      <c r="H293" s="84" t="b">
        <v>0</v>
      </c>
      <c r="I293" s="84" t="b">
        <v>0</v>
      </c>
      <c r="J293" s="84" t="b">
        <v>0</v>
      </c>
      <c r="K293" s="84" t="b">
        <v>0</v>
      </c>
      <c r="L293" s="84" t="b">
        <v>0</v>
      </c>
    </row>
    <row r="294" spans="1:12" ht="15">
      <c r="A294" s="84" t="s">
        <v>1474</v>
      </c>
      <c r="B294" s="84" t="s">
        <v>1953</v>
      </c>
      <c r="C294" s="84">
        <v>2</v>
      </c>
      <c r="D294" s="123">
        <v>0.00221337189102925</v>
      </c>
      <c r="E294" s="123">
        <v>1.6516531064198223</v>
      </c>
      <c r="F294" s="84" t="s">
        <v>1962</v>
      </c>
      <c r="G294" s="84" t="b">
        <v>0</v>
      </c>
      <c r="H294" s="84" t="b">
        <v>0</v>
      </c>
      <c r="I294" s="84" t="b">
        <v>0</v>
      </c>
      <c r="J294" s="84" t="b">
        <v>0</v>
      </c>
      <c r="K294" s="84" t="b">
        <v>0</v>
      </c>
      <c r="L294" s="84" t="b">
        <v>0</v>
      </c>
    </row>
    <row r="295" spans="1:12" ht="15">
      <c r="A295" s="84" t="s">
        <v>1953</v>
      </c>
      <c r="B295" s="84" t="s">
        <v>1954</v>
      </c>
      <c r="C295" s="84">
        <v>2</v>
      </c>
      <c r="D295" s="123">
        <v>0.00221337189102925</v>
      </c>
      <c r="E295" s="123">
        <v>2.8419848045901137</v>
      </c>
      <c r="F295" s="84" t="s">
        <v>1962</v>
      </c>
      <c r="G295" s="84" t="b">
        <v>0</v>
      </c>
      <c r="H295" s="84" t="b">
        <v>0</v>
      </c>
      <c r="I295" s="84" t="b">
        <v>0</v>
      </c>
      <c r="J295" s="84" t="b">
        <v>1</v>
      </c>
      <c r="K295" s="84" t="b">
        <v>0</v>
      </c>
      <c r="L295" s="84" t="b">
        <v>0</v>
      </c>
    </row>
    <row r="296" spans="1:12" ht="15">
      <c r="A296" s="84" t="s">
        <v>1954</v>
      </c>
      <c r="B296" s="84" t="s">
        <v>1488</v>
      </c>
      <c r="C296" s="84">
        <v>2</v>
      </c>
      <c r="D296" s="123">
        <v>0.00221337189102925</v>
      </c>
      <c r="E296" s="123">
        <v>2.3648635498704516</v>
      </c>
      <c r="F296" s="84" t="s">
        <v>1962</v>
      </c>
      <c r="G296" s="84" t="b">
        <v>1</v>
      </c>
      <c r="H296" s="84" t="b">
        <v>0</v>
      </c>
      <c r="I296" s="84" t="b">
        <v>0</v>
      </c>
      <c r="J296" s="84" t="b">
        <v>0</v>
      </c>
      <c r="K296" s="84" t="b">
        <v>0</v>
      </c>
      <c r="L296" s="84" t="b">
        <v>0</v>
      </c>
    </row>
    <row r="297" spans="1:12" ht="15">
      <c r="A297" s="84" t="s">
        <v>1489</v>
      </c>
      <c r="B297" s="84" t="s">
        <v>1820</v>
      </c>
      <c r="C297" s="84">
        <v>2</v>
      </c>
      <c r="D297" s="123">
        <v>0.00221337189102925</v>
      </c>
      <c r="E297" s="123">
        <v>2.0638335542064703</v>
      </c>
      <c r="F297" s="84" t="s">
        <v>1962</v>
      </c>
      <c r="G297" s="84" t="b">
        <v>0</v>
      </c>
      <c r="H297" s="84" t="b">
        <v>0</v>
      </c>
      <c r="I297" s="84" t="b">
        <v>0</v>
      </c>
      <c r="J297" s="84" t="b">
        <v>0</v>
      </c>
      <c r="K297" s="84" t="b">
        <v>0</v>
      </c>
      <c r="L297" s="84" t="b">
        <v>0</v>
      </c>
    </row>
    <row r="298" spans="1:12" ht="15">
      <c r="A298" s="84" t="s">
        <v>1820</v>
      </c>
      <c r="B298" s="84" t="s">
        <v>1955</v>
      </c>
      <c r="C298" s="84">
        <v>2</v>
      </c>
      <c r="D298" s="123">
        <v>0.00221337189102925</v>
      </c>
      <c r="E298" s="123">
        <v>2.540954808926133</v>
      </c>
      <c r="F298" s="84" t="s">
        <v>1962</v>
      </c>
      <c r="G298" s="84" t="b">
        <v>0</v>
      </c>
      <c r="H298" s="84" t="b">
        <v>0</v>
      </c>
      <c r="I298" s="84" t="b">
        <v>0</v>
      </c>
      <c r="J298" s="84" t="b">
        <v>0</v>
      </c>
      <c r="K298" s="84" t="b">
        <v>0</v>
      </c>
      <c r="L298" s="84" t="b">
        <v>0</v>
      </c>
    </row>
    <row r="299" spans="1:12" ht="15">
      <c r="A299" s="84" t="s">
        <v>1955</v>
      </c>
      <c r="B299" s="84" t="s">
        <v>1956</v>
      </c>
      <c r="C299" s="84">
        <v>2</v>
      </c>
      <c r="D299" s="123">
        <v>0.00221337189102925</v>
      </c>
      <c r="E299" s="123">
        <v>2.8419848045901137</v>
      </c>
      <c r="F299" s="84" t="s">
        <v>1962</v>
      </c>
      <c r="G299" s="84" t="b">
        <v>0</v>
      </c>
      <c r="H299" s="84" t="b">
        <v>0</v>
      </c>
      <c r="I299" s="84" t="b">
        <v>0</v>
      </c>
      <c r="J299" s="84" t="b">
        <v>1</v>
      </c>
      <c r="K299" s="84" t="b">
        <v>0</v>
      </c>
      <c r="L299" s="84" t="b">
        <v>0</v>
      </c>
    </row>
    <row r="300" spans="1:12" ht="15">
      <c r="A300" s="84" t="s">
        <v>1956</v>
      </c>
      <c r="B300" s="84" t="s">
        <v>1782</v>
      </c>
      <c r="C300" s="84">
        <v>2</v>
      </c>
      <c r="D300" s="123">
        <v>0.00221337189102925</v>
      </c>
      <c r="E300" s="123">
        <v>2.444044795918076</v>
      </c>
      <c r="F300" s="84" t="s">
        <v>1962</v>
      </c>
      <c r="G300" s="84" t="b">
        <v>1</v>
      </c>
      <c r="H300" s="84" t="b">
        <v>0</v>
      </c>
      <c r="I300" s="84" t="b">
        <v>0</v>
      </c>
      <c r="J300" s="84" t="b">
        <v>0</v>
      </c>
      <c r="K300" s="84" t="b">
        <v>0</v>
      </c>
      <c r="L300" s="84" t="b">
        <v>0</v>
      </c>
    </row>
    <row r="301" spans="1:12" ht="15">
      <c r="A301" s="84" t="s">
        <v>1782</v>
      </c>
      <c r="B301" s="84" t="s">
        <v>1486</v>
      </c>
      <c r="C301" s="84">
        <v>2</v>
      </c>
      <c r="D301" s="123">
        <v>0.00221337189102925</v>
      </c>
      <c r="E301" s="123">
        <v>1.7908322821427325</v>
      </c>
      <c r="F301" s="84" t="s">
        <v>1962</v>
      </c>
      <c r="G301" s="84" t="b">
        <v>0</v>
      </c>
      <c r="H301" s="84" t="b">
        <v>0</v>
      </c>
      <c r="I301" s="84" t="b">
        <v>0</v>
      </c>
      <c r="J301" s="84" t="b">
        <v>0</v>
      </c>
      <c r="K301" s="84" t="b">
        <v>0</v>
      </c>
      <c r="L301" s="84" t="b">
        <v>0</v>
      </c>
    </row>
    <row r="302" spans="1:12" ht="15">
      <c r="A302" s="84" t="s">
        <v>1818</v>
      </c>
      <c r="B302" s="84" t="s">
        <v>1959</v>
      </c>
      <c r="C302" s="84">
        <v>2</v>
      </c>
      <c r="D302" s="123">
        <v>0.00221337189102925</v>
      </c>
      <c r="E302" s="123">
        <v>2.540954808926133</v>
      </c>
      <c r="F302" s="84" t="s">
        <v>1962</v>
      </c>
      <c r="G302" s="84" t="b">
        <v>1</v>
      </c>
      <c r="H302" s="84" t="b">
        <v>0</v>
      </c>
      <c r="I302" s="84" t="b">
        <v>0</v>
      </c>
      <c r="J302" s="84" t="b">
        <v>0</v>
      </c>
      <c r="K302" s="84" t="b">
        <v>0</v>
      </c>
      <c r="L302" s="84" t="b">
        <v>0</v>
      </c>
    </row>
    <row r="303" spans="1:12" ht="15">
      <c r="A303" s="84" t="s">
        <v>1475</v>
      </c>
      <c r="B303" s="84" t="s">
        <v>1479</v>
      </c>
      <c r="C303" s="84">
        <v>14</v>
      </c>
      <c r="D303" s="123">
        <v>0.008743217106754608</v>
      </c>
      <c r="E303" s="123">
        <v>1.3187587626244128</v>
      </c>
      <c r="F303" s="84" t="s">
        <v>1354</v>
      </c>
      <c r="G303" s="84" t="b">
        <v>0</v>
      </c>
      <c r="H303" s="84" t="b">
        <v>0</v>
      </c>
      <c r="I303" s="84" t="b">
        <v>0</v>
      </c>
      <c r="J303" s="84" t="b">
        <v>0</v>
      </c>
      <c r="K303" s="84" t="b">
        <v>0</v>
      </c>
      <c r="L303" s="84" t="b">
        <v>0</v>
      </c>
    </row>
    <row r="304" spans="1:12" ht="15">
      <c r="A304" s="84" t="s">
        <v>1476</v>
      </c>
      <c r="B304" s="84" t="s">
        <v>1477</v>
      </c>
      <c r="C304" s="84">
        <v>10</v>
      </c>
      <c r="D304" s="123">
        <v>0.00900228782489929</v>
      </c>
      <c r="E304" s="123">
        <v>1.4710832997223453</v>
      </c>
      <c r="F304" s="84" t="s">
        <v>1354</v>
      </c>
      <c r="G304" s="84" t="b">
        <v>0</v>
      </c>
      <c r="H304" s="84" t="b">
        <v>0</v>
      </c>
      <c r="I304" s="84" t="b">
        <v>0</v>
      </c>
      <c r="J304" s="84" t="b">
        <v>0</v>
      </c>
      <c r="K304" s="84" t="b">
        <v>0</v>
      </c>
      <c r="L304" s="84" t="b">
        <v>0</v>
      </c>
    </row>
    <row r="305" spans="1:12" ht="15">
      <c r="A305" s="84" t="s">
        <v>1477</v>
      </c>
      <c r="B305" s="84" t="s">
        <v>1473</v>
      </c>
      <c r="C305" s="84">
        <v>10</v>
      </c>
      <c r="D305" s="123">
        <v>0.00900228782489929</v>
      </c>
      <c r="E305" s="123">
        <v>1.3545777306509081</v>
      </c>
      <c r="F305" s="84" t="s">
        <v>1354</v>
      </c>
      <c r="G305" s="84" t="b">
        <v>0</v>
      </c>
      <c r="H305" s="84" t="b">
        <v>0</v>
      </c>
      <c r="I305" s="84" t="b">
        <v>0</v>
      </c>
      <c r="J305" s="84" t="b">
        <v>0</v>
      </c>
      <c r="K305" s="84" t="b">
        <v>0</v>
      </c>
      <c r="L305" s="84" t="b">
        <v>0</v>
      </c>
    </row>
    <row r="306" spans="1:12" ht="15">
      <c r="A306" s="84" t="s">
        <v>1760</v>
      </c>
      <c r="B306" s="84" t="s">
        <v>1480</v>
      </c>
      <c r="C306" s="84">
        <v>7</v>
      </c>
      <c r="D306" s="123">
        <v>0.008347476420637432</v>
      </c>
      <c r="E306" s="123">
        <v>1.5528419686577808</v>
      </c>
      <c r="F306" s="84" t="s">
        <v>1354</v>
      </c>
      <c r="G306" s="84" t="b">
        <v>0</v>
      </c>
      <c r="H306" s="84" t="b">
        <v>0</v>
      </c>
      <c r="I306" s="84" t="b">
        <v>0</v>
      </c>
      <c r="J306" s="84" t="b">
        <v>0</v>
      </c>
      <c r="K306" s="84" t="b">
        <v>0</v>
      </c>
      <c r="L306" s="84" t="b">
        <v>0</v>
      </c>
    </row>
    <row r="307" spans="1:12" ht="15">
      <c r="A307" s="84" t="s">
        <v>1482</v>
      </c>
      <c r="B307" s="84" t="s">
        <v>1763</v>
      </c>
      <c r="C307" s="84">
        <v>6</v>
      </c>
      <c r="D307" s="123">
        <v>0.007912867973615307</v>
      </c>
      <c r="E307" s="123">
        <v>1.744727494896694</v>
      </c>
      <c r="F307" s="84" t="s">
        <v>1354</v>
      </c>
      <c r="G307" s="84" t="b">
        <v>0</v>
      </c>
      <c r="H307" s="84" t="b">
        <v>0</v>
      </c>
      <c r="I307" s="84" t="b">
        <v>0</v>
      </c>
      <c r="J307" s="84" t="b">
        <v>0</v>
      </c>
      <c r="K307" s="84" t="b">
        <v>0</v>
      </c>
      <c r="L307" s="84" t="b">
        <v>0</v>
      </c>
    </row>
    <row r="308" spans="1:12" ht="15">
      <c r="A308" s="84" t="s">
        <v>1755</v>
      </c>
      <c r="B308" s="84" t="s">
        <v>1758</v>
      </c>
      <c r="C308" s="84">
        <v>6</v>
      </c>
      <c r="D308" s="123">
        <v>0.007912867973615307</v>
      </c>
      <c r="E308" s="123">
        <v>1.7289332277134621</v>
      </c>
      <c r="F308" s="84" t="s">
        <v>1354</v>
      </c>
      <c r="G308" s="84" t="b">
        <v>0</v>
      </c>
      <c r="H308" s="84" t="b">
        <v>0</v>
      </c>
      <c r="I308" s="84" t="b">
        <v>0</v>
      </c>
      <c r="J308" s="84" t="b">
        <v>0</v>
      </c>
      <c r="K308" s="84" t="b">
        <v>0</v>
      </c>
      <c r="L308" s="84" t="b">
        <v>0</v>
      </c>
    </row>
    <row r="309" spans="1:12" ht="15">
      <c r="A309" s="84" t="s">
        <v>1475</v>
      </c>
      <c r="B309" s="84" t="s">
        <v>1778</v>
      </c>
      <c r="C309" s="84">
        <v>5</v>
      </c>
      <c r="D309" s="123">
        <v>0.0073410495319211665</v>
      </c>
      <c r="E309" s="123">
        <v>1.3767507096020994</v>
      </c>
      <c r="F309" s="84" t="s">
        <v>1354</v>
      </c>
      <c r="G309" s="84" t="b">
        <v>0</v>
      </c>
      <c r="H309" s="84" t="b">
        <v>0</v>
      </c>
      <c r="I309" s="84" t="b">
        <v>0</v>
      </c>
      <c r="J309" s="84" t="b">
        <v>0</v>
      </c>
      <c r="K309" s="84" t="b">
        <v>0</v>
      </c>
      <c r="L309" s="84" t="b">
        <v>0</v>
      </c>
    </row>
    <row r="310" spans="1:12" ht="15">
      <c r="A310" s="84" t="s">
        <v>1779</v>
      </c>
      <c r="B310" s="84" t="s">
        <v>1764</v>
      </c>
      <c r="C310" s="84">
        <v>5</v>
      </c>
      <c r="D310" s="123">
        <v>0.0073410495319211665</v>
      </c>
      <c r="E310" s="123">
        <v>1.9208187539523751</v>
      </c>
      <c r="F310" s="84" t="s">
        <v>1354</v>
      </c>
      <c r="G310" s="84" t="b">
        <v>0</v>
      </c>
      <c r="H310" s="84" t="b">
        <v>0</v>
      </c>
      <c r="I310" s="84" t="b">
        <v>0</v>
      </c>
      <c r="J310" s="84" t="b">
        <v>0</v>
      </c>
      <c r="K310" s="84" t="b">
        <v>0</v>
      </c>
      <c r="L310" s="84" t="b">
        <v>0</v>
      </c>
    </row>
    <row r="311" spans="1:12" ht="15">
      <c r="A311" s="84" t="s">
        <v>1764</v>
      </c>
      <c r="B311" s="84" t="s">
        <v>1759</v>
      </c>
      <c r="C311" s="84">
        <v>5</v>
      </c>
      <c r="D311" s="123">
        <v>0.0073410495319211665</v>
      </c>
      <c r="E311" s="123">
        <v>1.7746907182741372</v>
      </c>
      <c r="F311" s="84" t="s">
        <v>1354</v>
      </c>
      <c r="G311" s="84" t="b">
        <v>0</v>
      </c>
      <c r="H311" s="84" t="b">
        <v>0</v>
      </c>
      <c r="I311" s="84" t="b">
        <v>0</v>
      </c>
      <c r="J311" s="84" t="b">
        <v>0</v>
      </c>
      <c r="K311" s="84" t="b">
        <v>0</v>
      </c>
      <c r="L311" s="84" t="b">
        <v>0</v>
      </c>
    </row>
    <row r="312" spans="1:12" ht="15">
      <c r="A312" s="84" t="s">
        <v>1765</v>
      </c>
      <c r="B312" s="84" t="s">
        <v>1476</v>
      </c>
      <c r="C312" s="84">
        <v>5</v>
      </c>
      <c r="D312" s="123">
        <v>0.0073410495319211665</v>
      </c>
      <c r="E312" s="123">
        <v>1.5058454059815571</v>
      </c>
      <c r="F312" s="84" t="s">
        <v>1354</v>
      </c>
      <c r="G312" s="84" t="b">
        <v>0</v>
      </c>
      <c r="H312" s="84" t="b">
        <v>0</v>
      </c>
      <c r="I312" s="84" t="b">
        <v>0</v>
      </c>
      <c r="J312" s="84" t="b">
        <v>0</v>
      </c>
      <c r="K312" s="84" t="b">
        <v>0</v>
      </c>
      <c r="L312" s="84" t="b">
        <v>0</v>
      </c>
    </row>
    <row r="313" spans="1:12" ht="15">
      <c r="A313" s="84" t="s">
        <v>1473</v>
      </c>
      <c r="B313" s="84" t="s">
        <v>1756</v>
      </c>
      <c r="C313" s="84">
        <v>5</v>
      </c>
      <c r="D313" s="123">
        <v>0.0073410495319211665</v>
      </c>
      <c r="E313" s="123">
        <v>1.239577516576788</v>
      </c>
      <c r="F313" s="84" t="s">
        <v>1354</v>
      </c>
      <c r="G313" s="84" t="b">
        <v>0</v>
      </c>
      <c r="H313" s="84" t="b">
        <v>0</v>
      </c>
      <c r="I313" s="84" t="b">
        <v>0</v>
      </c>
      <c r="J313" s="84" t="b">
        <v>0</v>
      </c>
      <c r="K313" s="84" t="b">
        <v>0</v>
      </c>
      <c r="L313" s="84" t="b">
        <v>0</v>
      </c>
    </row>
    <row r="314" spans="1:12" ht="15">
      <c r="A314" s="84" t="s">
        <v>1481</v>
      </c>
      <c r="B314" s="84" t="s">
        <v>1760</v>
      </c>
      <c r="C314" s="84">
        <v>5</v>
      </c>
      <c r="D314" s="123">
        <v>0.0073410495319211665</v>
      </c>
      <c r="E314" s="123">
        <v>1.5985994592184558</v>
      </c>
      <c r="F314" s="84" t="s">
        <v>1354</v>
      </c>
      <c r="G314" s="84" t="b">
        <v>0</v>
      </c>
      <c r="H314" s="84" t="b">
        <v>0</v>
      </c>
      <c r="I314" s="84" t="b">
        <v>0</v>
      </c>
      <c r="J314" s="84" t="b">
        <v>0</v>
      </c>
      <c r="K314" s="84" t="b">
        <v>0</v>
      </c>
      <c r="L314" s="84" t="b">
        <v>0</v>
      </c>
    </row>
    <row r="315" spans="1:12" ht="15">
      <c r="A315" s="84" t="s">
        <v>1483</v>
      </c>
      <c r="B315" s="84" t="s">
        <v>1476</v>
      </c>
      <c r="C315" s="84">
        <v>5</v>
      </c>
      <c r="D315" s="123">
        <v>0.0073410495319211665</v>
      </c>
      <c r="E315" s="123">
        <v>1.329754146925876</v>
      </c>
      <c r="F315" s="84" t="s">
        <v>1354</v>
      </c>
      <c r="G315" s="84" t="b">
        <v>0</v>
      </c>
      <c r="H315" s="84" t="b">
        <v>0</v>
      </c>
      <c r="I315" s="84" t="b">
        <v>0</v>
      </c>
      <c r="J315" s="84" t="b">
        <v>0</v>
      </c>
      <c r="K315" s="84" t="b">
        <v>0</v>
      </c>
      <c r="L315" s="84" t="b">
        <v>0</v>
      </c>
    </row>
    <row r="316" spans="1:12" ht="15">
      <c r="A316" s="84" t="s">
        <v>1481</v>
      </c>
      <c r="B316" s="84" t="s">
        <v>1789</v>
      </c>
      <c r="C316" s="84">
        <v>4</v>
      </c>
      <c r="D316" s="123">
        <v>0.006604235950126039</v>
      </c>
      <c r="E316" s="123">
        <v>1.744727494896694</v>
      </c>
      <c r="F316" s="84" t="s">
        <v>1354</v>
      </c>
      <c r="G316" s="84" t="b">
        <v>0</v>
      </c>
      <c r="H316" s="84" t="b">
        <v>0</v>
      </c>
      <c r="I316" s="84" t="b">
        <v>0</v>
      </c>
      <c r="J316" s="84" t="b">
        <v>0</v>
      </c>
      <c r="K316" s="84" t="b">
        <v>0</v>
      </c>
      <c r="L316" s="84" t="b">
        <v>0</v>
      </c>
    </row>
    <row r="317" spans="1:12" ht="15">
      <c r="A317" s="84" t="s">
        <v>1789</v>
      </c>
      <c r="B317" s="84" t="s">
        <v>1480</v>
      </c>
      <c r="C317" s="84">
        <v>4</v>
      </c>
      <c r="D317" s="123">
        <v>0.006604235950126039</v>
      </c>
      <c r="E317" s="123">
        <v>1.5528419686577808</v>
      </c>
      <c r="F317" s="84" t="s">
        <v>1354</v>
      </c>
      <c r="G317" s="84" t="b">
        <v>0</v>
      </c>
      <c r="H317" s="84" t="b">
        <v>0</v>
      </c>
      <c r="I317" s="84" t="b">
        <v>0</v>
      </c>
      <c r="J317" s="84" t="b">
        <v>0</v>
      </c>
      <c r="K317" s="84" t="b">
        <v>0</v>
      </c>
      <c r="L317" s="84" t="b">
        <v>0</v>
      </c>
    </row>
    <row r="318" spans="1:12" ht="15">
      <c r="A318" s="84" t="s">
        <v>1479</v>
      </c>
      <c r="B318" s="84" t="s">
        <v>1482</v>
      </c>
      <c r="C318" s="84">
        <v>4</v>
      </c>
      <c r="D318" s="123">
        <v>0.006604235950126039</v>
      </c>
      <c r="E318" s="123">
        <v>1.2006594505464183</v>
      </c>
      <c r="F318" s="84" t="s">
        <v>1354</v>
      </c>
      <c r="G318" s="84" t="b">
        <v>0</v>
      </c>
      <c r="H318" s="84" t="b">
        <v>0</v>
      </c>
      <c r="I318" s="84" t="b">
        <v>0</v>
      </c>
      <c r="J318" s="84" t="b">
        <v>0</v>
      </c>
      <c r="K318" s="84" t="b">
        <v>0</v>
      </c>
      <c r="L318" s="84" t="b">
        <v>0</v>
      </c>
    </row>
    <row r="319" spans="1:12" ht="15">
      <c r="A319" s="84" t="s">
        <v>1791</v>
      </c>
      <c r="B319" s="84" t="s">
        <v>1792</v>
      </c>
      <c r="C319" s="84">
        <v>4</v>
      </c>
      <c r="D319" s="123">
        <v>0.006604235950126039</v>
      </c>
      <c r="E319" s="123">
        <v>2.0969100130080567</v>
      </c>
      <c r="F319" s="84" t="s">
        <v>1354</v>
      </c>
      <c r="G319" s="84" t="b">
        <v>0</v>
      </c>
      <c r="H319" s="84" t="b">
        <v>0</v>
      </c>
      <c r="I319" s="84" t="b">
        <v>0</v>
      </c>
      <c r="J319" s="84" t="b">
        <v>0</v>
      </c>
      <c r="K319" s="84" t="b">
        <v>0</v>
      </c>
      <c r="L319" s="84" t="b">
        <v>0</v>
      </c>
    </row>
    <row r="320" spans="1:12" ht="15">
      <c r="A320" s="84" t="s">
        <v>264</v>
      </c>
      <c r="B320" s="84" t="s">
        <v>1757</v>
      </c>
      <c r="C320" s="84">
        <v>4</v>
      </c>
      <c r="D320" s="123">
        <v>0.006604235950126039</v>
      </c>
      <c r="E320" s="123">
        <v>1.853871964321762</v>
      </c>
      <c r="F320" s="84" t="s">
        <v>1354</v>
      </c>
      <c r="G320" s="84" t="b">
        <v>0</v>
      </c>
      <c r="H320" s="84" t="b">
        <v>0</v>
      </c>
      <c r="I320" s="84" t="b">
        <v>0</v>
      </c>
      <c r="J320" s="84" t="b">
        <v>0</v>
      </c>
      <c r="K320" s="84" t="b">
        <v>0</v>
      </c>
      <c r="L320" s="84" t="b">
        <v>0</v>
      </c>
    </row>
    <row r="321" spans="1:12" ht="15">
      <c r="A321" s="84" t="s">
        <v>1757</v>
      </c>
      <c r="B321" s="84" t="s">
        <v>1481</v>
      </c>
      <c r="C321" s="84">
        <v>4</v>
      </c>
      <c r="D321" s="123">
        <v>0.006604235950126039</v>
      </c>
      <c r="E321" s="123">
        <v>1.5016894462103996</v>
      </c>
      <c r="F321" s="84" t="s">
        <v>1354</v>
      </c>
      <c r="G321" s="84" t="b">
        <v>0</v>
      </c>
      <c r="H321" s="84" t="b">
        <v>0</v>
      </c>
      <c r="I321" s="84" t="b">
        <v>0</v>
      </c>
      <c r="J321" s="84" t="b">
        <v>0</v>
      </c>
      <c r="K321" s="84" t="b">
        <v>0</v>
      </c>
      <c r="L321" s="84" t="b">
        <v>0</v>
      </c>
    </row>
    <row r="322" spans="1:12" ht="15">
      <c r="A322" s="84" t="s">
        <v>1480</v>
      </c>
      <c r="B322" s="84" t="s">
        <v>263</v>
      </c>
      <c r="C322" s="84">
        <v>4</v>
      </c>
      <c r="D322" s="123">
        <v>0.006604235950126039</v>
      </c>
      <c r="E322" s="123">
        <v>1.5528419686577808</v>
      </c>
      <c r="F322" s="84" t="s">
        <v>1354</v>
      </c>
      <c r="G322" s="84" t="b">
        <v>0</v>
      </c>
      <c r="H322" s="84" t="b">
        <v>0</v>
      </c>
      <c r="I322" s="84" t="b">
        <v>0</v>
      </c>
      <c r="J322" s="84" t="b">
        <v>0</v>
      </c>
      <c r="K322" s="84" t="b">
        <v>0</v>
      </c>
      <c r="L322" s="84" t="b">
        <v>0</v>
      </c>
    </row>
    <row r="323" spans="1:12" ht="15">
      <c r="A323" s="84" t="s">
        <v>263</v>
      </c>
      <c r="B323" s="84" t="s">
        <v>1475</v>
      </c>
      <c r="C323" s="84">
        <v>4</v>
      </c>
      <c r="D323" s="123">
        <v>0.006604235950126039</v>
      </c>
      <c r="E323" s="123">
        <v>1.3767507096020994</v>
      </c>
      <c r="F323" s="84" t="s">
        <v>1354</v>
      </c>
      <c r="G323" s="84" t="b">
        <v>0</v>
      </c>
      <c r="H323" s="84" t="b">
        <v>0</v>
      </c>
      <c r="I323" s="84" t="b">
        <v>0</v>
      </c>
      <c r="J323" s="84" t="b">
        <v>0</v>
      </c>
      <c r="K323" s="84" t="b">
        <v>0</v>
      </c>
      <c r="L323" s="84" t="b">
        <v>0</v>
      </c>
    </row>
    <row r="324" spans="1:12" ht="15">
      <c r="A324" s="84" t="s">
        <v>1479</v>
      </c>
      <c r="B324" s="84" t="s">
        <v>1483</v>
      </c>
      <c r="C324" s="84">
        <v>4</v>
      </c>
      <c r="D324" s="123">
        <v>0.006604235950126039</v>
      </c>
      <c r="E324" s="123">
        <v>1.2518119729937995</v>
      </c>
      <c r="F324" s="84" t="s">
        <v>1354</v>
      </c>
      <c r="G324" s="84" t="b">
        <v>0</v>
      </c>
      <c r="H324" s="84" t="b">
        <v>0</v>
      </c>
      <c r="I324" s="84" t="b">
        <v>0</v>
      </c>
      <c r="J324" s="84" t="b">
        <v>0</v>
      </c>
      <c r="K324" s="84" t="b">
        <v>0</v>
      </c>
      <c r="L324" s="84" t="b">
        <v>0</v>
      </c>
    </row>
    <row r="325" spans="1:12" ht="15">
      <c r="A325" s="84" t="s">
        <v>1529</v>
      </c>
      <c r="B325" s="84" t="s">
        <v>1528</v>
      </c>
      <c r="C325" s="84">
        <v>4</v>
      </c>
      <c r="D325" s="123">
        <v>0.006604235950126039</v>
      </c>
      <c r="E325" s="123">
        <v>1.9208187539523751</v>
      </c>
      <c r="F325" s="84" t="s">
        <v>1354</v>
      </c>
      <c r="G325" s="84" t="b">
        <v>0</v>
      </c>
      <c r="H325" s="84" t="b">
        <v>0</v>
      </c>
      <c r="I325" s="84" t="b">
        <v>0</v>
      </c>
      <c r="J325" s="84" t="b">
        <v>0</v>
      </c>
      <c r="K325" s="84" t="b">
        <v>0</v>
      </c>
      <c r="L325" s="84" t="b">
        <v>0</v>
      </c>
    </row>
    <row r="326" spans="1:12" ht="15">
      <c r="A326" s="84" t="s">
        <v>1528</v>
      </c>
      <c r="B326" s="84" t="s">
        <v>1794</v>
      </c>
      <c r="C326" s="84">
        <v>4</v>
      </c>
      <c r="D326" s="123">
        <v>0.006604235950126039</v>
      </c>
      <c r="E326" s="123">
        <v>2.0969100130080567</v>
      </c>
      <c r="F326" s="84" t="s">
        <v>1354</v>
      </c>
      <c r="G326" s="84" t="b">
        <v>0</v>
      </c>
      <c r="H326" s="84" t="b">
        <v>0</v>
      </c>
      <c r="I326" s="84" t="b">
        <v>0</v>
      </c>
      <c r="J326" s="84" t="b">
        <v>0</v>
      </c>
      <c r="K326" s="84" t="b">
        <v>0</v>
      </c>
      <c r="L326" s="84" t="b">
        <v>0</v>
      </c>
    </row>
    <row r="327" spans="1:12" ht="15">
      <c r="A327" s="84" t="s">
        <v>1763</v>
      </c>
      <c r="B327" s="84" t="s">
        <v>1755</v>
      </c>
      <c r="C327" s="84">
        <v>3</v>
      </c>
      <c r="D327" s="123">
        <v>0.005660377358490566</v>
      </c>
      <c r="E327" s="123">
        <v>1.494850021680094</v>
      </c>
      <c r="F327" s="84" t="s">
        <v>1354</v>
      </c>
      <c r="G327" s="84" t="b">
        <v>0</v>
      </c>
      <c r="H327" s="84" t="b">
        <v>0</v>
      </c>
      <c r="I327" s="84" t="b">
        <v>0</v>
      </c>
      <c r="J327" s="84" t="b">
        <v>0</v>
      </c>
      <c r="K327" s="84" t="b">
        <v>0</v>
      </c>
      <c r="L327" s="84" t="b">
        <v>0</v>
      </c>
    </row>
    <row r="328" spans="1:12" ht="15">
      <c r="A328" s="84" t="s">
        <v>1758</v>
      </c>
      <c r="B328" s="84" t="s">
        <v>1779</v>
      </c>
      <c r="C328" s="84">
        <v>3</v>
      </c>
      <c r="D328" s="123">
        <v>0.005660377358490566</v>
      </c>
      <c r="E328" s="123">
        <v>1.6320232147054057</v>
      </c>
      <c r="F328" s="84" t="s">
        <v>1354</v>
      </c>
      <c r="G328" s="84" t="b">
        <v>0</v>
      </c>
      <c r="H328" s="84" t="b">
        <v>0</v>
      </c>
      <c r="I328" s="84" t="b">
        <v>0</v>
      </c>
      <c r="J328" s="84" t="b">
        <v>0</v>
      </c>
      <c r="K328" s="84" t="b">
        <v>0</v>
      </c>
      <c r="L328" s="84" t="b">
        <v>0</v>
      </c>
    </row>
    <row r="329" spans="1:12" ht="15">
      <c r="A329" s="84" t="s">
        <v>1759</v>
      </c>
      <c r="B329" s="84" t="s">
        <v>1765</v>
      </c>
      <c r="C329" s="84">
        <v>3</v>
      </c>
      <c r="D329" s="123">
        <v>0.005660377358490566</v>
      </c>
      <c r="E329" s="123">
        <v>1.5528419686577808</v>
      </c>
      <c r="F329" s="84" t="s">
        <v>1354</v>
      </c>
      <c r="G329" s="84" t="b">
        <v>0</v>
      </c>
      <c r="H329" s="84" t="b">
        <v>0</v>
      </c>
      <c r="I329" s="84" t="b">
        <v>0</v>
      </c>
      <c r="J329" s="84" t="b">
        <v>0</v>
      </c>
      <c r="K329" s="84" t="b">
        <v>0</v>
      </c>
      <c r="L329" s="84" t="b">
        <v>0</v>
      </c>
    </row>
    <row r="330" spans="1:12" ht="15">
      <c r="A330" s="84" t="s">
        <v>1473</v>
      </c>
      <c r="B330" s="84" t="s">
        <v>1821</v>
      </c>
      <c r="C330" s="84">
        <v>3</v>
      </c>
      <c r="D330" s="123">
        <v>0.005660377358490566</v>
      </c>
      <c r="E330" s="123">
        <v>1.4436974992327127</v>
      </c>
      <c r="F330" s="84" t="s">
        <v>1354</v>
      </c>
      <c r="G330" s="84" t="b">
        <v>0</v>
      </c>
      <c r="H330" s="84" t="b">
        <v>0</v>
      </c>
      <c r="I330" s="84" t="b">
        <v>0</v>
      </c>
      <c r="J330" s="84" t="b">
        <v>0</v>
      </c>
      <c r="K330" s="84" t="b">
        <v>0</v>
      </c>
      <c r="L330" s="84" t="b">
        <v>0</v>
      </c>
    </row>
    <row r="331" spans="1:12" ht="15">
      <c r="A331" s="84" t="s">
        <v>1821</v>
      </c>
      <c r="B331" s="84" t="s">
        <v>1791</v>
      </c>
      <c r="C331" s="84">
        <v>3</v>
      </c>
      <c r="D331" s="123">
        <v>0.005660377358490566</v>
      </c>
      <c r="E331" s="123">
        <v>2.0969100130080562</v>
      </c>
      <c r="F331" s="84" t="s">
        <v>1354</v>
      </c>
      <c r="G331" s="84" t="b">
        <v>0</v>
      </c>
      <c r="H331" s="84" t="b">
        <v>0</v>
      </c>
      <c r="I331" s="84" t="b">
        <v>0</v>
      </c>
      <c r="J331" s="84" t="b">
        <v>0</v>
      </c>
      <c r="K331" s="84" t="b">
        <v>0</v>
      </c>
      <c r="L331" s="84" t="b">
        <v>0</v>
      </c>
    </row>
    <row r="332" spans="1:12" ht="15">
      <c r="A332" s="84" t="s">
        <v>1473</v>
      </c>
      <c r="B332" s="84" t="s">
        <v>251</v>
      </c>
      <c r="C332" s="84">
        <v>3</v>
      </c>
      <c r="D332" s="123">
        <v>0.005660377358490566</v>
      </c>
      <c r="E332" s="123">
        <v>1.4436974992327127</v>
      </c>
      <c r="F332" s="84" t="s">
        <v>1354</v>
      </c>
      <c r="G332" s="84" t="b">
        <v>0</v>
      </c>
      <c r="H332" s="84" t="b">
        <v>0</v>
      </c>
      <c r="I332" s="84" t="b">
        <v>0</v>
      </c>
      <c r="J332" s="84" t="b">
        <v>0</v>
      </c>
      <c r="K332" s="84" t="b">
        <v>0</v>
      </c>
      <c r="L332" s="84" t="b">
        <v>0</v>
      </c>
    </row>
    <row r="333" spans="1:12" ht="15">
      <c r="A333" s="84" t="s">
        <v>251</v>
      </c>
      <c r="B333" s="84" t="s">
        <v>1843</v>
      </c>
      <c r="C333" s="84">
        <v>3</v>
      </c>
      <c r="D333" s="123">
        <v>0.005660377358490566</v>
      </c>
      <c r="E333" s="123">
        <v>2.221848749616356</v>
      </c>
      <c r="F333" s="84" t="s">
        <v>1354</v>
      </c>
      <c r="G333" s="84" t="b">
        <v>0</v>
      </c>
      <c r="H333" s="84" t="b">
        <v>0</v>
      </c>
      <c r="I333" s="84" t="b">
        <v>0</v>
      </c>
      <c r="J333" s="84" t="b">
        <v>0</v>
      </c>
      <c r="K333" s="84" t="b">
        <v>0</v>
      </c>
      <c r="L333" s="84" t="b">
        <v>0</v>
      </c>
    </row>
    <row r="334" spans="1:12" ht="15">
      <c r="A334" s="84" t="s">
        <v>1843</v>
      </c>
      <c r="B334" s="84" t="s">
        <v>1844</v>
      </c>
      <c r="C334" s="84">
        <v>3</v>
      </c>
      <c r="D334" s="123">
        <v>0.005660377358490566</v>
      </c>
      <c r="E334" s="123">
        <v>2.221848749616356</v>
      </c>
      <c r="F334" s="84" t="s">
        <v>1354</v>
      </c>
      <c r="G334" s="84" t="b">
        <v>0</v>
      </c>
      <c r="H334" s="84" t="b">
        <v>0</v>
      </c>
      <c r="I334" s="84" t="b">
        <v>0</v>
      </c>
      <c r="J334" s="84" t="b">
        <v>0</v>
      </c>
      <c r="K334" s="84" t="b">
        <v>0</v>
      </c>
      <c r="L334" s="84" t="b">
        <v>0</v>
      </c>
    </row>
    <row r="335" spans="1:12" ht="15">
      <c r="A335" s="84" t="s">
        <v>1844</v>
      </c>
      <c r="B335" s="84" t="s">
        <v>250</v>
      </c>
      <c r="C335" s="84">
        <v>3</v>
      </c>
      <c r="D335" s="123">
        <v>0.005660377358490566</v>
      </c>
      <c r="E335" s="123">
        <v>2.221848749616356</v>
      </c>
      <c r="F335" s="84" t="s">
        <v>1354</v>
      </c>
      <c r="G335" s="84" t="b">
        <v>0</v>
      </c>
      <c r="H335" s="84" t="b">
        <v>0</v>
      </c>
      <c r="I335" s="84" t="b">
        <v>0</v>
      </c>
      <c r="J335" s="84" t="b">
        <v>0</v>
      </c>
      <c r="K335" s="84" t="b">
        <v>0</v>
      </c>
      <c r="L335" s="84" t="b">
        <v>0</v>
      </c>
    </row>
    <row r="336" spans="1:12" ht="15">
      <c r="A336" s="84" t="s">
        <v>250</v>
      </c>
      <c r="B336" s="84" t="s">
        <v>1808</v>
      </c>
      <c r="C336" s="84">
        <v>3</v>
      </c>
      <c r="D336" s="123">
        <v>0.005660377358490566</v>
      </c>
      <c r="E336" s="123">
        <v>2.221848749616356</v>
      </c>
      <c r="F336" s="84" t="s">
        <v>1354</v>
      </c>
      <c r="G336" s="84" t="b">
        <v>0</v>
      </c>
      <c r="H336" s="84" t="b">
        <v>0</v>
      </c>
      <c r="I336" s="84" t="b">
        <v>0</v>
      </c>
      <c r="J336" s="84" t="b">
        <v>0</v>
      </c>
      <c r="K336" s="84" t="b">
        <v>0</v>
      </c>
      <c r="L336" s="84" t="b">
        <v>0</v>
      </c>
    </row>
    <row r="337" spans="1:12" ht="15">
      <c r="A337" s="84" t="s">
        <v>1808</v>
      </c>
      <c r="B337" s="84" t="s">
        <v>1845</v>
      </c>
      <c r="C337" s="84">
        <v>3</v>
      </c>
      <c r="D337" s="123">
        <v>0.005660377358490566</v>
      </c>
      <c r="E337" s="123">
        <v>2.221848749616356</v>
      </c>
      <c r="F337" s="84" t="s">
        <v>1354</v>
      </c>
      <c r="G337" s="84" t="b">
        <v>0</v>
      </c>
      <c r="H337" s="84" t="b">
        <v>0</v>
      </c>
      <c r="I337" s="84" t="b">
        <v>0</v>
      </c>
      <c r="J337" s="84" t="b">
        <v>0</v>
      </c>
      <c r="K337" s="84" t="b">
        <v>0</v>
      </c>
      <c r="L337" s="84" t="b">
        <v>0</v>
      </c>
    </row>
    <row r="338" spans="1:12" ht="15">
      <c r="A338" s="84" t="s">
        <v>1845</v>
      </c>
      <c r="B338" s="84" t="s">
        <v>1846</v>
      </c>
      <c r="C338" s="84">
        <v>3</v>
      </c>
      <c r="D338" s="123">
        <v>0.005660377358490566</v>
      </c>
      <c r="E338" s="123">
        <v>2.221848749616356</v>
      </c>
      <c r="F338" s="84" t="s">
        <v>1354</v>
      </c>
      <c r="G338" s="84" t="b">
        <v>0</v>
      </c>
      <c r="H338" s="84" t="b">
        <v>0</v>
      </c>
      <c r="I338" s="84" t="b">
        <v>0</v>
      </c>
      <c r="J338" s="84" t="b">
        <v>0</v>
      </c>
      <c r="K338" s="84" t="b">
        <v>0</v>
      </c>
      <c r="L338" s="84" t="b">
        <v>0</v>
      </c>
    </row>
    <row r="339" spans="1:12" ht="15">
      <c r="A339" s="84" t="s">
        <v>1846</v>
      </c>
      <c r="B339" s="84" t="s">
        <v>1847</v>
      </c>
      <c r="C339" s="84">
        <v>3</v>
      </c>
      <c r="D339" s="123">
        <v>0.005660377358490566</v>
      </c>
      <c r="E339" s="123">
        <v>2.221848749616356</v>
      </c>
      <c r="F339" s="84" t="s">
        <v>1354</v>
      </c>
      <c r="G339" s="84" t="b">
        <v>0</v>
      </c>
      <c r="H339" s="84" t="b">
        <v>0</v>
      </c>
      <c r="I339" s="84" t="b">
        <v>0</v>
      </c>
      <c r="J339" s="84" t="b">
        <v>0</v>
      </c>
      <c r="K339" s="84" t="b">
        <v>0</v>
      </c>
      <c r="L339" s="84" t="b">
        <v>0</v>
      </c>
    </row>
    <row r="340" spans="1:12" ht="15">
      <c r="A340" s="84" t="s">
        <v>1847</v>
      </c>
      <c r="B340" s="84" t="s">
        <v>1848</v>
      </c>
      <c r="C340" s="84">
        <v>3</v>
      </c>
      <c r="D340" s="123">
        <v>0.005660377358490566</v>
      </c>
      <c r="E340" s="123">
        <v>2.221848749616356</v>
      </c>
      <c r="F340" s="84" t="s">
        <v>1354</v>
      </c>
      <c r="G340" s="84" t="b">
        <v>0</v>
      </c>
      <c r="H340" s="84" t="b">
        <v>0</v>
      </c>
      <c r="I340" s="84" t="b">
        <v>0</v>
      </c>
      <c r="J340" s="84" t="b">
        <v>0</v>
      </c>
      <c r="K340" s="84" t="b">
        <v>0</v>
      </c>
      <c r="L340" s="84" t="b">
        <v>0</v>
      </c>
    </row>
    <row r="341" spans="1:12" ht="15">
      <c r="A341" s="84" t="s">
        <v>1848</v>
      </c>
      <c r="B341" s="84" t="s">
        <v>249</v>
      </c>
      <c r="C341" s="84">
        <v>3</v>
      </c>
      <c r="D341" s="123">
        <v>0.005660377358490566</v>
      </c>
      <c r="E341" s="123">
        <v>2.221848749616356</v>
      </c>
      <c r="F341" s="84" t="s">
        <v>1354</v>
      </c>
      <c r="G341" s="84" t="b">
        <v>0</v>
      </c>
      <c r="H341" s="84" t="b">
        <v>0</v>
      </c>
      <c r="I341" s="84" t="b">
        <v>0</v>
      </c>
      <c r="J341" s="84" t="b">
        <v>0</v>
      </c>
      <c r="K341" s="84" t="b">
        <v>0</v>
      </c>
      <c r="L341" s="84" t="b">
        <v>0</v>
      </c>
    </row>
    <row r="342" spans="1:12" ht="15">
      <c r="A342" s="84" t="s">
        <v>1756</v>
      </c>
      <c r="B342" s="84" t="s">
        <v>1529</v>
      </c>
      <c r="C342" s="84">
        <v>3</v>
      </c>
      <c r="D342" s="123">
        <v>0.005660377358490566</v>
      </c>
      <c r="E342" s="123">
        <v>1.6197887582883939</v>
      </c>
      <c r="F342" s="84" t="s">
        <v>1354</v>
      </c>
      <c r="G342" s="84" t="b">
        <v>0</v>
      </c>
      <c r="H342" s="84" t="b">
        <v>0</v>
      </c>
      <c r="I342" s="84" t="b">
        <v>0</v>
      </c>
      <c r="J342" s="84" t="b">
        <v>0</v>
      </c>
      <c r="K342" s="84" t="b">
        <v>0</v>
      </c>
      <c r="L342" s="84" t="b">
        <v>0</v>
      </c>
    </row>
    <row r="343" spans="1:12" ht="15">
      <c r="A343" s="84" t="s">
        <v>1832</v>
      </c>
      <c r="B343" s="84" t="s">
        <v>1756</v>
      </c>
      <c r="C343" s="84">
        <v>3</v>
      </c>
      <c r="D343" s="123">
        <v>0.005660377358490566</v>
      </c>
      <c r="E343" s="123">
        <v>1.7958800173440752</v>
      </c>
      <c r="F343" s="84" t="s">
        <v>1354</v>
      </c>
      <c r="G343" s="84" t="b">
        <v>0</v>
      </c>
      <c r="H343" s="84" t="b">
        <v>0</v>
      </c>
      <c r="I343" s="84" t="b">
        <v>0</v>
      </c>
      <c r="J343" s="84" t="b">
        <v>0</v>
      </c>
      <c r="K343" s="84" t="b">
        <v>0</v>
      </c>
      <c r="L343" s="84" t="b">
        <v>0</v>
      </c>
    </row>
    <row r="344" spans="1:12" ht="15">
      <c r="A344" s="84" t="s">
        <v>1833</v>
      </c>
      <c r="B344" s="84" t="s">
        <v>1834</v>
      </c>
      <c r="C344" s="84">
        <v>3</v>
      </c>
      <c r="D344" s="123">
        <v>0.005660377358490566</v>
      </c>
      <c r="E344" s="123">
        <v>2.221848749616356</v>
      </c>
      <c r="F344" s="84" t="s">
        <v>1354</v>
      </c>
      <c r="G344" s="84" t="b">
        <v>0</v>
      </c>
      <c r="H344" s="84" t="b">
        <v>0</v>
      </c>
      <c r="I344" s="84" t="b">
        <v>0</v>
      </c>
      <c r="J344" s="84" t="b">
        <v>0</v>
      </c>
      <c r="K344" s="84" t="b">
        <v>0</v>
      </c>
      <c r="L344" s="84" t="b">
        <v>0</v>
      </c>
    </row>
    <row r="345" spans="1:12" ht="15">
      <c r="A345" s="84" t="s">
        <v>266</v>
      </c>
      <c r="B345" s="84" t="s">
        <v>1481</v>
      </c>
      <c r="C345" s="84">
        <v>3</v>
      </c>
      <c r="D345" s="123">
        <v>0.005660377358490566</v>
      </c>
      <c r="E345" s="123">
        <v>1.744727494896694</v>
      </c>
      <c r="F345" s="84" t="s">
        <v>1354</v>
      </c>
      <c r="G345" s="84" t="b">
        <v>0</v>
      </c>
      <c r="H345" s="84" t="b">
        <v>0</v>
      </c>
      <c r="I345" s="84" t="b">
        <v>0</v>
      </c>
      <c r="J345" s="84" t="b">
        <v>0</v>
      </c>
      <c r="K345" s="84" t="b">
        <v>0</v>
      </c>
      <c r="L345" s="84" t="b">
        <v>0</v>
      </c>
    </row>
    <row r="346" spans="1:12" ht="15">
      <c r="A346" s="84" t="s">
        <v>1480</v>
      </c>
      <c r="B346" s="84" t="s">
        <v>1475</v>
      </c>
      <c r="C346" s="84">
        <v>3</v>
      </c>
      <c r="D346" s="123">
        <v>0.005660377358490566</v>
      </c>
      <c r="E346" s="123">
        <v>0.7077439286435239</v>
      </c>
      <c r="F346" s="84" t="s">
        <v>1354</v>
      </c>
      <c r="G346" s="84" t="b">
        <v>0</v>
      </c>
      <c r="H346" s="84" t="b">
        <v>0</v>
      </c>
      <c r="I346" s="84" t="b">
        <v>0</v>
      </c>
      <c r="J346" s="84" t="b">
        <v>0</v>
      </c>
      <c r="K346" s="84" t="b">
        <v>0</v>
      </c>
      <c r="L346" s="84" t="b">
        <v>0</v>
      </c>
    </row>
    <row r="347" spans="1:12" ht="15">
      <c r="A347" s="84" t="s">
        <v>1778</v>
      </c>
      <c r="B347" s="84" t="s">
        <v>1762</v>
      </c>
      <c r="C347" s="84">
        <v>3</v>
      </c>
      <c r="D347" s="123">
        <v>0.005660377358490566</v>
      </c>
      <c r="E347" s="123">
        <v>1.7781512503836436</v>
      </c>
      <c r="F347" s="84" t="s">
        <v>1354</v>
      </c>
      <c r="G347" s="84" t="b">
        <v>0</v>
      </c>
      <c r="H347" s="84" t="b">
        <v>0</v>
      </c>
      <c r="I347" s="84" t="b">
        <v>0</v>
      </c>
      <c r="J347" s="84" t="b">
        <v>0</v>
      </c>
      <c r="K347" s="84" t="b">
        <v>0</v>
      </c>
      <c r="L347" s="84" t="b">
        <v>0</v>
      </c>
    </row>
    <row r="348" spans="1:12" ht="15">
      <c r="A348" s="84" t="s">
        <v>1762</v>
      </c>
      <c r="B348" s="84" t="s">
        <v>1831</v>
      </c>
      <c r="C348" s="84">
        <v>3</v>
      </c>
      <c r="D348" s="123">
        <v>0.005660377358490566</v>
      </c>
      <c r="E348" s="123">
        <v>2</v>
      </c>
      <c r="F348" s="84" t="s">
        <v>1354</v>
      </c>
      <c r="G348" s="84" t="b">
        <v>0</v>
      </c>
      <c r="H348" s="84" t="b">
        <v>0</v>
      </c>
      <c r="I348" s="84" t="b">
        <v>0</v>
      </c>
      <c r="J348" s="84" t="b">
        <v>0</v>
      </c>
      <c r="K348" s="84" t="b">
        <v>0</v>
      </c>
      <c r="L348" s="84" t="b">
        <v>0</v>
      </c>
    </row>
    <row r="349" spans="1:12" ht="15">
      <c r="A349" s="84" t="s">
        <v>1831</v>
      </c>
      <c r="B349" s="84" t="s">
        <v>1482</v>
      </c>
      <c r="C349" s="84">
        <v>3</v>
      </c>
      <c r="D349" s="123">
        <v>0.005660377358490566</v>
      </c>
      <c r="E349" s="123">
        <v>1.744727494896694</v>
      </c>
      <c r="F349" s="84" t="s">
        <v>1354</v>
      </c>
      <c r="G349" s="84" t="b">
        <v>0</v>
      </c>
      <c r="H349" s="84" t="b">
        <v>0</v>
      </c>
      <c r="I349" s="84" t="b">
        <v>0</v>
      </c>
      <c r="J349" s="84" t="b">
        <v>0</v>
      </c>
      <c r="K349" s="84" t="b">
        <v>0</v>
      </c>
      <c r="L349" s="84" t="b">
        <v>0</v>
      </c>
    </row>
    <row r="350" spans="1:12" ht="15">
      <c r="A350" s="84" t="s">
        <v>1763</v>
      </c>
      <c r="B350" s="84" t="s">
        <v>1785</v>
      </c>
      <c r="C350" s="84">
        <v>3</v>
      </c>
      <c r="D350" s="123">
        <v>0.005660377358490566</v>
      </c>
      <c r="E350" s="123">
        <v>1.6989700043360187</v>
      </c>
      <c r="F350" s="84" t="s">
        <v>1354</v>
      </c>
      <c r="G350" s="84" t="b">
        <v>0</v>
      </c>
      <c r="H350" s="84" t="b">
        <v>0</v>
      </c>
      <c r="I350" s="84" t="b">
        <v>0</v>
      </c>
      <c r="J350" s="84" t="b">
        <v>0</v>
      </c>
      <c r="K350" s="84" t="b">
        <v>0</v>
      </c>
      <c r="L350" s="84" t="b">
        <v>0</v>
      </c>
    </row>
    <row r="351" spans="1:12" ht="15">
      <c r="A351" s="84" t="s">
        <v>1785</v>
      </c>
      <c r="B351" s="84" t="s">
        <v>1755</v>
      </c>
      <c r="C351" s="84">
        <v>3</v>
      </c>
      <c r="D351" s="123">
        <v>0.005660377358490566</v>
      </c>
      <c r="E351" s="123">
        <v>1.5740312677277188</v>
      </c>
      <c r="F351" s="84" t="s">
        <v>1354</v>
      </c>
      <c r="G351" s="84" t="b">
        <v>0</v>
      </c>
      <c r="H351" s="84" t="b">
        <v>0</v>
      </c>
      <c r="I351" s="84" t="b">
        <v>0</v>
      </c>
      <c r="J351" s="84" t="b">
        <v>0</v>
      </c>
      <c r="K351" s="84" t="b">
        <v>0</v>
      </c>
      <c r="L351" s="84" t="b">
        <v>0</v>
      </c>
    </row>
    <row r="352" spans="1:12" ht="15">
      <c r="A352" s="84" t="s">
        <v>244</v>
      </c>
      <c r="B352" s="84" t="s">
        <v>1473</v>
      </c>
      <c r="C352" s="84">
        <v>3</v>
      </c>
      <c r="D352" s="123">
        <v>0.005660377358490566</v>
      </c>
      <c r="E352" s="123">
        <v>0.7995143019991693</v>
      </c>
      <c r="F352" s="84" t="s">
        <v>1354</v>
      </c>
      <c r="G352" s="84" t="b">
        <v>0</v>
      </c>
      <c r="H352" s="84" t="b">
        <v>0</v>
      </c>
      <c r="I352" s="84" t="b">
        <v>0</v>
      </c>
      <c r="J352" s="84" t="b">
        <v>0</v>
      </c>
      <c r="K352" s="84" t="b">
        <v>0</v>
      </c>
      <c r="L352" s="84" t="b">
        <v>0</v>
      </c>
    </row>
    <row r="353" spans="1:12" ht="15">
      <c r="A353" s="84" t="s">
        <v>267</v>
      </c>
      <c r="B353" s="84" t="s">
        <v>1481</v>
      </c>
      <c r="C353" s="84">
        <v>2</v>
      </c>
      <c r="D353" s="123">
        <v>0.004438080222851627</v>
      </c>
      <c r="E353" s="123">
        <v>1.4436974992327127</v>
      </c>
      <c r="F353" s="84" t="s">
        <v>1354</v>
      </c>
      <c r="G353" s="84" t="b">
        <v>0</v>
      </c>
      <c r="H353" s="84" t="b">
        <v>0</v>
      </c>
      <c r="I353" s="84" t="b">
        <v>0</v>
      </c>
      <c r="J353" s="84" t="b">
        <v>0</v>
      </c>
      <c r="K353" s="84" t="b">
        <v>0</v>
      </c>
      <c r="L353" s="84" t="b">
        <v>0</v>
      </c>
    </row>
    <row r="354" spans="1:12" ht="15">
      <c r="A354" s="84" t="s">
        <v>1480</v>
      </c>
      <c r="B354" s="84" t="s">
        <v>1853</v>
      </c>
      <c r="C354" s="84">
        <v>2</v>
      </c>
      <c r="D354" s="123">
        <v>0.004438080222851627</v>
      </c>
      <c r="E354" s="123">
        <v>1.5528419686577808</v>
      </c>
      <c r="F354" s="84" t="s">
        <v>1354</v>
      </c>
      <c r="G354" s="84" t="b">
        <v>0</v>
      </c>
      <c r="H354" s="84" t="b">
        <v>0</v>
      </c>
      <c r="I354" s="84" t="b">
        <v>0</v>
      </c>
      <c r="J354" s="84" t="b">
        <v>0</v>
      </c>
      <c r="K354" s="84" t="b">
        <v>1</v>
      </c>
      <c r="L354" s="84" t="b">
        <v>0</v>
      </c>
    </row>
    <row r="355" spans="1:12" ht="15">
      <c r="A355" s="84" t="s">
        <v>1853</v>
      </c>
      <c r="B355" s="84" t="s">
        <v>1790</v>
      </c>
      <c r="C355" s="84">
        <v>2</v>
      </c>
      <c r="D355" s="123">
        <v>0.004438080222851627</v>
      </c>
      <c r="E355" s="123">
        <v>2.0969100130080567</v>
      </c>
      <c r="F355" s="84" t="s">
        <v>1354</v>
      </c>
      <c r="G355" s="84" t="b">
        <v>0</v>
      </c>
      <c r="H355" s="84" t="b">
        <v>1</v>
      </c>
      <c r="I355" s="84" t="b">
        <v>0</v>
      </c>
      <c r="J355" s="84" t="b">
        <v>0</v>
      </c>
      <c r="K355" s="84" t="b">
        <v>0</v>
      </c>
      <c r="L355" s="84" t="b">
        <v>0</v>
      </c>
    </row>
    <row r="356" spans="1:12" ht="15">
      <c r="A356" s="84" t="s">
        <v>1790</v>
      </c>
      <c r="B356" s="84" t="s">
        <v>1475</v>
      </c>
      <c r="C356" s="84">
        <v>2</v>
      </c>
      <c r="D356" s="123">
        <v>0.004438080222851627</v>
      </c>
      <c r="E356" s="123">
        <v>1.0757207139381182</v>
      </c>
      <c r="F356" s="84" t="s">
        <v>1354</v>
      </c>
      <c r="G356" s="84" t="b">
        <v>0</v>
      </c>
      <c r="H356" s="84" t="b">
        <v>0</v>
      </c>
      <c r="I356" s="84" t="b">
        <v>0</v>
      </c>
      <c r="J356" s="84" t="b">
        <v>0</v>
      </c>
      <c r="K356" s="84" t="b">
        <v>0</v>
      </c>
      <c r="L356" s="84" t="b">
        <v>0</v>
      </c>
    </row>
    <row r="357" spans="1:12" ht="15">
      <c r="A357" s="84" t="s">
        <v>1778</v>
      </c>
      <c r="B357" s="84" t="s">
        <v>1757</v>
      </c>
      <c r="C357" s="84">
        <v>2</v>
      </c>
      <c r="D357" s="123">
        <v>0.004438080222851627</v>
      </c>
      <c r="E357" s="123">
        <v>1.4559319556497243</v>
      </c>
      <c r="F357" s="84" t="s">
        <v>1354</v>
      </c>
      <c r="G357" s="84" t="b">
        <v>0</v>
      </c>
      <c r="H357" s="84" t="b">
        <v>0</v>
      </c>
      <c r="I357" s="84" t="b">
        <v>0</v>
      </c>
      <c r="J357" s="84" t="b">
        <v>0</v>
      </c>
      <c r="K357" s="84" t="b">
        <v>0</v>
      </c>
      <c r="L357" s="84" t="b">
        <v>0</v>
      </c>
    </row>
    <row r="358" spans="1:12" ht="15">
      <c r="A358" s="84" t="s">
        <v>1757</v>
      </c>
      <c r="B358" s="84" t="s">
        <v>298</v>
      </c>
      <c r="C358" s="84">
        <v>2</v>
      </c>
      <c r="D358" s="123">
        <v>0.004438080222851627</v>
      </c>
      <c r="E358" s="123">
        <v>1.853871964321762</v>
      </c>
      <c r="F358" s="84" t="s">
        <v>1354</v>
      </c>
      <c r="G358" s="84" t="b">
        <v>0</v>
      </c>
      <c r="H358" s="84" t="b">
        <v>0</v>
      </c>
      <c r="I358" s="84" t="b">
        <v>0</v>
      </c>
      <c r="J358" s="84" t="b">
        <v>0</v>
      </c>
      <c r="K358" s="84" t="b">
        <v>0</v>
      </c>
      <c r="L358" s="84" t="b">
        <v>0</v>
      </c>
    </row>
    <row r="359" spans="1:12" ht="15">
      <c r="A359" s="84" t="s">
        <v>298</v>
      </c>
      <c r="B359" s="84" t="s">
        <v>1479</v>
      </c>
      <c r="C359" s="84">
        <v>2</v>
      </c>
      <c r="D359" s="123">
        <v>0.004438080222851627</v>
      </c>
      <c r="E359" s="123">
        <v>1.4948500216800942</v>
      </c>
      <c r="F359" s="84" t="s">
        <v>1354</v>
      </c>
      <c r="G359" s="84" t="b">
        <v>0</v>
      </c>
      <c r="H359" s="84" t="b">
        <v>0</v>
      </c>
      <c r="I359" s="84" t="b">
        <v>0</v>
      </c>
      <c r="J359" s="84" t="b">
        <v>0</v>
      </c>
      <c r="K359" s="84" t="b">
        <v>0</v>
      </c>
      <c r="L359" s="84" t="b">
        <v>0</v>
      </c>
    </row>
    <row r="360" spans="1:12" ht="15">
      <c r="A360" s="84" t="s">
        <v>1917</v>
      </c>
      <c r="B360" s="84" t="s">
        <v>1475</v>
      </c>
      <c r="C360" s="84">
        <v>2</v>
      </c>
      <c r="D360" s="123">
        <v>0.004438080222851627</v>
      </c>
      <c r="E360" s="123">
        <v>1.3767507096020994</v>
      </c>
      <c r="F360" s="84" t="s">
        <v>1354</v>
      </c>
      <c r="G360" s="84" t="b">
        <v>0</v>
      </c>
      <c r="H360" s="84" t="b">
        <v>0</v>
      </c>
      <c r="I360" s="84" t="b">
        <v>0</v>
      </c>
      <c r="J360" s="84" t="b">
        <v>0</v>
      </c>
      <c r="K360" s="84" t="b">
        <v>0</v>
      </c>
      <c r="L360" s="84" t="b">
        <v>0</v>
      </c>
    </row>
    <row r="361" spans="1:12" ht="15">
      <c r="A361" s="84" t="s">
        <v>1475</v>
      </c>
      <c r="B361" s="84" t="s">
        <v>1435</v>
      </c>
      <c r="C361" s="84">
        <v>2</v>
      </c>
      <c r="D361" s="123">
        <v>0.004438080222851627</v>
      </c>
      <c r="E361" s="123">
        <v>1.2006594505464183</v>
      </c>
      <c r="F361" s="84" t="s">
        <v>1354</v>
      </c>
      <c r="G361" s="84" t="b">
        <v>0</v>
      </c>
      <c r="H361" s="84" t="b">
        <v>0</v>
      </c>
      <c r="I361" s="84" t="b">
        <v>0</v>
      </c>
      <c r="J361" s="84" t="b">
        <v>0</v>
      </c>
      <c r="K361" s="84" t="b">
        <v>0</v>
      </c>
      <c r="L361" s="84" t="b">
        <v>0</v>
      </c>
    </row>
    <row r="362" spans="1:12" ht="15">
      <c r="A362" s="84" t="s">
        <v>1435</v>
      </c>
      <c r="B362" s="84" t="s">
        <v>1762</v>
      </c>
      <c r="C362" s="84">
        <v>2</v>
      </c>
      <c r="D362" s="123">
        <v>0.004438080222851627</v>
      </c>
      <c r="E362" s="123">
        <v>1.8239087409443189</v>
      </c>
      <c r="F362" s="84" t="s">
        <v>1354</v>
      </c>
      <c r="G362" s="84" t="b">
        <v>0</v>
      </c>
      <c r="H362" s="84" t="b">
        <v>0</v>
      </c>
      <c r="I362" s="84" t="b">
        <v>0</v>
      </c>
      <c r="J362" s="84" t="b">
        <v>0</v>
      </c>
      <c r="K362" s="84" t="b">
        <v>0</v>
      </c>
      <c r="L362" s="84" t="b">
        <v>0</v>
      </c>
    </row>
    <row r="363" spans="1:12" ht="15">
      <c r="A363" s="84" t="s">
        <v>1762</v>
      </c>
      <c r="B363" s="84" t="s">
        <v>244</v>
      </c>
      <c r="C363" s="84">
        <v>2</v>
      </c>
      <c r="D363" s="123">
        <v>0.004438080222851627</v>
      </c>
      <c r="E363" s="123">
        <v>2</v>
      </c>
      <c r="F363" s="84" t="s">
        <v>1354</v>
      </c>
      <c r="G363" s="84" t="b">
        <v>0</v>
      </c>
      <c r="H363" s="84" t="b">
        <v>0</v>
      </c>
      <c r="I363" s="84" t="b">
        <v>0</v>
      </c>
      <c r="J363" s="84" t="b">
        <v>0</v>
      </c>
      <c r="K363" s="84" t="b">
        <v>0</v>
      </c>
      <c r="L363" s="84" t="b">
        <v>0</v>
      </c>
    </row>
    <row r="364" spans="1:12" ht="15">
      <c r="A364" s="84" t="s">
        <v>244</v>
      </c>
      <c r="B364" s="84" t="s">
        <v>1918</v>
      </c>
      <c r="C364" s="84">
        <v>2</v>
      </c>
      <c r="D364" s="123">
        <v>0.004438080222851627</v>
      </c>
      <c r="E364" s="123">
        <v>1.5528419686577808</v>
      </c>
      <c r="F364" s="84" t="s">
        <v>1354</v>
      </c>
      <c r="G364" s="84" t="b">
        <v>0</v>
      </c>
      <c r="H364" s="84" t="b">
        <v>0</v>
      </c>
      <c r="I364" s="84" t="b">
        <v>0</v>
      </c>
      <c r="J364" s="84" t="b">
        <v>0</v>
      </c>
      <c r="K364" s="84" t="b">
        <v>0</v>
      </c>
      <c r="L364" s="84" t="b">
        <v>0</v>
      </c>
    </row>
    <row r="365" spans="1:12" ht="15">
      <c r="A365" s="84" t="s">
        <v>1918</v>
      </c>
      <c r="B365" s="84" t="s">
        <v>1482</v>
      </c>
      <c r="C365" s="84">
        <v>2</v>
      </c>
      <c r="D365" s="123">
        <v>0.004438080222851627</v>
      </c>
      <c r="E365" s="123">
        <v>1.744727494896694</v>
      </c>
      <c r="F365" s="84" t="s">
        <v>1354</v>
      </c>
      <c r="G365" s="84" t="b">
        <v>0</v>
      </c>
      <c r="H365" s="84" t="b">
        <v>0</v>
      </c>
      <c r="I365" s="84" t="b">
        <v>0</v>
      </c>
      <c r="J365" s="84" t="b">
        <v>0</v>
      </c>
      <c r="K365" s="84" t="b">
        <v>0</v>
      </c>
      <c r="L365" s="84" t="b">
        <v>0</v>
      </c>
    </row>
    <row r="366" spans="1:12" ht="15">
      <c r="A366" s="84" t="s">
        <v>1482</v>
      </c>
      <c r="B366" s="84" t="s">
        <v>1755</v>
      </c>
      <c r="C366" s="84">
        <v>2</v>
      </c>
      <c r="D366" s="123">
        <v>0.004438080222851627</v>
      </c>
      <c r="E366" s="123">
        <v>1.1426675035687315</v>
      </c>
      <c r="F366" s="84" t="s">
        <v>1354</v>
      </c>
      <c r="G366" s="84" t="b">
        <v>0</v>
      </c>
      <c r="H366" s="84" t="b">
        <v>0</v>
      </c>
      <c r="I366" s="84" t="b">
        <v>0</v>
      </c>
      <c r="J366" s="84" t="b">
        <v>0</v>
      </c>
      <c r="K366" s="84" t="b">
        <v>0</v>
      </c>
      <c r="L366" s="84" t="b">
        <v>0</v>
      </c>
    </row>
    <row r="367" spans="1:12" ht="15">
      <c r="A367" s="84" t="s">
        <v>1755</v>
      </c>
      <c r="B367" s="84" t="s">
        <v>1759</v>
      </c>
      <c r="C367" s="84">
        <v>2</v>
      </c>
      <c r="D367" s="123">
        <v>0.004438080222851627</v>
      </c>
      <c r="E367" s="123">
        <v>1.2518119729937995</v>
      </c>
      <c r="F367" s="84" t="s">
        <v>1354</v>
      </c>
      <c r="G367" s="84" t="b">
        <v>0</v>
      </c>
      <c r="H367" s="84" t="b">
        <v>0</v>
      </c>
      <c r="I367" s="84" t="b">
        <v>0</v>
      </c>
      <c r="J367" s="84" t="b">
        <v>0</v>
      </c>
      <c r="K367" s="84" t="b">
        <v>0</v>
      </c>
      <c r="L367" s="84" t="b">
        <v>0</v>
      </c>
    </row>
    <row r="368" spans="1:12" ht="15">
      <c r="A368" s="84" t="s">
        <v>1759</v>
      </c>
      <c r="B368" s="84" t="s">
        <v>1919</v>
      </c>
      <c r="C368" s="84">
        <v>2</v>
      </c>
      <c r="D368" s="123">
        <v>0.004438080222851627</v>
      </c>
      <c r="E368" s="123">
        <v>1.853871964321762</v>
      </c>
      <c r="F368" s="84" t="s">
        <v>1354</v>
      </c>
      <c r="G368" s="84" t="b">
        <v>0</v>
      </c>
      <c r="H368" s="84" t="b">
        <v>0</v>
      </c>
      <c r="I368" s="84" t="b">
        <v>0</v>
      </c>
      <c r="J368" s="84" t="b">
        <v>0</v>
      </c>
      <c r="K368" s="84" t="b">
        <v>0</v>
      </c>
      <c r="L368" s="84" t="b">
        <v>0</v>
      </c>
    </row>
    <row r="369" spans="1:12" ht="15">
      <c r="A369" s="84" t="s">
        <v>1919</v>
      </c>
      <c r="B369" s="84" t="s">
        <v>1785</v>
      </c>
      <c r="C369" s="84">
        <v>2</v>
      </c>
      <c r="D369" s="123">
        <v>0.004438080222851627</v>
      </c>
      <c r="E369" s="123">
        <v>2</v>
      </c>
      <c r="F369" s="84" t="s">
        <v>1354</v>
      </c>
      <c r="G369" s="84" t="b">
        <v>0</v>
      </c>
      <c r="H369" s="84" t="b">
        <v>0</v>
      </c>
      <c r="I369" s="84" t="b">
        <v>0</v>
      </c>
      <c r="J369" s="84" t="b">
        <v>0</v>
      </c>
      <c r="K369" s="84" t="b">
        <v>0</v>
      </c>
      <c r="L369" s="84" t="b">
        <v>0</v>
      </c>
    </row>
    <row r="370" spans="1:12" ht="15">
      <c r="A370" s="84" t="s">
        <v>1473</v>
      </c>
      <c r="B370" s="84" t="s">
        <v>1914</v>
      </c>
      <c r="C370" s="84">
        <v>2</v>
      </c>
      <c r="D370" s="123">
        <v>0.004438080222851627</v>
      </c>
      <c r="E370" s="123">
        <v>1.4436974992327127</v>
      </c>
      <c r="F370" s="84" t="s">
        <v>1354</v>
      </c>
      <c r="G370" s="84" t="b">
        <v>0</v>
      </c>
      <c r="H370" s="84" t="b">
        <v>0</v>
      </c>
      <c r="I370" s="84" t="b">
        <v>0</v>
      </c>
      <c r="J370" s="84" t="b">
        <v>0</v>
      </c>
      <c r="K370" s="84" t="b">
        <v>0</v>
      </c>
      <c r="L370" s="84" t="b">
        <v>0</v>
      </c>
    </row>
    <row r="371" spans="1:12" ht="15">
      <c r="A371" s="84" t="s">
        <v>1914</v>
      </c>
      <c r="B371" s="84" t="s">
        <v>1832</v>
      </c>
      <c r="C371" s="84">
        <v>2</v>
      </c>
      <c r="D371" s="123">
        <v>0.004438080222851627</v>
      </c>
      <c r="E371" s="123">
        <v>2.221848749616356</v>
      </c>
      <c r="F371" s="84" t="s">
        <v>1354</v>
      </c>
      <c r="G371" s="84" t="b">
        <v>0</v>
      </c>
      <c r="H371" s="84" t="b">
        <v>0</v>
      </c>
      <c r="I371" s="84" t="b">
        <v>0</v>
      </c>
      <c r="J371" s="84" t="b">
        <v>0</v>
      </c>
      <c r="K371" s="84" t="b">
        <v>0</v>
      </c>
      <c r="L371" s="84" t="b">
        <v>0</v>
      </c>
    </row>
    <row r="372" spans="1:12" ht="15">
      <c r="A372" s="84" t="s">
        <v>1756</v>
      </c>
      <c r="B372" s="84" t="s">
        <v>1915</v>
      </c>
      <c r="C372" s="84">
        <v>2</v>
      </c>
      <c r="D372" s="123">
        <v>0.004438080222851627</v>
      </c>
      <c r="E372" s="123">
        <v>1.9208187539523751</v>
      </c>
      <c r="F372" s="84" t="s">
        <v>1354</v>
      </c>
      <c r="G372" s="84" t="b">
        <v>0</v>
      </c>
      <c r="H372" s="84" t="b">
        <v>0</v>
      </c>
      <c r="I372" s="84" t="b">
        <v>0</v>
      </c>
      <c r="J372" s="84" t="b">
        <v>0</v>
      </c>
      <c r="K372" s="84" t="b">
        <v>0</v>
      </c>
      <c r="L372" s="84" t="b">
        <v>0</v>
      </c>
    </row>
    <row r="373" spans="1:12" ht="15">
      <c r="A373" s="84" t="s">
        <v>1915</v>
      </c>
      <c r="B373" s="84" t="s">
        <v>1916</v>
      </c>
      <c r="C373" s="84">
        <v>2</v>
      </c>
      <c r="D373" s="123">
        <v>0.004438080222851627</v>
      </c>
      <c r="E373" s="123">
        <v>2.3979400086720375</v>
      </c>
      <c r="F373" s="84" t="s">
        <v>1354</v>
      </c>
      <c r="G373" s="84" t="b">
        <v>0</v>
      </c>
      <c r="H373" s="84" t="b">
        <v>0</v>
      </c>
      <c r="I373" s="84" t="b">
        <v>0</v>
      </c>
      <c r="J373" s="84" t="b">
        <v>0</v>
      </c>
      <c r="K373" s="84" t="b">
        <v>0</v>
      </c>
      <c r="L373" s="84" t="b">
        <v>0</v>
      </c>
    </row>
    <row r="374" spans="1:12" ht="15">
      <c r="A374" s="84" t="s">
        <v>1916</v>
      </c>
      <c r="B374" s="84" t="s">
        <v>1833</v>
      </c>
      <c r="C374" s="84">
        <v>2</v>
      </c>
      <c r="D374" s="123">
        <v>0.004438080222851627</v>
      </c>
      <c r="E374" s="123">
        <v>2.221848749616356</v>
      </c>
      <c r="F374" s="84" t="s">
        <v>1354</v>
      </c>
      <c r="G374" s="84" t="b">
        <v>0</v>
      </c>
      <c r="H374" s="84" t="b">
        <v>0</v>
      </c>
      <c r="I374" s="84" t="b">
        <v>0</v>
      </c>
      <c r="J374" s="84" t="b">
        <v>0</v>
      </c>
      <c r="K374" s="84" t="b">
        <v>0</v>
      </c>
      <c r="L374" s="84" t="b">
        <v>0</v>
      </c>
    </row>
    <row r="375" spans="1:12" ht="15">
      <c r="A375" s="84" t="s">
        <v>1834</v>
      </c>
      <c r="B375" s="84" t="s">
        <v>1529</v>
      </c>
      <c r="C375" s="84">
        <v>2</v>
      </c>
      <c r="D375" s="123">
        <v>0.004438080222851627</v>
      </c>
      <c r="E375" s="123">
        <v>1.744727494896694</v>
      </c>
      <c r="F375" s="84" t="s">
        <v>1354</v>
      </c>
      <c r="G375" s="84" t="b">
        <v>0</v>
      </c>
      <c r="H375" s="84" t="b">
        <v>0</v>
      </c>
      <c r="I375" s="84" t="b">
        <v>0</v>
      </c>
      <c r="J375" s="84" t="b">
        <v>0</v>
      </c>
      <c r="K375" s="84" t="b">
        <v>0</v>
      </c>
      <c r="L375" s="84" t="b">
        <v>0</v>
      </c>
    </row>
    <row r="376" spans="1:12" ht="15">
      <c r="A376" s="84" t="s">
        <v>1911</v>
      </c>
      <c r="B376" s="84" t="s">
        <v>1912</v>
      </c>
      <c r="C376" s="84">
        <v>2</v>
      </c>
      <c r="D376" s="123">
        <v>0.004438080222851627</v>
      </c>
      <c r="E376" s="123">
        <v>2.3979400086720375</v>
      </c>
      <c r="F376" s="84" t="s">
        <v>1354</v>
      </c>
      <c r="G376" s="84" t="b">
        <v>0</v>
      </c>
      <c r="H376" s="84" t="b">
        <v>0</v>
      </c>
      <c r="I376" s="84" t="b">
        <v>0</v>
      </c>
      <c r="J376" s="84" t="b">
        <v>0</v>
      </c>
      <c r="K376" s="84" t="b">
        <v>0</v>
      </c>
      <c r="L376" s="84" t="b">
        <v>0</v>
      </c>
    </row>
    <row r="377" spans="1:12" ht="15">
      <c r="A377" s="84" t="s">
        <v>1912</v>
      </c>
      <c r="B377" s="84" t="s">
        <v>1501</v>
      </c>
      <c r="C377" s="84">
        <v>2</v>
      </c>
      <c r="D377" s="123">
        <v>0.004438080222851627</v>
      </c>
      <c r="E377" s="123">
        <v>2.3979400086720375</v>
      </c>
      <c r="F377" s="84" t="s">
        <v>1354</v>
      </c>
      <c r="G377" s="84" t="b">
        <v>0</v>
      </c>
      <c r="H377" s="84" t="b">
        <v>0</v>
      </c>
      <c r="I377" s="84" t="b">
        <v>0</v>
      </c>
      <c r="J377" s="84" t="b">
        <v>1</v>
      </c>
      <c r="K377" s="84" t="b">
        <v>0</v>
      </c>
      <c r="L377" s="84" t="b">
        <v>0</v>
      </c>
    </row>
    <row r="378" spans="1:12" ht="15">
      <c r="A378" s="84" t="s">
        <v>1501</v>
      </c>
      <c r="B378" s="84" t="s">
        <v>1913</v>
      </c>
      <c r="C378" s="84">
        <v>2</v>
      </c>
      <c r="D378" s="123">
        <v>0.004438080222851627</v>
      </c>
      <c r="E378" s="123">
        <v>2.3979400086720375</v>
      </c>
      <c r="F378" s="84" t="s">
        <v>1354</v>
      </c>
      <c r="G378" s="84" t="b">
        <v>1</v>
      </c>
      <c r="H378" s="84" t="b">
        <v>0</v>
      </c>
      <c r="I378" s="84" t="b">
        <v>0</v>
      </c>
      <c r="J378" s="84" t="b">
        <v>1</v>
      </c>
      <c r="K378" s="84" t="b">
        <v>0</v>
      </c>
      <c r="L378" s="84" t="b">
        <v>0</v>
      </c>
    </row>
    <row r="379" spans="1:12" ht="15">
      <c r="A379" s="84" t="s">
        <v>1913</v>
      </c>
      <c r="B379" s="84" t="s">
        <v>1480</v>
      </c>
      <c r="C379" s="84">
        <v>2</v>
      </c>
      <c r="D379" s="123">
        <v>0.004438080222851627</v>
      </c>
      <c r="E379" s="123">
        <v>1.5528419686577808</v>
      </c>
      <c r="F379" s="84" t="s">
        <v>1354</v>
      </c>
      <c r="G379" s="84" t="b">
        <v>1</v>
      </c>
      <c r="H379" s="84" t="b">
        <v>0</v>
      </c>
      <c r="I379" s="84" t="b">
        <v>0</v>
      </c>
      <c r="J379" s="84" t="b">
        <v>0</v>
      </c>
      <c r="K379" s="84" t="b">
        <v>0</v>
      </c>
      <c r="L379" s="84" t="b">
        <v>0</v>
      </c>
    </row>
    <row r="380" spans="1:12" ht="15">
      <c r="A380" s="84" t="s">
        <v>1480</v>
      </c>
      <c r="B380" s="84" t="s">
        <v>1499</v>
      </c>
      <c r="C380" s="84">
        <v>2</v>
      </c>
      <c r="D380" s="123">
        <v>0.004438080222851627</v>
      </c>
      <c r="E380" s="123">
        <v>1.5528419686577808</v>
      </c>
      <c r="F380" s="84" t="s">
        <v>1354</v>
      </c>
      <c r="G380" s="84" t="b">
        <v>0</v>
      </c>
      <c r="H380" s="84" t="b">
        <v>0</v>
      </c>
      <c r="I380" s="84" t="b">
        <v>0</v>
      </c>
      <c r="J380" s="84" t="b">
        <v>0</v>
      </c>
      <c r="K380" s="84" t="b">
        <v>0</v>
      </c>
      <c r="L380" s="84" t="b">
        <v>0</v>
      </c>
    </row>
    <row r="381" spans="1:12" ht="15">
      <c r="A381" s="84" t="s">
        <v>1499</v>
      </c>
      <c r="B381" s="84" t="s">
        <v>265</v>
      </c>
      <c r="C381" s="84">
        <v>2</v>
      </c>
      <c r="D381" s="123">
        <v>0.004438080222851627</v>
      </c>
      <c r="E381" s="123">
        <v>2.3979400086720375</v>
      </c>
      <c r="F381" s="84" t="s">
        <v>1354</v>
      </c>
      <c r="G381" s="84" t="b">
        <v>0</v>
      </c>
      <c r="H381" s="84" t="b">
        <v>0</v>
      </c>
      <c r="I381" s="84" t="b">
        <v>0</v>
      </c>
      <c r="J381" s="84" t="b">
        <v>0</v>
      </c>
      <c r="K381" s="84" t="b">
        <v>0</v>
      </c>
      <c r="L381" s="84" t="b">
        <v>0</v>
      </c>
    </row>
    <row r="382" spans="1:12" ht="15">
      <c r="A382" s="84" t="s">
        <v>265</v>
      </c>
      <c r="B382" s="84" t="s">
        <v>1793</v>
      </c>
      <c r="C382" s="84">
        <v>2</v>
      </c>
      <c r="D382" s="123">
        <v>0.004438080222851627</v>
      </c>
      <c r="E382" s="123">
        <v>2.0969100130080567</v>
      </c>
      <c r="F382" s="84" t="s">
        <v>1354</v>
      </c>
      <c r="G382" s="84" t="b">
        <v>0</v>
      </c>
      <c r="H382" s="84" t="b">
        <v>0</v>
      </c>
      <c r="I382" s="84" t="b">
        <v>0</v>
      </c>
      <c r="J382" s="84" t="b">
        <v>0</v>
      </c>
      <c r="K382" s="84" t="b">
        <v>0</v>
      </c>
      <c r="L382" s="84" t="b">
        <v>0</v>
      </c>
    </row>
    <row r="383" spans="1:12" ht="15">
      <c r="A383" s="84" t="s">
        <v>1793</v>
      </c>
      <c r="B383" s="84" t="s">
        <v>1475</v>
      </c>
      <c r="C383" s="84">
        <v>2</v>
      </c>
      <c r="D383" s="123">
        <v>0.004438080222851627</v>
      </c>
      <c r="E383" s="123">
        <v>1.0757207139381182</v>
      </c>
      <c r="F383" s="84" t="s">
        <v>1354</v>
      </c>
      <c r="G383" s="84" t="b">
        <v>0</v>
      </c>
      <c r="H383" s="84" t="b">
        <v>0</v>
      </c>
      <c r="I383" s="84" t="b">
        <v>0</v>
      </c>
      <c r="J383" s="84" t="b">
        <v>0</v>
      </c>
      <c r="K383" s="84" t="b">
        <v>0</v>
      </c>
      <c r="L383" s="84" t="b">
        <v>0</v>
      </c>
    </row>
    <row r="384" spans="1:12" ht="15">
      <c r="A384" s="84" t="s">
        <v>1758</v>
      </c>
      <c r="B384" s="84" t="s">
        <v>1908</v>
      </c>
      <c r="C384" s="84">
        <v>2</v>
      </c>
      <c r="D384" s="123">
        <v>0.004438080222851627</v>
      </c>
      <c r="E384" s="123">
        <v>1.853871964321762</v>
      </c>
      <c r="F384" s="84" t="s">
        <v>1354</v>
      </c>
      <c r="G384" s="84" t="b">
        <v>0</v>
      </c>
      <c r="H384" s="84" t="b">
        <v>0</v>
      </c>
      <c r="I384" s="84" t="b">
        <v>0</v>
      </c>
      <c r="J384" s="84" t="b">
        <v>0</v>
      </c>
      <c r="K384" s="84" t="b">
        <v>0</v>
      </c>
      <c r="L384" s="84" t="b">
        <v>0</v>
      </c>
    </row>
    <row r="385" spans="1:12" ht="15">
      <c r="A385" s="84" t="s">
        <v>1908</v>
      </c>
      <c r="B385" s="84" t="s">
        <v>1779</v>
      </c>
      <c r="C385" s="84">
        <v>2</v>
      </c>
      <c r="D385" s="123">
        <v>0.004438080222851627</v>
      </c>
      <c r="E385" s="123">
        <v>2</v>
      </c>
      <c r="F385" s="84" t="s">
        <v>1354</v>
      </c>
      <c r="G385" s="84" t="b">
        <v>0</v>
      </c>
      <c r="H385" s="84" t="b">
        <v>0</v>
      </c>
      <c r="I385" s="84" t="b">
        <v>0</v>
      </c>
      <c r="J385" s="84" t="b">
        <v>0</v>
      </c>
      <c r="K385" s="84" t="b">
        <v>0</v>
      </c>
      <c r="L385" s="84" t="b">
        <v>0</v>
      </c>
    </row>
    <row r="386" spans="1:12" ht="15">
      <c r="A386" s="84" t="s">
        <v>1759</v>
      </c>
      <c r="B386" s="84" t="s">
        <v>1909</v>
      </c>
      <c r="C386" s="84">
        <v>2</v>
      </c>
      <c r="D386" s="123">
        <v>0.004438080222851627</v>
      </c>
      <c r="E386" s="123">
        <v>1.853871964321762</v>
      </c>
      <c r="F386" s="84" t="s">
        <v>1354</v>
      </c>
      <c r="G386" s="84" t="b">
        <v>0</v>
      </c>
      <c r="H386" s="84" t="b">
        <v>0</v>
      </c>
      <c r="I386" s="84" t="b">
        <v>0</v>
      </c>
      <c r="J386" s="84" t="b">
        <v>0</v>
      </c>
      <c r="K386" s="84" t="b">
        <v>0</v>
      </c>
      <c r="L386" s="84" t="b">
        <v>0</v>
      </c>
    </row>
    <row r="387" spans="1:12" ht="15">
      <c r="A387" s="84" t="s">
        <v>1909</v>
      </c>
      <c r="B387" s="84" t="s">
        <v>1910</v>
      </c>
      <c r="C387" s="84">
        <v>2</v>
      </c>
      <c r="D387" s="123">
        <v>0.004438080222851627</v>
      </c>
      <c r="E387" s="123">
        <v>2.3979400086720375</v>
      </c>
      <c r="F387" s="84" t="s">
        <v>1354</v>
      </c>
      <c r="G387" s="84" t="b">
        <v>0</v>
      </c>
      <c r="H387" s="84" t="b">
        <v>0</v>
      </c>
      <c r="I387" s="84" t="b">
        <v>0</v>
      </c>
      <c r="J387" s="84" t="b">
        <v>0</v>
      </c>
      <c r="K387" s="84" t="b">
        <v>0</v>
      </c>
      <c r="L387" s="84" t="b">
        <v>0</v>
      </c>
    </row>
    <row r="388" spans="1:12" ht="15">
      <c r="A388" s="84" t="s">
        <v>1910</v>
      </c>
      <c r="B388" s="84" t="s">
        <v>1765</v>
      </c>
      <c r="C388" s="84">
        <v>2</v>
      </c>
      <c r="D388" s="123">
        <v>0.004438080222851627</v>
      </c>
      <c r="E388" s="123">
        <v>1.9208187539523751</v>
      </c>
      <c r="F388" s="84" t="s">
        <v>1354</v>
      </c>
      <c r="G388" s="84" t="b">
        <v>0</v>
      </c>
      <c r="H388" s="84" t="b">
        <v>0</v>
      </c>
      <c r="I388" s="84" t="b">
        <v>0</v>
      </c>
      <c r="J388" s="84" t="b">
        <v>0</v>
      </c>
      <c r="K388" s="84" t="b">
        <v>0</v>
      </c>
      <c r="L388" s="84" t="b">
        <v>0</v>
      </c>
    </row>
    <row r="389" spans="1:12" ht="15">
      <c r="A389" s="84" t="s">
        <v>1904</v>
      </c>
      <c r="B389" s="84" t="s">
        <v>1905</v>
      </c>
      <c r="C389" s="84">
        <v>2</v>
      </c>
      <c r="D389" s="123">
        <v>0.004438080222851627</v>
      </c>
      <c r="E389" s="123">
        <v>2.3979400086720375</v>
      </c>
      <c r="F389" s="84" t="s">
        <v>1354</v>
      </c>
      <c r="G389" s="84" t="b">
        <v>0</v>
      </c>
      <c r="H389" s="84" t="b">
        <v>0</v>
      </c>
      <c r="I389" s="84" t="b">
        <v>0</v>
      </c>
      <c r="J389" s="84" t="b">
        <v>0</v>
      </c>
      <c r="K389" s="84" t="b">
        <v>0</v>
      </c>
      <c r="L389" s="84" t="b">
        <v>0</v>
      </c>
    </row>
    <row r="390" spans="1:12" ht="15">
      <c r="A390" s="84" t="s">
        <v>1905</v>
      </c>
      <c r="B390" s="84" t="s">
        <v>1790</v>
      </c>
      <c r="C390" s="84">
        <v>2</v>
      </c>
      <c r="D390" s="123">
        <v>0.004438080222851627</v>
      </c>
      <c r="E390" s="123">
        <v>2.0969100130080567</v>
      </c>
      <c r="F390" s="84" t="s">
        <v>1354</v>
      </c>
      <c r="G390" s="84" t="b">
        <v>0</v>
      </c>
      <c r="H390" s="84" t="b">
        <v>0</v>
      </c>
      <c r="I390" s="84" t="b">
        <v>0</v>
      </c>
      <c r="J390" s="84" t="b">
        <v>0</v>
      </c>
      <c r="K390" s="84" t="b">
        <v>0</v>
      </c>
      <c r="L390" s="84" t="b">
        <v>0</v>
      </c>
    </row>
    <row r="391" spans="1:12" ht="15">
      <c r="A391" s="84" t="s">
        <v>1790</v>
      </c>
      <c r="B391" s="84" t="s">
        <v>1830</v>
      </c>
      <c r="C391" s="84">
        <v>2</v>
      </c>
      <c r="D391" s="123">
        <v>0.004438080222851627</v>
      </c>
      <c r="E391" s="123">
        <v>2.0969100130080567</v>
      </c>
      <c r="F391" s="84" t="s">
        <v>1354</v>
      </c>
      <c r="G391" s="84" t="b">
        <v>0</v>
      </c>
      <c r="H391" s="84" t="b">
        <v>0</v>
      </c>
      <c r="I391" s="84" t="b">
        <v>0</v>
      </c>
      <c r="J391" s="84" t="b">
        <v>0</v>
      </c>
      <c r="K391" s="84" t="b">
        <v>0</v>
      </c>
      <c r="L391" s="84" t="b">
        <v>0</v>
      </c>
    </row>
    <row r="392" spans="1:12" ht="15">
      <c r="A392" s="84" t="s">
        <v>1830</v>
      </c>
      <c r="B392" s="84" t="s">
        <v>1906</v>
      </c>
      <c r="C392" s="84">
        <v>2</v>
      </c>
      <c r="D392" s="123">
        <v>0.004438080222851627</v>
      </c>
      <c r="E392" s="123">
        <v>2.3979400086720375</v>
      </c>
      <c r="F392" s="84" t="s">
        <v>1354</v>
      </c>
      <c r="G392" s="84" t="b">
        <v>0</v>
      </c>
      <c r="H392" s="84" t="b">
        <v>0</v>
      </c>
      <c r="I392" s="84" t="b">
        <v>0</v>
      </c>
      <c r="J392" s="84" t="b">
        <v>0</v>
      </c>
      <c r="K392" s="84" t="b">
        <v>0</v>
      </c>
      <c r="L392" s="84" t="b">
        <v>0</v>
      </c>
    </row>
    <row r="393" spans="1:12" ht="15">
      <c r="A393" s="84" t="s">
        <v>1906</v>
      </c>
      <c r="B393" s="84" t="s">
        <v>1760</v>
      </c>
      <c r="C393" s="84">
        <v>2</v>
      </c>
      <c r="D393" s="123">
        <v>0.004438080222851627</v>
      </c>
      <c r="E393" s="123">
        <v>1.853871964321762</v>
      </c>
      <c r="F393" s="84" t="s">
        <v>1354</v>
      </c>
      <c r="G393" s="84" t="b">
        <v>0</v>
      </c>
      <c r="H393" s="84" t="b">
        <v>0</v>
      </c>
      <c r="I393" s="84" t="b">
        <v>0</v>
      </c>
      <c r="J393" s="84" t="b">
        <v>0</v>
      </c>
      <c r="K393" s="84" t="b">
        <v>0</v>
      </c>
      <c r="L393" s="84" t="b">
        <v>0</v>
      </c>
    </row>
    <row r="394" spans="1:12" ht="15">
      <c r="A394" s="84" t="s">
        <v>1480</v>
      </c>
      <c r="B394" s="84" t="s">
        <v>268</v>
      </c>
      <c r="C394" s="84">
        <v>2</v>
      </c>
      <c r="D394" s="123">
        <v>0.004438080222851627</v>
      </c>
      <c r="E394" s="123">
        <v>1.5528419686577808</v>
      </c>
      <c r="F394" s="84" t="s">
        <v>1354</v>
      </c>
      <c r="G394" s="84" t="b">
        <v>0</v>
      </c>
      <c r="H394" s="84" t="b">
        <v>0</v>
      </c>
      <c r="I394" s="84" t="b">
        <v>0</v>
      </c>
      <c r="J394" s="84" t="b">
        <v>0</v>
      </c>
      <c r="K394" s="84" t="b">
        <v>0</v>
      </c>
      <c r="L394" s="84" t="b">
        <v>0</v>
      </c>
    </row>
    <row r="395" spans="1:12" ht="15">
      <c r="A395" s="84" t="s">
        <v>268</v>
      </c>
      <c r="B395" s="84" t="s">
        <v>1907</v>
      </c>
      <c r="C395" s="84">
        <v>2</v>
      </c>
      <c r="D395" s="123">
        <v>0.004438080222851627</v>
      </c>
      <c r="E395" s="123">
        <v>2.3979400086720375</v>
      </c>
      <c r="F395" s="84" t="s">
        <v>1354</v>
      </c>
      <c r="G395" s="84" t="b">
        <v>0</v>
      </c>
      <c r="H395" s="84" t="b">
        <v>0</v>
      </c>
      <c r="I395" s="84" t="b">
        <v>0</v>
      </c>
      <c r="J395" s="84" t="b">
        <v>0</v>
      </c>
      <c r="K395" s="84" t="b">
        <v>0</v>
      </c>
      <c r="L395" s="84" t="b">
        <v>0</v>
      </c>
    </row>
    <row r="396" spans="1:12" ht="15">
      <c r="A396" s="84" t="s">
        <v>1907</v>
      </c>
      <c r="B396" s="84" t="s">
        <v>267</v>
      </c>
      <c r="C396" s="84">
        <v>2</v>
      </c>
      <c r="D396" s="123">
        <v>0.004438080222851627</v>
      </c>
      <c r="E396" s="123">
        <v>2.3979400086720375</v>
      </c>
      <c r="F396" s="84" t="s">
        <v>1354</v>
      </c>
      <c r="G396" s="84" t="b">
        <v>0</v>
      </c>
      <c r="H396" s="84" t="b">
        <v>0</v>
      </c>
      <c r="I396" s="84" t="b">
        <v>0</v>
      </c>
      <c r="J396" s="84" t="b">
        <v>0</v>
      </c>
      <c r="K396" s="84" t="b">
        <v>0</v>
      </c>
      <c r="L396" s="84" t="b">
        <v>0</v>
      </c>
    </row>
    <row r="397" spans="1:12" ht="15">
      <c r="A397" s="84" t="s">
        <v>267</v>
      </c>
      <c r="B397" s="84" t="s">
        <v>1475</v>
      </c>
      <c r="C397" s="84">
        <v>2</v>
      </c>
      <c r="D397" s="123">
        <v>0.004438080222851627</v>
      </c>
      <c r="E397" s="123">
        <v>1.0757207139381182</v>
      </c>
      <c r="F397" s="84" t="s">
        <v>1354</v>
      </c>
      <c r="G397" s="84" t="b">
        <v>0</v>
      </c>
      <c r="H397" s="84" t="b">
        <v>0</v>
      </c>
      <c r="I397" s="84" t="b">
        <v>0</v>
      </c>
      <c r="J397" s="84" t="b">
        <v>0</v>
      </c>
      <c r="K397" s="84" t="b">
        <v>0</v>
      </c>
      <c r="L397" s="84" t="b">
        <v>0</v>
      </c>
    </row>
    <row r="398" spans="1:12" ht="15">
      <c r="A398" s="84" t="s">
        <v>1483</v>
      </c>
      <c r="B398" s="84" t="s">
        <v>1879</v>
      </c>
      <c r="C398" s="84">
        <v>2</v>
      </c>
      <c r="D398" s="123">
        <v>0.004438080222851627</v>
      </c>
      <c r="E398" s="123">
        <v>1.744727494896694</v>
      </c>
      <c r="F398" s="84" t="s">
        <v>1354</v>
      </c>
      <c r="G398" s="84" t="b">
        <v>0</v>
      </c>
      <c r="H398" s="84" t="b">
        <v>0</v>
      </c>
      <c r="I398" s="84" t="b">
        <v>0</v>
      </c>
      <c r="J398" s="84" t="b">
        <v>0</v>
      </c>
      <c r="K398" s="84" t="b">
        <v>0</v>
      </c>
      <c r="L398" s="84" t="b">
        <v>0</v>
      </c>
    </row>
    <row r="399" spans="1:12" ht="15">
      <c r="A399" s="84" t="s">
        <v>1879</v>
      </c>
      <c r="B399" s="84" t="s">
        <v>1880</v>
      </c>
      <c r="C399" s="84">
        <v>2</v>
      </c>
      <c r="D399" s="123">
        <v>0.004438080222851627</v>
      </c>
      <c r="E399" s="123">
        <v>2.3979400086720375</v>
      </c>
      <c r="F399" s="84" t="s">
        <v>1354</v>
      </c>
      <c r="G399" s="84" t="b">
        <v>0</v>
      </c>
      <c r="H399" s="84" t="b">
        <v>0</v>
      </c>
      <c r="I399" s="84" t="b">
        <v>0</v>
      </c>
      <c r="J399" s="84" t="b">
        <v>0</v>
      </c>
      <c r="K399" s="84" t="b">
        <v>0</v>
      </c>
      <c r="L399" s="84" t="b">
        <v>0</v>
      </c>
    </row>
    <row r="400" spans="1:12" ht="15">
      <c r="A400" s="84" t="s">
        <v>1880</v>
      </c>
      <c r="B400" s="84" t="s">
        <v>1881</v>
      </c>
      <c r="C400" s="84">
        <v>2</v>
      </c>
      <c r="D400" s="123">
        <v>0.004438080222851627</v>
      </c>
      <c r="E400" s="123">
        <v>2.3979400086720375</v>
      </c>
      <c r="F400" s="84" t="s">
        <v>1354</v>
      </c>
      <c r="G400" s="84" t="b">
        <v>0</v>
      </c>
      <c r="H400" s="84" t="b">
        <v>0</v>
      </c>
      <c r="I400" s="84" t="b">
        <v>0</v>
      </c>
      <c r="J400" s="84" t="b">
        <v>0</v>
      </c>
      <c r="K400" s="84" t="b">
        <v>0</v>
      </c>
      <c r="L400" s="84" t="b">
        <v>0</v>
      </c>
    </row>
    <row r="401" spans="1:12" ht="15">
      <c r="A401" s="84" t="s">
        <v>1881</v>
      </c>
      <c r="B401" s="84" t="s">
        <v>1882</v>
      </c>
      <c r="C401" s="84">
        <v>2</v>
      </c>
      <c r="D401" s="123">
        <v>0.004438080222851627</v>
      </c>
      <c r="E401" s="123">
        <v>2.3979400086720375</v>
      </c>
      <c r="F401" s="84" t="s">
        <v>1354</v>
      </c>
      <c r="G401" s="84" t="b">
        <v>0</v>
      </c>
      <c r="H401" s="84" t="b">
        <v>0</v>
      </c>
      <c r="I401" s="84" t="b">
        <v>0</v>
      </c>
      <c r="J401" s="84" t="b">
        <v>0</v>
      </c>
      <c r="K401" s="84" t="b">
        <v>0</v>
      </c>
      <c r="L401" s="84" t="b">
        <v>0</v>
      </c>
    </row>
    <row r="402" spans="1:12" ht="15">
      <c r="A402" s="84" t="s">
        <v>1882</v>
      </c>
      <c r="B402" s="84" t="s">
        <v>1883</v>
      </c>
      <c r="C402" s="84">
        <v>2</v>
      </c>
      <c r="D402" s="123">
        <v>0.004438080222851627</v>
      </c>
      <c r="E402" s="123">
        <v>2.3979400086720375</v>
      </c>
      <c r="F402" s="84" t="s">
        <v>1354</v>
      </c>
      <c r="G402" s="84" t="b">
        <v>0</v>
      </c>
      <c r="H402" s="84" t="b">
        <v>0</v>
      </c>
      <c r="I402" s="84" t="b">
        <v>0</v>
      </c>
      <c r="J402" s="84" t="b">
        <v>0</v>
      </c>
      <c r="K402" s="84" t="b">
        <v>0</v>
      </c>
      <c r="L402" s="84" t="b">
        <v>0</v>
      </c>
    </row>
    <row r="403" spans="1:12" ht="15">
      <c r="A403" s="84" t="s">
        <v>1883</v>
      </c>
      <c r="B403" s="84" t="s">
        <v>1884</v>
      </c>
      <c r="C403" s="84">
        <v>2</v>
      </c>
      <c r="D403" s="123">
        <v>0.004438080222851627</v>
      </c>
      <c r="E403" s="123">
        <v>2.3979400086720375</v>
      </c>
      <c r="F403" s="84" t="s">
        <v>1354</v>
      </c>
      <c r="G403" s="84" t="b">
        <v>0</v>
      </c>
      <c r="H403" s="84" t="b">
        <v>0</v>
      </c>
      <c r="I403" s="84" t="b">
        <v>0</v>
      </c>
      <c r="J403" s="84" t="b">
        <v>0</v>
      </c>
      <c r="K403" s="84" t="b">
        <v>0</v>
      </c>
      <c r="L403" s="84" t="b">
        <v>0</v>
      </c>
    </row>
    <row r="404" spans="1:12" ht="15">
      <c r="A404" s="84" t="s">
        <v>1884</v>
      </c>
      <c r="B404" s="84" t="s">
        <v>1885</v>
      </c>
      <c r="C404" s="84">
        <v>2</v>
      </c>
      <c r="D404" s="123">
        <v>0.004438080222851627</v>
      </c>
      <c r="E404" s="123">
        <v>2.3979400086720375</v>
      </c>
      <c r="F404" s="84" t="s">
        <v>1354</v>
      </c>
      <c r="G404" s="84" t="b">
        <v>0</v>
      </c>
      <c r="H404" s="84" t="b">
        <v>0</v>
      </c>
      <c r="I404" s="84" t="b">
        <v>0</v>
      </c>
      <c r="J404" s="84" t="b">
        <v>0</v>
      </c>
      <c r="K404" s="84" t="b">
        <v>0</v>
      </c>
      <c r="L404" s="84" t="b">
        <v>0</v>
      </c>
    </row>
    <row r="405" spans="1:12" ht="15">
      <c r="A405" s="84" t="s">
        <v>1885</v>
      </c>
      <c r="B405" s="84" t="s">
        <v>1766</v>
      </c>
      <c r="C405" s="84">
        <v>2</v>
      </c>
      <c r="D405" s="123">
        <v>0.004438080222851627</v>
      </c>
      <c r="E405" s="123">
        <v>2.3979400086720375</v>
      </c>
      <c r="F405" s="84" t="s">
        <v>1354</v>
      </c>
      <c r="G405" s="84" t="b">
        <v>0</v>
      </c>
      <c r="H405" s="84" t="b">
        <v>0</v>
      </c>
      <c r="I405" s="84" t="b">
        <v>0</v>
      </c>
      <c r="J405" s="84" t="b">
        <v>0</v>
      </c>
      <c r="K405" s="84" t="b">
        <v>0</v>
      </c>
      <c r="L405" s="84" t="b">
        <v>0</v>
      </c>
    </row>
    <row r="406" spans="1:12" ht="15">
      <c r="A406" s="84" t="s">
        <v>1766</v>
      </c>
      <c r="B406" s="84" t="s">
        <v>1781</v>
      </c>
      <c r="C406" s="84">
        <v>2</v>
      </c>
      <c r="D406" s="123">
        <v>0.004438080222851627</v>
      </c>
      <c r="E406" s="123">
        <v>2.3979400086720375</v>
      </c>
      <c r="F406" s="84" t="s">
        <v>1354</v>
      </c>
      <c r="G406" s="84" t="b">
        <v>0</v>
      </c>
      <c r="H406" s="84" t="b">
        <v>0</v>
      </c>
      <c r="I406" s="84" t="b">
        <v>0</v>
      </c>
      <c r="J406" s="84" t="b">
        <v>0</v>
      </c>
      <c r="K406" s="84" t="b">
        <v>0</v>
      </c>
      <c r="L406" s="84" t="b">
        <v>0</v>
      </c>
    </row>
    <row r="407" spans="1:12" ht="15">
      <c r="A407" s="84" t="s">
        <v>1781</v>
      </c>
      <c r="B407" s="84" t="s">
        <v>1825</v>
      </c>
      <c r="C407" s="84">
        <v>2</v>
      </c>
      <c r="D407" s="123">
        <v>0.004438080222851627</v>
      </c>
      <c r="E407" s="123">
        <v>2.3979400086720375</v>
      </c>
      <c r="F407" s="84" t="s">
        <v>1354</v>
      </c>
      <c r="G407" s="84" t="b">
        <v>0</v>
      </c>
      <c r="H407" s="84" t="b">
        <v>0</v>
      </c>
      <c r="I407" s="84" t="b">
        <v>0</v>
      </c>
      <c r="J407" s="84" t="b">
        <v>0</v>
      </c>
      <c r="K407" s="84" t="b">
        <v>0</v>
      </c>
      <c r="L407" s="84" t="b">
        <v>0</v>
      </c>
    </row>
    <row r="408" spans="1:12" ht="15">
      <c r="A408" s="84" t="s">
        <v>1825</v>
      </c>
      <c r="B408" s="84" t="s">
        <v>1886</v>
      </c>
      <c r="C408" s="84">
        <v>2</v>
      </c>
      <c r="D408" s="123">
        <v>0.004438080222851627</v>
      </c>
      <c r="E408" s="123">
        <v>2.3979400086720375</v>
      </c>
      <c r="F408" s="84" t="s">
        <v>1354</v>
      </c>
      <c r="G408" s="84" t="b">
        <v>0</v>
      </c>
      <c r="H408" s="84" t="b">
        <v>0</v>
      </c>
      <c r="I408" s="84" t="b">
        <v>0</v>
      </c>
      <c r="J408" s="84" t="b">
        <v>0</v>
      </c>
      <c r="K408" s="84" t="b">
        <v>0</v>
      </c>
      <c r="L408" s="84" t="b">
        <v>0</v>
      </c>
    </row>
    <row r="409" spans="1:12" ht="15">
      <c r="A409" s="84" t="s">
        <v>1479</v>
      </c>
      <c r="B409" s="84" t="s">
        <v>1861</v>
      </c>
      <c r="C409" s="84">
        <v>2</v>
      </c>
      <c r="D409" s="123">
        <v>0.004438080222851627</v>
      </c>
      <c r="E409" s="123">
        <v>1.5528419686577808</v>
      </c>
      <c r="F409" s="84" t="s">
        <v>1354</v>
      </c>
      <c r="G409" s="84" t="b">
        <v>0</v>
      </c>
      <c r="H409" s="84" t="b">
        <v>0</v>
      </c>
      <c r="I409" s="84" t="b">
        <v>0</v>
      </c>
      <c r="J409" s="84" t="b">
        <v>0</v>
      </c>
      <c r="K409" s="84" t="b">
        <v>0</v>
      </c>
      <c r="L409" s="84" t="b">
        <v>0</v>
      </c>
    </row>
    <row r="410" spans="1:12" ht="15">
      <c r="A410" s="84" t="s">
        <v>1824</v>
      </c>
      <c r="B410" s="84" t="s">
        <v>1872</v>
      </c>
      <c r="C410" s="84">
        <v>2</v>
      </c>
      <c r="D410" s="123">
        <v>0.004438080222851627</v>
      </c>
      <c r="E410" s="123">
        <v>2.3979400086720375</v>
      </c>
      <c r="F410" s="84" t="s">
        <v>1354</v>
      </c>
      <c r="G410" s="84" t="b">
        <v>0</v>
      </c>
      <c r="H410" s="84" t="b">
        <v>0</v>
      </c>
      <c r="I410" s="84" t="b">
        <v>0</v>
      </c>
      <c r="J410" s="84" t="b">
        <v>0</v>
      </c>
      <c r="K410" s="84" t="b">
        <v>0</v>
      </c>
      <c r="L410" s="84" t="b">
        <v>0</v>
      </c>
    </row>
    <row r="411" spans="1:12" ht="15">
      <c r="A411" s="84" t="s">
        <v>1872</v>
      </c>
      <c r="B411" s="84" t="s">
        <v>1873</v>
      </c>
      <c r="C411" s="84">
        <v>2</v>
      </c>
      <c r="D411" s="123">
        <v>0.004438080222851627</v>
      </c>
      <c r="E411" s="123">
        <v>2.3979400086720375</v>
      </c>
      <c r="F411" s="84" t="s">
        <v>1354</v>
      </c>
      <c r="G411" s="84" t="b">
        <v>0</v>
      </c>
      <c r="H411" s="84" t="b">
        <v>0</v>
      </c>
      <c r="I411" s="84" t="b">
        <v>0</v>
      </c>
      <c r="J411" s="84" t="b">
        <v>0</v>
      </c>
      <c r="K411" s="84" t="b">
        <v>0</v>
      </c>
      <c r="L411" s="84" t="b">
        <v>0</v>
      </c>
    </row>
    <row r="412" spans="1:12" ht="15">
      <c r="A412" s="84" t="s">
        <v>1873</v>
      </c>
      <c r="B412" s="84" t="s">
        <v>1874</v>
      </c>
      <c r="C412" s="84">
        <v>2</v>
      </c>
      <c r="D412" s="123">
        <v>0.004438080222851627</v>
      </c>
      <c r="E412" s="123">
        <v>2.3979400086720375</v>
      </c>
      <c r="F412" s="84" t="s">
        <v>1354</v>
      </c>
      <c r="G412" s="84" t="b">
        <v>0</v>
      </c>
      <c r="H412" s="84" t="b">
        <v>0</v>
      </c>
      <c r="I412" s="84" t="b">
        <v>0</v>
      </c>
      <c r="J412" s="84" t="b">
        <v>0</v>
      </c>
      <c r="K412" s="84" t="b">
        <v>0</v>
      </c>
      <c r="L412" s="84" t="b">
        <v>0</v>
      </c>
    </row>
    <row r="413" spans="1:12" ht="15">
      <c r="A413" s="84" t="s">
        <v>1874</v>
      </c>
      <c r="B413" s="84" t="s">
        <v>269</v>
      </c>
      <c r="C413" s="84">
        <v>2</v>
      </c>
      <c r="D413" s="123">
        <v>0.004438080222851627</v>
      </c>
      <c r="E413" s="123">
        <v>2.3979400086720375</v>
      </c>
      <c r="F413" s="84" t="s">
        <v>1354</v>
      </c>
      <c r="G413" s="84" t="b">
        <v>0</v>
      </c>
      <c r="H413" s="84" t="b">
        <v>0</v>
      </c>
      <c r="I413" s="84" t="b">
        <v>0</v>
      </c>
      <c r="J413" s="84" t="b">
        <v>0</v>
      </c>
      <c r="K413" s="84" t="b">
        <v>0</v>
      </c>
      <c r="L413" s="84" t="b">
        <v>0</v>
      </c>
    </row>
    <row r="414" spans="1:12" ht="15">
      <c r="A414" s="84" t="s">
        <v>269</v>
      </c>
      <c r="B414" s="84" t="s">
        <v>1875</v>
      </c>
      <c r="C414" s="84">
        <v>2</v>
      </c>
      <c r="D414" s="123">
        <v>0.004438080222851627</v>
      </c>
      <c r="E414" s="123">
        <v>2.3979400086720375</v>
      </c>
      <c r="F414" s="84" t="s">
        <v>1354</v>
      </c>
      <c r="G414" s="84" t="b">
        <v>0</v>
      </c>
      <c r="H414" s="84" t="b">
        <v>0</v>
      </c>
      <c r="I414" s="84" t="b">
        <v>0</v>
      </c>
      <c r="J414" s="84" t="b">
        <v>0</v>
      </c>
      <c r="K414" s="84" t="b">
        <v>0</v>
      </c>
      <c r="L414" s="84" t="b">
        <v>0</v>
      </c>
    </row>
    <row r="415" spans="1:12" ht="15">
      <c r="A415" s="84" t="s">
        <v>1875</v>
      </c>
      <c r="B415" s="84" t="s">
        <v>1504</v>
      </c>
      <c r="C415" s="84">
        <v>2</v>
      </c>
      <c r="D415" s="123">
        <v>0.004438080222851627</v>
      </c>
      <c r="E415" s="123">
        <v>2.3979400086720375</v>
      </c>
      <c r="F415" s="84" t="s">
        <v>1354</v>
      </c>
      <c r="G415" s="84" t="b">
        <v>0</v>
      </c>
      <c r="H415" s="84" t="b">
        <v>0</v>
      </c>
      <c r="I415" s="84" t="b">
        <v>0</v>
      </c>
      <c r="J415" s="84" t="b">
        <v>0</v>
      </c>
      <c r="K415" s="84" t="b">
        <v>0</v>
      </c>
      <c r="L415" s="84" t="b">
        <v>0</v>
      </c>
    </row>
    <row r="416" spans="1:12" ht="15">
      <c r="A416" s="84" t="s">
        <v>1504</v>
      </c>
      <c r="B416" s="84" t="s">
        <v>1876</v>
      </c>
      <c r="C416" s="84">
        <v>2</v>
      </c>
      <c r="D416" s="123">
        <v>0.004438080222851627</v>
      </c>
      <c r="E416" s="123">
        <v>2.3979400086720375</v>
      </c>
      <c r="F416" s="84" t="s">
        <v>1354</v>
      </c>
      <c r="G416" s="84" t="b">
        <v>0</v>
      </c>
      <c r="H416" s="84" t="b">
        <v>0</v>
      </c>
      <c r="I416" s="84" t="b">
        <v>0</v>
      </c>
      <c r="J416" s="84" t="b">
        <v>0</v>
      </c>
      <c r="K416" s="84" t="b">
        <v>0</v>
      </c>
      <c r="L416" s="84" t="b">
        <v>0</v>
      </c>
    </row>
    <row r="417" spans="1:12" ht="15">
      <c r="A417" s="84" t="s">
        <v>1876</v>
      </c>
      <c r="B417" s="84" t="s">
        <v>1877</v>
      </c>
      <c r="C417" s="84">
        <v>2</v>
      </c>
      <c r="D417" s="123">
        <v>0.004438080222851627</v>
      </c>
      <c r="E417" s="123">
        <v>2.3979400086720375</v>
      </c>
      <c r="F417" s="84" t="s">
        <v>1354</v>
      </c>
      <c r="G417" s="84" t="b">
        <v>0</v>
      </c>
      <c r="H417" s="84" t="b">
        <v>0</v>
      </c>
      <c r="I417" s="84" t="b">
        <v>0</v>
      </c>
      <c r="J417" s="84" t="b">
        <v>0</v>
      </c>
      <c r="K417" s="84" t="b">
        <v>0</v>
      </c>
      <c r="L417" s="84" t="b">
        <v>0</v>
      </c>
    </row>
    <row r="418" spans="1:12" ht="15">
      <c r="A418" s="84" t="s">
        <v>1877</v>
      </c>
      <c r="B418" s="84" t="s">
        <v>1878</v>
      </c>
      <c r="C418" s="84">
        <v>2</v>
      </c>
      <c r="D418" s="123">
        <v>0.004438080222851627</v>
      </c>
      <c r="E418" s="123">
        <v>2.3979400086720375</v>
      </c>
      <c r="F418" s="84" t="s">
        <v>1354</v>
      </c>
      <c r="G418" s="84" t="b">
        <v>0</v>
      </c>
      <c r="H418" s="84" t="b">
        <v>0</v>
      </c>
      <c r="I418" s="84" t="b">
        <v>0</v>
      </c>
      <c r="J418" s="84" t="b">
        <v>0</v>
      </c>
      <c r="K418" s="84" t="b">
        <v>0</v>
      </c>
      <c r="L418" s="84" t="b">
        <v>0</v>
      </c>
    </row>
    <row r="419" spans="1:12" ht="15">
      <c r="A419" s="84" t="s">
        <v>1862</v>
      </c>
      <c r="B419" s="84" t="s">
        <v>1483</v>
      </c>
      <c r="C419" s="84">
        <v>2</v>
      </c>
      <c r="D419" s="123">
        <v>0.004438080222851627</v>
      </c>
      <c r="E419" s="123">
        <v>1.7958800173440752</v>
      </c>
      <c r="F419" s="84" t="s">
        <v>1354</v>
      </c>
      <c r="G419" s="84" t="b">
        <v>0</v>
      </c>
      <c r="H419" s="84" t="b">
        <v>0</v>
      </c>
      <c r="I419" s="84" t="b">
        <v>0</v>
      </c>
      <c r="J419" s="84" t="b">
        <v>0</v>
      </c>
      <c r="K419" s="84" t="b">
        <v>0</v>
      </c>
      <c r="L419" s="84" t="b">
        <v>0</v>
      </c>
    </row>
    <row r="420" spans="1:12" ht="15">
      <c r="A420" s="84" t="s">
        <v>1483</v>
      </c>
      <c r="B420" s="84" t="s">
        <v>1780</v>
      </c>
      <c r="C420" s="84">
        <v>2</v>
      </c>
      <c r="D420" s="123">
        <v>0.004438080222851627</v>
      </c>
      <c r="E420" s="123">
        <v>1.744727494896694</v>
      </c>
      <c r="F420" s="84" t="s">
        <v>1354</v>
      </c>
      <c r="G420" s="84" t="b">
        <v>0</v>
      </c>
      <c r="H420" s="84" t="b">
        <v>0</v>
      </c>
      <c r="I420" s="84" t="b">
        <v>0</v>
      </c>
      <c r="J420" s="84" t="b">
        <v>0</v>
      </c>
      <c r="K420" s="84" t="b">
        <v>0</v>
      </c>
      <c r="L420" s="84" t="b">
        <v>0</v>
      </c>
    </row>
    <row r="421" spans="1:12" ht="15">
      <c r="A421" s="84" t="s">
        <v>1780</v>
      </c>
      <c r="B421" s="84" t="s">
        <v>1863</v>
      </c>
      <c r="C421" s="84">
        <v>2</v>
      </c>
      <c r="D421" s="123">
        <v>0.004438080222851627</v>
      </c>
      <c r="E421" s="123">
        <v>2.3979400086720375</v>
      </c>
      <c r="F421" s="84" t="s">
        <v>1354</v>
      </c>
      <c r="G421" s="84" t="b">
        <v>0</v>
      </c>
      <c r="H421" s="84" t="b">
        <v>0</v>
      </c>
      <c r="I421" s="84" t="b">
        <v>0</v>
      </c>
      <c r="J421" s="84" t="b">
        <v>1</v>
      </c>
      <c r="K421" s="84" t="b">
        <v>0</v>
      </c>
      <c r="L421" s="84" t="b">
        <v>0</v>
      </c>
    </row>
    <row r="422" spans="1:12" ht="15">
      <c r="A422" s="84" t="s">
        <v>1863</v>
      </c>
      <c r="B422" s="84" t="s">
        <v>1864</v>
      </c>
      <c r="C422" s="84">
        <v>2</v>
      </c>
      <c r="D422" s="123">
        <v>0.004438080222851627</v>
      </c>
      <c r="E422" s="123">
        <v>2.3979400086720375</v>
      </c>
      <c r="F422" s="84" t="s">
        <v>1354</v>
      </c>
      <c r="G422" s="84" t="b">
        <v>1</v>
      </c>
      <c r="H422" s="84" t="b">
        <v>0</v>
      </c>
      <c r="I422" s="84" t="b">
        <v>0</v>
      </c>
      <c r="J422" s="84" t="b">
        <v>0</v>
      </c>
      <c r="K422" s="84" t="b">
        <v>0</v>
      </c>
      <c r="L422" s="84" t="b">
        <v>0</v>
      </c>
    </row>
    <row r="423" spans="1:12" ht="15">
      <c r="A423" s="84" t="s">
        <v>1864</v>
      </c>
      <c r="B423" s="84" t="s">
        <v>1823</v>
      </c>
      <c r="C423" s="84">
        <v>2</v>
      </c>
      <c r="D423" s="123">
        <v>0.004438080222851627</v>
      </c>
      <c r="E423" s="123">
        <v>2.221848749616356</v>
      </c>
      <c r="F423" s="84" t="s">
        <v>1354</v>
      </c>
      <c r="G423" s="84" t="b">
        <v>0</v>
      </c>
      <c r="H423" s="84" t="b">
        <v>0</v>
      </c>
      <c r="I423" s="84" t="b">
        <v>0</v>
      </c>
      <c r="J423" s="84" t="b">
        <v>0</v>
      </c>
      <c r="K423" s="84" t="b">
        <v>0</v>
      </c>
      <c r="L423" s="84" t="b">
        <v>0</v>
      </c>
    </row>
    <row r="424" spans="1:12" ht="15">
      <c r="A424" s="84" t="s">
        <v>1823</v>
      </c>
      <c r="B424" s="84" t="s">
        <v>1865</v>
      </c>
      <c r="C424" s="84">
        <v>2</v>
      </c>
      <c r="D424" s="123">
        <v>0.004438080222851627</v>
      </c>
      <c r="E424" s="123">
        <v>2.221848749616356</v>
      </c>
      <c r="F424" s="84" t="s">
        <v>1354</v>
      </c>
      <c r="G424" s="84" t="b">
        <v>0</v>
      </c>
      <c r="H424" s="84" t="b">
        <v>0</v>
      </c>
      <c r="I424" s="84" t="b">
        <v>0</v>
      </c>
      <c r="J424" s="84" t="b">
        <v>0</v>
      </c>
      <c r="K424" s="84" t="b">
        <v>0</v>
      </c>
      <c r="L424" s="84" t="b">
        <v>0</v>
      </c>
    </row>
    <row r="425" spans="1:12" ht="15">
      <c r="A425" s="84" t="s">
        <v>1865</v>
      </c>
      <c r="B425" s="84" t="s">
        <v>1476</v>
      </c>
      <c r="C425" s="84">
        <v>2</v>
      </c>
      <c r="D425" s="123">
        <v>0.004438080222851627</v>
      </c>
      <c r="E425" s="123">
        <v>1.585026652029182</v>
      </c>
      <c r="F425" s="84" t="s">
        <v>1354</v>
      </c>
      <c r="G425" s="84" t="b">
        <v>0</v>
      </c>
      <c r="H425" s="84" t="b">
        <v>0</v>
      </c>
      <c r="I425" s="84" t="b">
        <v>0</v>
      </c>
      <c r="J425" s="84" t="b">
        <v>0</v>
      </c>
      <c r="K425" s="84" t="b">
        <v>0</v>
      </c>
      <c r="L425" s="84" t="b">
        <v>0</v>
      </c>
    </row>
    <row r="426" spans="1:12" ht="15">
      <c r="A426" s="84" t="s">
        <v>1476</v>
      </c>
      <c r="B426" s="84" t="s">
        <v>1866</v>
      </c>
      <c r="C426" s="84">
        <v>2</v>
      </c>
      <c r="D426" s="123">
        <v>0.004438080222851627</v>
      </c>
      <c r="E426" s="123">
        <v>1.585026652029182</v>
      </c>
      <c r="F426" s="84" t="s">
        <v>1354</v>
      </c>
      <c r="G426" s="84" t="b">
        <v>0</v>
      </c>
      <c r="H426" s="84" t="b">
        <v>0</v>
      </c>
      <c r="I426" s="84" t="b">
        <v>0</v>
      </c>
      <c r="J426" s="84" t="b">
        <v>0</v>
      </c>
      <c r="K426" s="84" t="b">
        <v>0</v>
      </c>
      <c r="L426" s="84" t="b">
        <v>0</v>
      </c>
    </row>
    <row r="427" spans="1:12" ht="15">
      <c r="A427" s="84" t="s">
        <v>1866</v>
      </c>
      <c r="B427" s="84" t="s">
        <v>1867</v>
      </c>
      <c r="C427" s="84">
        <v>2</v>
      </c>
      <c r="D427" s="123">
        <v>0.004438080222851627</v>
      </c>
      <c r="E427" s="123">
        <v>2.3979400086720375</v>
      </c>
      <c r="F427" s="84" t="s">
        <v>1354</v>
      </c>
      <c r="G427" s="84" t="b">
        <v>0</v>
      </c>
      <c r="H427" s="84" t="b">
        <v>0</v>
      </c>
      <c r="I427" s="84" t="b">
        <v>0</v>
      </c>
      <c r="J427" s="84" t="b">
        <v>0</v>
      </c>
      <c r="K427" s="84" t="b">
        <v>0</v>
      </c>
      <c r="L427" s="84" t="b">
        <v>0</v>
      </c>
    </row>
    <row r="428" spans="1:12" ht="15">
      <c r="A428" s="84" t="s">
        <v>1867</v>
      </c>
      <c r="B428" s="84" t="s">
        <v>1490</v>
      </c>
      <c r="C428" s="84">
        <v>2</v>
      </c>
      <c r="D428" s="123">
        <v>0.004438080222851627</v>
      </c>
      <c r="E428" s="123">
        <v>2.0969100130080567</v>
      </c>
      <c r="F428" s="84" t="s">
        <v>1354</v>
      </c>
      <c r="G428" s="84" t="b">
        <v>0</v>
      </c>
      <c r="H428" s="84" t="b">
        <v>0</v>
      </c>
      <c r="I428" s="84" t="b">
        <v>0</v>
      </c>
      <c r="J428" s="84" t="b">
        <v>0</v>
      </c>
      <c r="K428" s="84" t="b">
        <v>0</v>
      </c>
      <c r="L428" s="84" t="b">
        <v>0</v>
      </c>
    </row>
    <row r="429" spans="1:12" ht="15">
      <c r="A429" s="84" t="s">
        <v>1490</v>
      </c>
      <c r="B429" s="84" t="s">
        <v>270</v>
      </c>
      <c r="C429" s="84">
        <v>2</v>
      </c>
      <c r="D429" s="123">
        <v>0.004438080222851627</v>
      </c>
      <c r="E429" s="123">
        <v>2.0969100130080567</v>
      </c>
      <c r="F429" s="84" t="s">
        <v>1354</v>
      </c>
      <c r="G429" s="84" t="b">
        <v>0</v>
      </c>
      <c r="H429" s="84" t="b">
        <v>0</v>
      </c>
      <c r="I429" s="84" t="b">
        <v>0</v>
      </c>
      <c r="J429" s="84" t="b">
        <v>0</v>
      </c>
      <c r="K429" s="84" t="b">
        <v>0</v>
      </c>
      <c r="L429" s="84" t="b">
        <v>0</v>
      </c>
    </row>
    <row r="430" spans="1:12" ht="15">
      <c r="A430" s="84" t="s">
        <v>270</v>
      </c>
      <c r="B430" s="84" t="s">
        <v>1868</v>
      </c>
      <c r="C430" s="84">
        <v>2</v>
      </c>
      <c r="D430" s="123">
        <v>0.004438080222851627</v>
      </c>
      <c r="E430" s="123">
        <v>2.3979400086720375</v>
      </c>
      <c r="F430" s="84" t="s">
        <v>1354</v>
      </c>
      <c r="G430" s="84" t="b">
        <v>0</v>
      </c>
      <c r="H430" s="84" t="b">
        <v>0</v>
      </c>
      <c r="I430" s="84" t="b">
        <v>0</v>
      </c>
      <c r="J430" s="84" t="b">
        <v>0</v>
      </c>
      <c r="K430" s="84" t="b">
        <v>0</v>
      </c>
      <c r="L430" s="84" t="b">
        <v>0</v>
      </c>
    </row>
    <row r="431" spans="1:12" ht="15">
      <c r="A431" s="84" t="s">
        <v>1473</v>
      </c>
      <c r="B431" s="84" t="s">
        <v>271</v>
      </c>
      <c r="C431" s="84">
        <v>2</v>
      </c>
      <c r="D431" s="123">
        <v>0.004438080222851627</v>
      </c>
      <c r="E431" s="123">
        <v>1.4436974992327127</v>
      </c>
      <c r="F431" s="84" t="s">
        <v>1354</v>
      </c>
      <c r="G431" s="84" t="b">
        <v>0</v>
      </c>
      <c r="H431" s="84" t="b">
        <v>0</v>
      </c>
      <c r="I431" s="84" t="b">
        <v>0</v>
      </c>
      <c r="J431" s="84" t="b">
        <v>0</v>
      </c>
      <c r="K431" s="84" t="b">
        <v>0</v>
      </c>
      <c r="L431" s="84" t="b">
        <v>0</v>
      </c>
    </row>
    <row r="432" spans="1:12" ht="15">
      <c r="A432" s="84" t="s">
        <v>271</v>
      </c>
      <c r="B432" s="84" t="s">
        <v>1854</v>
      </c>
      <c r="C432" s="84">
        <v>2</v>
      </c>
      <c r="D432" s="123">
        <v>0.004438080222851627</v>
      </c>
      <c r="E432" s="123">
        <v>2.3979400086720375</v>
      </c>
      <c r="F432" s="84" t="s">
        <v>1354</v>
      </c>
      <c r="G432" s="84" t="b">
        <v>0</v>
      </c>
      <c r="H432" s="84" t="b">
        <v>0</v>
      </c>
      <c r="I432" s="84" t="b">
        <v>0</v>
      </c>
      <c r="J432" s="84" t="b">
        <v>0</v>
      </c>
      <c r="K432" s="84" t="b">
        <v>0</v>
      </c>
      <c r="L432" s="84" t="b">
        <v>0</v>
      </c>
    </row>
    <row r="433" spans="1:12" ht="15">
      <c r="A433" s="84" t="s">
        <v>1854</v>
      </c>
      <c r="B433" s="84" t="s">
        <v>1855</v>
      </c>
      <c r="C433" s="84">
        <v>2</v>
      </c>
      <c r="D433" s="123">
        <v>0.004438080222851627</v>
      </c>
      <c r="E433" s="123">
        <v>2.3979400086720375</v>
      </c>
      <c r="F433" s="84" t="s">
        <v>1354</v>
      </c>
      <c r="G433" s="84" t="b">
        <v>0</v>
      </c>
      <c r="H433" s="84" t="b">
        <v>0</v>
      </c>
      <c r="I433" s="84" t="b">
        <v>0</v>
      </c>
      <c r="J433" s="84" t="b">
        <v>0</v>
      </c>
      <c r="K433" s="84" t="b">
        <v>0</v>
      </c>
      <c r="L433" s="84" t="b">
        <v>0</v>
      </c>
    </row>
    <row r="434" spans="1:12" ht="15">
      <c r="A434" s="84" t="s">
        <v>1855</v>
      </c>
      <c r="B434" s="84" t="s">
        <v>1856</v>
      </c>
      <c r="C434" s="84">
        <v>2</v>
      </c>
      <c r="D434" s="123">
        <v>0.004438080222851627</v>
      </c>
      <c r="E434" s="123">
        <v>2.3979400086720375</v>
      </c>
      <c r="F434" s="84" t="s">
        <v>1354</v>
      </c>
      <c r="G434" s="84" t="b">
        <v>0</v>
      </c>
      <c r="H434" s="84" t="b">
        <v>0</v>
      </c>
      <c r="I434" s="84" t="b">
        <v>0</v>
      </c>
      <c r="J434" s="84" t="b">
        <v>0</v>
      </c>
      <c r="K434" s="84" t="b">
        <v>0</v>
      </c>
      <c r="L434" s="84" t="b">
        <v>0</v>
      </c>
    </row>
    <row r="435" spans="1:12" ht="15">
      <c r="A435" s="84" t="s">
        <v>1856</v>
      </c>
      <c r="B435" s="84" t="s">
        <v>1857</v>
      </c>
      <c r="C435" s="84">
        <v>2</v>
      </c>
      <c r="D435" s="123">
        <v>0.004438080222851627</v>
      </c>
      <c r="E435" s="123">
        <v>2.3979400086720375</v>
      </c>
      <c r="F435" s="84" t="s">
        <v>1354</v>
      </c>
      <c r="G435" s="84" t="b">
        <v>0</v>
      </c>
      <c r="H435" s="84" t="b">
        <v>0</v>
      </c>
      <c r="I435" s="84" t="b">
        <v>0</v>
      </c>
      <c r="J435" s="84" t="b">
        <v>0</v>
      </c>
      <c r="K435" s="84" t="b">
        <v>0</v>
      </c>
      <c r="L435" s="84" t="b">
        <v>0</v>
      </c>
    </row>
    <row r="436" spans="1:12" ht="15">
      <c r="A436" s="84" t="s">
        <v>1857</v>
      </c>
      <c r="B436" s="84" t="s">
        <v>1858</v>
      </c>
      <c r="C436" s="84">
        <v>2</v>
      </c>
      <c r="D436" s="123">
        <v>0.004438080222851627</v>
      </c>
      <c r="E436" s="123">
        <v>2.3979400086720375</v>
      </c>
      <c r="F436" s="84" t="s">
        <v>1354</v>
      </c>
      <c r="G436" s="84" t="b">
        <v>0</v>
      </c>
      <c r="H436" s="84" t="b">
        <v>0</v>
      </c>
      <c r="I436" s="84" t="b">
        <v>0</v>
      </c>
      <c r="J436" s="84" t="b">
        <v>0</v>
      </c>
      <c r="K436" s="84" t="b">
        <v>0</v>
      </c>
      <c r="L436" s="84" t="b">
        <v>0</v>
      </c>
    </row>
    <row r="437" spans="1:12" ht="15">
      <c r="A437" s="84" t="s">
        <v>1858</v>
      </c>
      <c r="B437" s="84" t="s">
        <v>1859</v>
      </c>
      <c r="C437" s="84">
        <v>2</v>
      </c>
      <c r="D437" s="123">
        <v>0.004438080222851627</v>
      </c>
      <c r="E437" s="123">
        <v>2.3979400086720375</v>
      </c>
      <c r="F437" s="84" t="s">
        <v>1354</v>
      </c>
      <c r="G437" s="84" t="b">
        <v>0</v>
      </c>
      <c r="H437" s="84" t="b">
        <v>0</v>
      </c>
      <c r="I437" s="84" t="b">
        <v>0</v>
      </c>
      <c r="J437" s="84" t="b">
        <v>0</v>
      </c>
      <c r="K437" s="84" t="b">
        <v>0</v>
      </c>
      <c r="L437" s="84" t="b">
        <v>0</v>
      </c>
    </row>
    <row r="438" spans="1:12" ht="15">
      <c r="A438" s="84" t="s">
        <v>1859</v>
      </c>
      <c r="B438" s="84" t="s">
        <v>1822</v>
      </c>
      <c r="C438" s="84">
        <v>2</v>
      </c>
      <c r="D438" s="123">
        <v>0.004438080222851627</v>
      </c>
      <c r="E438" s="123">
        <v>2.3979400086720375</v>
      </c>
      <c r="F438" s="84" t="s">
        <v>1354</v>
      </c>
      <c r="G438" s="84" t="b">
        <v>0</v>
      </c>
      <c r="H438" s="84" t="b">
        <v>0</v>
      </c>
      <c r="I438" s="84" t="b">
        <v>0</v>
      </c>
      <c r="J438" s="84" t="b">
        <v>0</v>
      </c>
      <c r="K438" s="84" t="b">
        <v>0</v>
      </c>
      <c r="L438" s="84" t="b">
        <v>0</v>
      </c>
    </row>
    <row r="439" spans="1:12" ht="15">
      <c r="A439" s="84" t="s">
        <v>1822</v>
      </c>
      <c r="B439" s="84" t="s">
        <v>1860</v>
      </c>
      <c r="C439" s="84">
        <v>2</v>
      </c>
      <c r="D439" s="123">
        <v>0.004438080222851627</v>
      </c>
      <c r="E439" s="123">
        <v>2.3979400086720375</v>
      </c>
      <c r="F439" s="84" t="s">
        <v>1354</v>
      </c>
      <c r="G439" s="84" t="b">
        <v>0</v>
      </c>
      <c r="H439" s="84" t="b">
        <v>0</v>
      </c>
      <c r="I439" s="84" t="b">
        <v>0</v>
      </c>
      <c r="J439" s="84" t="b">
        <v>0</v>
      </c>
      <c r="K439" s="84" t="b">
        <v>0</v>
      </c>
      <c r="L439" s="84" t="b">
        <v>0</v>
      </c>
    </row>
    <row r="440" spans="1:12" ht="15">
      <c r="A440" s="84" t="s">
        <v>244</v>
      </c>
      <c r="B440" s="84" t="s">
        <v>264</v>
      </c>
      <c r="C440" s="84">
        <v>2</v>
      </c>
      <c r="D440" s="123">
        <v>0.004438080222851627</v>
      </c>
      <c r="E440" s="123">
        <v>1.5528419686577808</v>
      </c>
      <c r="F440" s="84" t="s">
        <v>1354</v>
      </c>
      <c r="G440" s="84" t="b">
        <v>0</v>
      </c>
      <c r="H440" s="84" t="b">
        <v>0</v>
      </c>
      <c r="I440" s="84" t="b">
        <v>0</v>
      </c>
      <c r="J440" s="84" t="b">
        <v>0</v>
      </c>
      <c r="K440" s="84" t="b">
        <v>0</v>
      </c>
      <c r="L440" s="84" t="b">
        <v>0</v>
      </c>
    </row>
    <row r="441" spans="1:12" ht="15">
      <c r="A441" s="84" t="s">
        <v>1477</v>
      </c>
      <c r="B441" s="84" t="s">
        <v>1835</v>
      </c>
      <c r="C441" s="84">
        <v>2</v>
      </c>
      <c r="D441" s="123">
        <v>0.004438080222851627</v>
      </c>
      <c r="E441" s="123">
        <v>1.408935392973501</v>
      </c>
      <c r="F441" s="84" t="s">
        <v>1354</v>
      </c>
      <c r="G441" s="84" t="b">
        <v>0</v>
      </c>
      <c r="H441" s="84" t="b">
        <v>0</v>
      </c>
      <c r="I441" s="84" t="b">
        <v>0</v>
      </c>
      <c r="J441" s="84" t="b">
        <v>0</v>
      </c>
      <c r="K441" s="84" t="b">
        <v>0</v>
      </c>
      <c r="L441" s="84" t="b">
        <v>0</v>
      </c>
    </row>
    <row r="442" spans="1:12" ht="15">
      <c r="A442" s="84" t="s">
        <v>1474</v>
      </c>
      <c r="B442" s="84" t="s">
        <v>1485</v>
      </c>
      <c r="C442" s="84">
        <v>13</v>
      </c>
      <c r="D442" s="123">
        <v>0.009089130735854533</v>
      </c>
      <c r="E442" s="123">
        <v>1.2324878663529861</v>
      </c>
      <c r="F442" s="84" t="s">
        <v>1355</v>
      </c>
      <c r="G442" s="84" t="b">
        <v>0</v>
      </c>
      <c r="H442" s="84" t="b">
        <v>0</v>
      </c>
      <c r="I442" s="84" t="b">
        <v>0</v>
      </c>
      <c r="J442" s="84" t="b">
        <v>0</v>
      </c>
      <c r="K442" s="84" t="b">
        <v>0</v>
      </c>
      <c r="L442" s="84" t="b">
        <v>0</v>
      </c>
    </row>
    <row r="443" spans="1:12" ht="15">
      <c r="A443" s="84" t="s">
        <v>1485</v>
      </c>
      <c r="B443" s="84" t="s">
        <v>1489</v>
      </c>
      <c r="C443" s="84">
        <v>5</v>
      </c>
      <c r="D443" s="123">
        <v>0.008066010570737539</v>
      </c>
      <c r="E443" s="123">
        <v>1.4373032766705622</v>
      </c>
      <c r="F443" s="84" t="s">
        <v>1355</v>
      </c>
      <c r="G443" s="84" t="b">
        <v>0</v>
      </c>
      <c r="H443" s="84" t="b">
        <v>0</v>
      </c>
      <c r="I443" s="84" t="b">
        <v>0</v>
      </c>
      <c r="J443" s="84" t="b">
        <v>0</v>
      </c>
      <c r="K443" s="84" t="b">
        <v>0</v>
      </c>
      <c r="L443" s="84" t="b">
        <v>0</v>
      </c>
    </row>
    <row r="444" spans="1:12" ht="15">
      <c r="A444" s="84" t="s">
        <v>1816</v>
      </c>
      <c r="B444" s="84" t="s">
        <v>1788</v>
      </c>
      <c r="C444" s="84">
        <v>4</v>
      </c>
      <c r="D444" s="123">
        <v>0.007306641170317402</v>
      </c>
      <c r="E444" s="123">
        <v>1.931457870689005</v>
      </c>
      <c r="F444" s="84" t="s">
        <v>1355</v>
      </c>
      <c r="G444" s="84" t="b">
        <v>0</v>
      </c>
      <c r="H444" s="84" t="b">
        <v>0</v>
      </c>
      <c r="I444" s="84" t="b">
        <v>0</v>
      </c>
      <c r="J444" s="84" t="b">
        <v>0</v>
      </c>
      <c r="K444" s="84" t="b">
        <v>0</v>
      </c>
      <c r="L444" s="84" t="b">
        <v>0</v>
      </c>
    </row>
    <row r="445" spans="1:12" ht="15">
      <c r="A445" s="84" t="s">
        <v>1788</v>
      </c>
      <c r="B445" s="84" t="s">
        <v>1490</v>
      </c>
      <c r="C445" s="84">
        <v>4</v>
      </c>
      <c r="D445" s="123">
        <v>0.007306641170317402</v>
      </c>
      <c r="E445" s="123">
        <v>1.7553666116333237</v>
      </c>
      <c r="F445" s="84" t="s">
        <v>1355</v>
      </c>
      <c r="G445" s="84" t="b">
        <v>0</v>
      </c>
      <c r="H445" s="84" t="b">
        <v>0</v>
      </c>
      <c r="I445" s="84" t="b">
        <v>0</v>
      </c>
      <c r="J445" s="84" t="b">
        <v>0</v>
      </c>
      <c r="K445" s="84" t="b">
        <v>0</v>
      </c>
      <c r="L445" s="84" t="b">
        <v>0</v>
      </c>
    </row>
    <row r="446" spans="1:12" ht="15">
      <c r="A446" s="84" t="s">
        <v>1488</v>
      </c>
      <c r="B446" s="84" t="s">
        <v>1474</v>
      </c>
      <c r="C446" s="84">
        <v>4</v>
      </c>
      <c r="D446" s="123">
        <v>0.007306641170317402</v>
      </c>
      <c r="E446" s="123">
        <v>1.0741253742577366</v>
      </c>
      <c r="F446" s="84" t="s">
        <v>1355</v>
      </c>
      <c r="G446" s="84" t="b">
        <v>0</v>
      </c>
      <c r="H446" s="84" t="b">
        <v>0</v>
      </c>
      <c r="I446" s="84" t="b">
        <v>0</v>
      </c>
      <c r="J446" s="84" t="b">
        <v>0</v>
      </c>
      <c r="K446" s="84" t="b">
        <v>0</v>
      </c>
      <c r="L446" s="84" t="b">
        <v>0</v>
      </c>
    </row>
    <row r="447" spans="1:12" ht="15">
      <c r="A447" s="84" t="s">
        <v>1811</v>
      </c>
      <c r="B447" s="84" t="s">
        <v>1812</v>
      </c>
      <c r="C447" s="84">
        <v>3</v>
      </c>
      <c r="D447" s="123">
        <v>0.006305567242991134</v>
      </c>
      <c r="E447" s="123">
        <v>2.1533066203053615</v>
      </c>
      <c r="F447" s="84" t="s">
        <v>1355</v>
      </c>
      <c r="G447" s="84" t="b">
        <v>0</v>
      </c>
      <c r="H447" s="84" t="b">
        <v>0</v>
      </c>
      <c r="I447" s="84" t="b">
        <v>0</v>
      </c>
      <c r="J447" s="84" t="b">
        <v>0</v>
      </c>
      <c r="K447" s="84" t="b">
        <v>0</v>
      </c>
      <c r="L447" s="84" t="b">
        <v>0</v>
      </c>
    </row>
    <row r="448" spans="1:12" ht="15">
      <c r="A448" s="84" t="s">
        <v>1474</v>
      </c>
      <c r="B448" s="84" t="s">
        <v>1783</v>
      </c>
      <c r="C448" s="84">
        <v>3</v>
      </c>
      <c r="D448" s="123">
        <v>0.006305567242991134</v>
      </c>
      <c r="E448" s="123">
        <v>1.2324878663529863</v>
      </c>
      <c r="F448" s="84" t="s">
        <v>1355</v>
      </c>
      <c r="G448" s="84" t="b">
        <v>0</v>
      </c>
      <c r="H448" s="84" t="b">
        <v>0</v>
      </c>
      <c r="I448" s="84" t="b">
        <v>0</v>
      </c>
      <c r="J448" s="84" t="b">
        <v>0</v>
      </c>
      <c r="K448" s="84" t="b">
        <v>0</v>
      </c>
      <c r="L448" s="84" t="b">
        <v>0</v>
      </c>
    </row>
    <row r="449" spans="1:12" ht="15">
      <c r="A449" s="84" t="s">
        <v>1487</v>
      </c>
      <c r="B449" s="84" t="s">
        <v>1473</v>
      </c>
      <c r="C449" s="84">
        <v>3</v>
      </c>
      <c r="D449" s="123">
        <v>0.006305567242991134</v>
      </c>
      <c r="E449" s="123">
        <v>1.351674274072195</v>
      </c>
      <c r="F449" s="84" t="s">
        <v>1355</v>
      </c>
      <c r="G449" s="84" t="b">
        <v>0</v>
      </c>
      <c r="H449" s="84" t="b">
        <v>0</v>
      </c>
      <c r="I449" s="84" t="b">
        <v>0</v>
      </c>
      <c r="J449" s="84" t="b">
        <v>0</v>
      </c>
      <c r="K449" s="84" t="b">
        <v>0</v>
      </c>
      <c r="L449" s="84" t="b">
        <v>0</v>
      </c>
    </row>
    <row r="450" spans="1:12" ht="15">
      <c r="A450" s="84" t="s">
        <v>1852</v>
      </c>
      <c r="B450" s="84" t="s">
        <v>1474</v>
      </c>
      <c r="C450" s="84">
        <v>3</v>
      </c>
      <c r="D450" s="123">
        <v>0.006305567242991134</v>
      </c>
      <c r="E450" s="123">
        <v>1.250216633313418</v>
      </c>
      <c r="F450" s="84" t="s">
        <v>1355</v>
      </c>
      <c r="G450" s="84" t="b">
        <v>0</v>
      </c>
      <c r="H450" s="84" t="b">
        <v>0</v>
      </c>
      <c r="I450" s="84" t="b">
        <v>0</v>
      </c>
      <c r="J450" s="84" t="b">
        <v>0</v>
      </c>
      <c r="K450" s="84" t="b">
        <v>0</v>
      </c>
      <c r="L450" s="84" t="b">
        <v>0</v>
      </c>
    </row>
    <row r="451" spans="1:12" ht="15">
      <c r="A451" s="84" t="s">
        <v>1490</v>
      </c>
      <c r="B451" s="84" t="s">
        <v>1850</v>
      </c>
      <c r="C451" s="84">
        <v>3</v>
      </c>
      <c r="D451" s="123">
        <v>0.006305567242991134</v>
      </c>
      <c r="E451" s="123">
        <v>1.8522766246413802</v>
      </c>
      <c r="F451" s="84" t="s">
        <v>1355</v>
      </c>
      <c r="G451" s="84" t="b">
        <v>0</v>
      </c>
      <c r="H451" s="84" t="b">
        <v>0</v>
      </c>
      <c r="I451" s="84" t="b">
        <v>0</v>
      </c>
      <c r="J451" s="84" t="b">
        <v>0</v>
      </c>
      <c r="K451" s="84" t="b">
        <v>0</v>
      </c>
      <c r="L451" s="84" t="b">
        <v>0</v>
      </c>
    </row>
    <row r="452" spans="1:12" ht="15">
      <c r="A452" s="84" t="s">
        <v>1850</v>
      </c>
      <c r="B452" s="84" t="s">
        <v>1473</v>
      </c>
      <c r="C452" s="84">
        <v>3</v>
      </c>
      <c r="D452" s="123">
        <v>0.006305567242991134</v>
      </c>
      <c r="E452" s="123">
        <v>1.351674274072195</v>
      </c>
      <c r="F452" s="84" t="s">
        <v>1355</v>
      </c>
      <c r="G452" s="84" t="b">
        <v>0</v>
      </c>
      <c r="H452" s="84" t="b">
        <v>0</v>
      </c>
      <c r="I452" s="84" t="b">
        <v>0</v>
      </c>
      <c r="J452" s="84" t="b">
        <v>0</v>
      </c>
      <c r="K452" s="84" t="b">
        <v>0</v>
      </c>
      <c r="L452" s="84" t="b">
        <v>0</v>
      </c>
    </row>
    <row r="453" spans="1:12" ht="15">
      <c r="A453" s="84" t="s">
        <v>1473</v>
      </c>
      <c r="B453" s="84" t="s">
        <v>1487</v>
      </c>
      <c r="C453" s="84">
        <v>3</v>
      </c>
      <c r="D453" s="123">
        <v>0.006305567242991134</v>
      </c>
      <c r="E453" s="123">
        <v>1.3293978793610426</v>
      </c>
      <c r="F453" s="84" t="s">
        <v>1355</v>
      </c>
      <c r="G453" s="84" t="b">
        <v>0</v>
      </c>
      <c r="H453" s="84" t="b">
        <v>0</v>
      </c>
      <c r="I453" s="84" t="b">
        <v>0</v>
      </c>
      <c r="J453" s="84" t="b">
        <v>0</v>
      </c>
      <c r="K453" s="84" t="b">
        <v>0</v>
      </c>
      <c r="L453" s="84" t="b">
        <v>0</v>
      </c>
    </row>
    <row r="454" spans="1:12" ht="15">
      <c r="A454" s="84" t="s">
        <v>1889</v>
      </c>
      <c r="B454" s="84" t="s">
        <v>1890</v>
      </c>
      <c r="C454" s="84">
        <v>2</v>
      </c>
      <c r="D454" s="123">
        <v>0.004979443914074917</v>
      </c>
      <c r="E454" s="123">
        <v>2.329397879361043</v>
      </c>
      <c r="F454" s="84" t="s">
        <v>1355</v>
      </c>
      <c r="G454" s="84" t="b">
        <v>0</v>
      </c>
      <c r="H454" s="84" t="b">
        <v>0</v>
      </c>
      <c r="I454" s="84" t="b">
        <v>0</v>
      </c>
      <c r="J454" s="84" t="b">
        <v>0</v>
      </c>
      <c r="K454" s="84" t="b">
        <v>0</v>
      </c>
      <c r="L454" s="84" t="b">
        <v>0</v>
      </c>
    </row>
    <row r="455" spans="1:12" ht="15">
      <c r="A455" s="84" t="s">
        <v>1890</v>
      </c>
      <c r="B455" s="84" t="s">
        <v>1891</v>
      </c>
      <c r="C455" s="84">
        <v>2</v>
      </c>
      <c r="D455" s="123">
        <v>0.004979443914074917</v>
      </c>
      <c r="E455" s="123">
        <v>2.329397879361043</v>
      </c>
      <c r="F455" s="84" t="s">
        <v>1355</v>
      </c>
      <c r="G455" s="84" t="b">
        <v>0</v>
      </c>
      <c r="H455" s="84" t="b">
        <v>0</v>
      </c>
      <c r="I455" s="84" t="b">
        <v>0</v>
      </c>
      <c r="J455" s="84" t="b">
        <v>1</v>
      </c>
      <c r="K455" s="84" t="b">
        <v>0</v>
      </c>
      <c r="L455" s="84" t="b">
        <v>0</v>
      </c>
    </row>
    <row r="456" spans="1:12" ht="15">
      <c r="A456" s="84" t="s">
        <v>1891</v>
      </c>
      <c r="B456" s="84" t="s">
        <v>1892</v>
      </c>
      <c r="C456" s="84">
        <v>2</v>
      </c>
      <c r="D456" s="123">
        <v>0.004979443914074917</v>
      </c>
      <c r="E456" s="123">
        <v>2.329397879361043</v>
      </c>
      <c r="F456" s="84" t="s">
        <v>1355</v>
      </c>
      <c r="G456" s="84" t="b">
        <v>1</v>
      </c>
      <c r="H456" s="84" t="b">
        <v>0</v>
      </c>
      <c r="I456" s="84" t="b">
        <v>0</v>
      </c>
      <c r="J456" s="84" t="b">
        <v>0</v>
      </c>
      <c r="K456" s="84" t="b">
        <v>0</v>
      </c>
      <c r="L456" s="84" t="b">
        <v>0</v>
      </c>
    </row>
    <row r="457" spans="1:12" ht="15">
      <c r="A457" s="84" t="s">
        <v>1892</v>
      </c>
      <c r="B457" s="84" t="s">
        <v>1893</v>
      </c>
      <c r="C457" s="84">
        <v>2</v>
      </c>
      <c r="D457" s="123">
        <v>0.004979443914074917</v>
      </c>
      <c r="E457" s="123">
        <v>2.329397879361043</v>
      </c>
      <c r="F457" s="84" t="s">
        <v>1355</v>
      </c>
      <c r="G457" s="84" t="b">
        <v>0</v>
      </c>
      <c r="H457" s="84" t="b">
        <v>0</v>
      </c>
      <c r="I457" s="84" t="b">
        <v>0</v>
      </c>
      <c r="J457" s="84" t="b">
        <v>0</v>
      </c>
      <c r="K457" s="84" t="b">
        <v>0</v>
      </c>
      <c r="L457" s="84" t="b">
        <v>0</v>
      </c>
    </row>
    <row r="458" spans="1:12" ht="15">
      <c r="A458" s="84" t="s">
        <v>1893</v>
      </c>
      <c r="B458" s="84" t="s">
        <v>1894</v>
      </c>
      <c r="C458" s="84">
        <v>2</v>
      </c>
      <c r="D458" s="123">
        <v>0.004979443914074917</v>
      </c>
      <c r="E458" s="123">
        <v>2.329397879361043</v>
      </c>
      <c r="F458" s="84" t="s">
        <v>1355</v>
      </c>
      <c r="G458" s="84" t="b">
        <v>0</v>
      </c>
      <c r="H458" s="84" t="b">
        <v>0</v>
      </c>
      <c r="I458" s="84" t="b">
        <v>0</v>
      </c>
      <c r="J458" s="84" t="b">
        <v>0</v>
      </c>
      <c r="K458" s="84" t="b">
        <v>0</v>
      </c>
      <c r="L458" s="84" t="b">
        <v>0</v>
      </c>
    </row>
    <row r="459" spans="1:12" ht="15">
      <c r="A459" s="84" t="s">
        <v>1894</v>
      </c>
      <c r="B459" s="84" t="s">
        <v>1827</v>
      </c>
      <c r="C459" s="84">
        <v>2</v>
      </c>
      <c r="D459" s="123">
        <v>0.004979443914074917</v>
      </c>
      <c r="E459" s="123">
        <v>2.329397879361043</v>
      </c>
      <c r="F459" s="84" t="s">
        <v>1355</v>
      </c>
      <c r="G459" s="84" t="b">
        <v>0</v>
      </c>
      <c r="H459" s="84" t="b">
        <v>0</v>
      </c>
      <c r="I459" s="84" t="b">
        <v>0</v>
      </c>
      <c r="J459" s="84" t="b">
        <v>0</v>
      </c>
      <c r="K459" s="84" t="b">
        <v>0</v>
      </c>
      <c r="L459" s="84" t="b">
        <v>0</v>
      </c>
    </row>
    <row r="460" spans="1:12" ht="15">
      <c r="A460" s="84" t="s">
        <v>1827</v>
      </c>
      <c r="B460" s="84" t="s">
        <v>1895</v>
      </c>
      <c r="C460" s="84">
        <v>2</v>
      </c>
      <c r="D460" s="123">
        <v>0.004979443914074917</v>
      </c>
      <c r="E460" s="123">
        <v>2.329397879361043</v>
      </c>
      <c r="F460" s="84" t="s">
        <v>1355</v>
      </c>
      <c r="G460" s="84" t="b">
        <v>0</v>
      </c>
      <c r="H460" s="84" t="b">
        <v>0</v>
      </c>
      <c r="I460" s="84" t="b">
        <v>0</v>
      </c>
      <c r="J460" s="84" t="b">
        <v>0</v>
      </c>
      <c r="K460" s="84" t="b">
        <v>0</v>
      </c>
      <c r="L460" s="84" t="b">
        <v>0</v>
      </c>
    </row>
    <row r="461" spans="1:12" ht="15">
      <c r="A461" s="84" t="s">
        <v>1895</v>
      </c>
      <c r="B461" s="84" t="s">
        <v>1896</v>
      </c>
      <c r="C461" s="84">
        <v>2</v>
      </c>
      <c r="D461" s="123">
        <v>0.004979443914074917</v>
      </c>
      <c r="E461" s="123">
        <v>2.329397879361043</v>
      </c>
      <c r="F461" s="84" t="s">
        <v>1355</v>
      </c>
      <c r="G461" s="84" t="b">
        <v>0</v>
      </c>
      <c r="H461" s="84" t="b">
        <v>0</v>
      </c>
      <c r="I461" s="84" t="b">
        <v>0</v>
      </c>
      <c r="J461" s="84" t="b">
        <v>0</v>
      </c>
      <c r="K461" s="84" t="b">
        <v>0</v>
      </c>
      <c r="L461" s="84" t="b">
        <v>0</v>
      </c>
    </row>
    <row r="462" spans="1:12" ht="15">
      <c r="A462" s="84" t="s">
        <v>1896</v>
      </c>
      <c r="B462" s="84" t="s">
        <v>1897</v>
      </c>
      <c r="C462" s="84">
        <v>2</v>
      </c>
      <c r="D462" s="123">
        <v>0.004979443914074917</v>
      </c>
      <c r="E462" s="123">
        <v>2.329397879361043</v>
      </c>
      <c r="F462" s="84" t="s">
        <v>1355</v>
      </c>
      <c r="G462" s="84" t="b">
        <v>0</v>
      </c>
      <c r="H462" s="84" t="b">
        <v>0</v>
      </c>
      <c r="I462" s="84" t="b">
        <v>0</v>
      </c>
      <c r="J462" s="84" t="b">
        <v>0</v>
      </c>
      <c r="K462" s="84" t="b">
        <v>0</v>
      </c>
      <c r="L462" s="84" t="b">
        <v>0</v>
      </c>
    </row>
    <row r="463" spans="1:12" ht="15">
      <c r="A463" s="84" t="s">
        <v>1897</v>
      </c>
      <c r="B463" s="84" t="s">
        <v>1828</v>
      </c>
      <c r="C463" s="84">
        <v>2</v>
      </c>
      <c r="D463" s="123">
        <v>0.004979443914074917</v>
      </c>
      <c r="E463" s="123">
        <v>2.329397879361043</v>
      </c>
      <c r="F463" s="84" t="s">
        <v>1355</v>
      </c>
      <c r="G463" s="84" t="b">
        <v>0</v>
      </c>
      <c r="H463" s="84" t="b">
        <v>0</v>
      </c>
      <c r="I463" s="84" t="b">
        <v>0</v>
      </c>
      <c r="J463" s="84" t="b">
        <v>0</v>
      </c>
      <c r="K463" s="84" t="b">
        <v>1</v>
      </c>
      <c r="L463" s="84" t="b">
        <v>0</v>
      </c>
    </row>
    <row r="464" spans="1:12" ht="15">
      <c r="A464" s="84" t="s">
        <v>1828</v>
      </c>
      <c r="B464" s="84" t="s">
        <v>1898</v>
      </c>
      <c r="C464" s="84">
        <v>2</v>
      </c>
      <c r="D464" s="123">
        <v>0.004979443914074917</v>
      </c>
      <c r="E464" s="123">
        <v>2.329397879361043</v>
      </c>
      <c r="F464" s="84" t="s">
        <v>1355</v>
      </c>
      <c r="G464" s="84" t="b">
        <v>0</v>
      </c>
      <c r="H464" s="84" t="b">
        <v>1</v>
      </c>
      <c r="I464" s="84" t="b">
        <v>0</v>
      </c>
      <c r="J464" s="84" t="b">
        <v>0</v>
      </c>
      <c r="K464" s="84" t="b">
        <v>0</v>
      </c>
      <c r="L464" s="84" t="b">
        <v>0</v>
      </c>
    </row>
    <row r="465" spans="1:12" ht="15">
      <c r="A465" s="84" t="s">
        <v>1898</v>
      </c>
      <c r="B465" s="84" t="s">
        <v>272</v>
      </c>
      <c r="C465" s="84">
        <v>2</v>
      </c>
      <c r="D465" s="123">
        <v>0.004979443914074917</v>
      </c>
      <c r="E465" s="123">
        <v>2.329397879361043</v>
      </c>
      <c r="F465" s="84" t="s">
        <v>1355</v>
      </c>
      <c r="G465" s="84" t="b">
        <v>0</v>
      </c>
      <c r="H465" s="84" t="b">
        <v>0</v>
      </c>
      <c r="I465" s="84" t="b">
        <v>0</v>
      </c>
      <c r="J465" s="84" t="b">
        <v>0</v>
      </c>
      <c r="K465" s="84" t="b">
        <v>0</v>
      </c>
      <c r="L465" s="84" t="b">
        <v>0</v>
      </c>
    </row>
    <row r="466" spans="1:12" ht="15">
      <c r="A466" s="84" t="s">
        <v>1836</v>
      </c>
      <c r="B466" s="84" t="s">
        <v>1837</v>
      </c>
      <c r="C466" s="84">
        <v>2</v>
      </c>
      <c r="D466" s="123">
        <v>0.004979443914074917</v>
      </c>
      <c r="E466" s="123">
        <v>2.329397879361043</v>
      </c>
      <c r="F466" s="84" t="s">
        <v>1355</v>
      </c>
      <c r="G466" s="84" t="b">
        <v>0</v>
      </c>
      <c r="H466" s="84" t="b">
        <v>0</v>
      </c>
      <c r="I466" s="84" t="b">
        <v>0</v>
      </c>
      <c r="J466" s="84" t="b">
        <v>0</v>
      </c>
      <c r="K466" s="84" t="b">
        <v>0</v>
      </c>
      <c r="L466" s="84" t="b">
        <v>0</v>
      </c>
    </row>
    <row r="467" spans="1:12" ht="15">
      <c r="A467" s="84" t="s">
        <v>1837</v>
      </c>
      <c r="B467" s="84" t="s">
        <v>1838</v>
      </c>
      <c r="C467" s="84">
        <v>2</v>
      </c>
      <c r="D467" s="123">
        <v>0.004979443914074917</v>
      </c>
      <c r="E467" s="123">
        <v>2.329397879361043</v>
      </c>
      <c r="F467" s="84" t="s">
        <v>1355</v>
      </c>
      <c r="G467" s="84" t="b">
        <v>0</v>
      </c>
      <c r="H467" s="84" t="b">
        <v>0</v>
      </c>
      <c r="I467" s="84" t="b">
        <v>0</v>
      </c>
      <c r="J467" s="84" t="b">
        <v>0</v>
      </c>
      <c r="K467" s="84" t="b">
        <v>0</v>
      </c>
      <c r="L467" s="84" t="b">
        <v>0</v>
      </c>
    </row>
    <row r="468" spans="1:12" ht="15">
      <c r="A468" s="84" t="s">
        <v>1838</v>
      </c>
      <c r="B468" s="84" t="s">
        <v>1839</v>
      </c>
      <c r="C468" s="84">
        <v>2</v>
      </c>
      <c r="D468" s="123">
        <v>0.004979443914074917</v>
      </c>
      <c r="E468" s="123">
        <v>2.329397879361043</v>
      </c>
      <c r="F468" s="84" t="s">
        <v>1355</v>
      </c>
      <c r="G468" s="84" t="b">
        <v>0</v>
      </c>
      <c r="H468" s="84" t="b">
        <v>0</v>
      </c>
      <c r="I468" s="84" t="b">
        <v>0</v>
      </c>
      <c r="J468" s="84" t="b">
        <v>0</v>
      </c>
      <c r="K468" s="84" t="b">
        <v>0</v>
      </c>
      <c r="L468" s="84" t="b">
        <v>0</v>
      </c>
    </row>
    <row r="469" spans="1:12" ht="15">
      <c r="A469" s="84" t="s">
        <v>1839</v>
      </c>
      <c r="B469" s="84" t="s">
        <v>1795</v>
      </c>
      <c r="C469" s="84">
        <v>2</v>
      </c>
      <c r="D469" s="123">
        <v>0.004979443914074917</v>
      </c>
      <c r="E469" s="123">
        <v>2.329397879361043</v>
      </c>
      <c r="F469" s="84" t="s">
        <v>1355</v>
      </c>
      <c r="G469" s="84" t="b">
        <v>0</v>
      </c>
      <c r="H469" s="84" t="b">
        <v>0</v>
      </c>
      <c r="I469" s="84" t="b">
        <v>0</v>
      </c>
      <c r="J469" s="84" t="b">
        <v>0</v>
      </c>
      <c r="K469" s="84" t="b">
        <v>0</v>
      </c>
      <c r="L469" s="84" t="b">
        <v>0</v>
      </c>
    </row>
    <row r="470" spans="1:12" ht="15">
      <c r="A470" s="84" t="s">
        <v>1795</v>
      </c>
      <c r="B470" s="84" t="s">
        <v>1840</v>
      </c>
      <c r="C470" s="84">
        <v>2</v>
      </c>
      <c r="D470" s="123">
        <v>0.004979443914074917</v>
      </c>
      <c r="E470" s="123">
        <v>2.329397879361043</v>
      </c>
      <c r="F470" s="84" t="s">
        <v>1355</v>
      </c>
      <c r="G470" s="84" t="b">
        <v>0</v>
      </c>
      <c r="H470" s="84" t="b">
        <v>0</v>
      </c>
      <c r="I470" s="84" t="b">
        <v>0</v>
      </c>
      <c r="J470" s="84" t="b">
        <v>0</v>
      </c>
      <c r="K470" s="84" t="b">
        <v>0</v>
      </c>
      <c r="L470" s="84" t="b">
        <v>0</v>
      </c>
    </row>
    <row r="471" spans="1:12" ht="15">
      <c r="A471" s="84" t="s">
        <v>1840</v>
      </c>
      <c r="B471" s="84" t="s">
        <v>1841</v>
      </c>
      <c r="C471" s="84">
        <v>2</v>
      </c>
      <c r="D471" s="123">
        <v>0.004979443914074917</v>
      </c>
      <c r="E471" s="123">
        <v>2.329397879361043</v>
      </c>
      <c r="F471" s="84" t="s">
        <v>1355</v>
      </c>
      <c r="G471" s="84" t="b">
        <v>0</v>
      </c>
      <c r="H471" s="84" t="b">
        <v>0</v>
      </c>
      <c r="I471" s="84" t="b">
        <v>0</v>
      </c>
      <c r="J471" s="84" t="b">
        <v>0</v>
      </c>
      <c r="K471" s="84" t="b">
        <v>0</v>
      </c>
      <c r="L471" s="84" t="b">
        <v>0</v>
      </c>
    </row>
    <row r="472" spans="1:12" ht="15">
      <c r="A472" s="84" t="s">
        <v>1841</v>
      </c>
      <c r="B472" s="84" t="s">
        <v>1491</v>
      </c>
      <c r="C472" s="84">
        <v>2</v>
      </c>
      <c r="D472" s="123">
        <v>0.004979443914074917</v>
      </c>
      <c r="E472" s="123">
        <v>1.931457870689005</v>
      </c>
      <c r="F472" s="84" t="s">
        <v>1355</v>
      </c>
      <c r="G472" s="84" t="b">
        <v>0</v>
      </c>
      <c r="H472" s="84" t="b">
        <v>0</v>
      </c>
      <c r="I472" s="84" t="b">
        <v>0</v>
      </c>
      <c r="J472" s="84" t="b">
        <v>0</v>
      </c>
      <c r="K472" s="84" t="b">
        <v>0</v>
      </c>
      <c r="L472" s="84" t="b">
        <v>0</v>
      </c>
    </row>
    <row r="473" spans="1:12" ht="15">
      <c r="A473" s="84" t="s">
        <v>1491</v>
      </c>
      <c r="B473" s="84" t="s">
        <v>1809</v>
      </c>
      <c r="C473" s="84">
        <v>2</v>
      </c>
      <c r="D473" s="123">
        <v>0.004979443914074917</v>
      </c>
      <c r="E473" s="123">
        <v>1.931457870689005</v>
      </c>
      <c r="F473" s="84" t="s">
        <v>1355</v>
      </c>
      <c r="G473" s="84" t="b">
        <v>0</v>
      </c>
      <c r="H473" s="84" t="b">
        <v>0</v>
      </c>
      <c r="I473" s="84" t="b">
        <v>0</v>
      </c>
      <c r="J473" s="84" t="b">
        <v>0</v>
      </c>
      <c r="K473" s="84" t="b">
        <v>0</v>
      </c>
      <c r="L473" s="84" t="b">
        <v>0</v>
      </c>
    </row>
    <row r="474" spans="1:12" ht="15">
      <c r="A474" s="84" t="s">
        <v>1809</v>
      </c>
      <c r="B474" s="84" t="s">
        <v>1842</v>
      </c>
      <c r="C474" s="84">
        <v>2</v>
      </c>
      <c r="D474" s="123">
        <v>0.004979443914074917</v>
      </c>
      <c r="E474" s="123">
        <v>2.329397879361043</v>
      </c>
      <c r="F474" s="84" t="s">
        <v>1355</v>
      </c>
      <c r="G474" s="84" t="b">
        <v>0</v>
      </c>
      <c r="H474" s="84" t="b">
        <v>0</v>
      </c>
      <c r="I474" s="84" t="b">
        <v>0</v>
      </c>
      <c r="J474" s="84" t="b">
        <v>0</v>
      </c>
      <c r="K474" s="84" t="b">
        <v>0</v>
      </c>
      <c r="L474" s="84" t="b">
        <v>0</v>
      </c>
    </row>
    <row r="475" spans="1:12" ht="15">
      <c r="A475" s="84" t="s">
        <v>1842</v>
      </c>
      <c r="B475" s="84" t="s">
        <v>1811</v>
      </c>
      <c r="C475" s="84">
        <v>2</v>
      </c>
      <c r="D475" s="123">
        <v>0.004979443914074917</v>
      </c>
      <c r="E475" s="123">
        <v>2.329397879361043</v>
      </c>
      <c r="F475" s="84" t="s">
        <v>1355</v>
      </c>
      <c r="G475" s="84" t="b">
        <v>0</v>
      </c>
      <c r="H475" s="84" t="b">
        <v>0</v>
      </c>
      <c r="I475" s="84" t="b">
        <v>0</v>
      </c>
      <c r="J475" s="84" t="b">
        <v>0</v>
      </c>
      <c r="K475" s="84" t="b">
        <v>0</v>
      </c>
      <c r="L475" s="84" t="b">
        <v>0</v>
      </c>
    </row>
    <row r="476" spans="1:12" ht="15">
      <c r="A476" s="84" t="s">
        <v>1812</v>
      </c>
      <c r="B476" s="84" t="s">
        <v>253</v>
      </c>
      <c r="C476" s="84">
        <v>2</v>
      </c>
      <c r="D476" s="123">
        <v>0.004979443914074917</v>
      </c>
      <c r="E476" s="123">
        <v>1.8522766246413802</v>
      </c>
      <c r="F476" s="84" t="s">
        <v>1355</v>
      </c>
      <c r="G476" s="84" t="b">
        <v>0</v>
      </c>
      <c r="H476" s="84" t="b">
        <v>0</v>
      </c>
      <c r="I476" s="84" t="b">
        <v>0</v>
      </c>
      <c r="J476" s="84" t="b">
        <v>0</v>
      </c>
      <c r="K476" s="84" t="b">
        <v>0</v>
      </c>
      <c r="L476" s="84" t="b">
        <v>0</v>
      </c>
    </row>
    <row r="477" spans="1:12" ht="15">
      <c r="A477" s="84" t="s">
        <v>253</v>
      </c>
      <c r="B477" s="84" t="s">
        <v>256</v>
      </c>
      <c r="C477" s="84">
        <v>2</v>
      </c>
      <c r="D477" s="123">
        <v>0.004979443914074917</v>
      </c>
      <c r="E477" s="123">
        <v>1.8522766246413802</v>
      </c>
      <c r="F477" s="84" t="s">
        <v>1355</v>
      </c>
      <c r="G477" s="84" t="b">
        <v>0</v>
      </c>
      <c r="H477" s="84" t="b">
        <v>0</v>
      </c>
      <c r="I477" s="84" t="b">
        <v>0</v>
      </c>
      <c r="J477" s="84" t="b">
        <v>0</v>
      </c>
      <c r="K477" s="84" t="b">
        <v>0</v>
      </c>
      <c r="L477" s="84" t="b">
        <v>0</v>
      </c>
    </row>
    <row r="478" spans="1:12" ht="15">
      <c r="A478" s="84" t="s">
        <v>257</v>
      </c>
      <c r="B478" s="84" t="s">
        <v>253</v>
      </c>
      <c r="C478" s="84">
        <v>2</v>
      </c>
      <c r="D478" s="123">
        <v>0.004979443914074917</v>
      </c>
      <c r="E478" s="123">
        <v>1.8522766246413802</v>
      </c>
      <c r="F478" s="84" t="s">
        <v>1355</v>
      </c>
      <c r="G478" s="84" t="b">
        <v>0</v>
      </c>
      <c r="H478" s="84" t="b">
        <v>0</v>
      </c>
      <c r="I478" s="84" t="b">
        <v>0</v>
      </c>
      <c r="J478" s="84" t="b">
        <v>0</v>
      </c>
      <c r="K478" s="84" t="b">
        <v>0</v>
      </c>
      <c r="L478" s="84" t="b">
        <v>0</v>
      </c>
    </row>
    <row r="479" spans="1:12" ht="15">
      <c r="A479" s="84" t="s">
        <v>1931</v>
      </c>
      <c r="B479" s="84" t="s">
        <v>1932</v>
      </c>
      <c r="C479" s="84">
        <v>2</v>
      </c>
      <c r="D479" s="123">
        <v>0.004979443914074917</v>
      </c>
      <c r="E479" s="123">
        <v>2.329397879361043</v>
      </c>
      <c r="F479" s="84" t="s">
        <v>1355</v>
      </c>
      <c r="G479" s="84" t="b">
        <v>0</v>
      </c>
      <c r="H479" s="84" t="b">
        <v>0</v>
      </c>
      <c r="I479" s="84" t="b">
        <v>0</v>
      </c>
      <c r="J479" s="84" t="b">
        <v>0</v>
      </c>
      <c r="K479" s="84" t="b">
        <v>0</v>
      </c>
      <c r="L479" s="84" t="b">
        <v>0</v>
      </c>
    </row>
    <row r="480" spans="1:12" ht="15">
      <c r="A480" s="84" t="s">
        <v>243</v>
      </c>
      <c r="B480" s="84" t="s">
        <v>1474</v>
      </c>
      <c r="C480" s="84">
        <v>2</v>
      </c>
      <c r="D480" s="123">
        <v>0.004979443914074917</v>
      </c>
      <c r="E480" s="123">
        <v>0.7061485889631421</v>
      </c>
      <c r="F480" s="84" t="s">
        <v>1355</v>
      </c>
      <c r="G480" s="84" t="b">
        <v>0</v>
      </c>
      <c r="H480" s="84" t="b">
        <v>0</v>
      </c>
      <c r="I480" s="84" t="b">
        <v>0</v>
      </c>
      <c r="J480" s="84" t="b">
        <v>0</v>
      </c>
      <c r="K480" s="84" t="b">
        <v>0</v>
      </c>
      <c r="L480" s="84" t="b">
        <v>0</v>
      </c>
    </row>
    <row r="481" spans="1:12" ht="15">
      <c r="A481" s="84" t="s">
        <v>1943</v>
      </c>
      <c r="B481" s="84" t="s">
        <v>1944</v>
      </c>
      <c r="C481" s="84">
        <v>2</v>
      </c>
      <c r="D481" s="123">
        <v>0.004979443914074917</v>
      </c>
      <c r="E481" s="123">
        <v>2.329397879361043</v>
      </c>
      <c r="F481" s="84" t="s">
        <v>1355</v>
      </c>
      <c r="G481" s="84" t="b">
        <v>0</v>
      </c>
      <c r="H481" s="84" t="b">
        <v>0</v>
      </c>
      <c r="I481" s="84" t="b">
        <v>0</v>
      </c>
      <c r="J481" s="84" t="b">
        <v>0</v>
      </c>
      <c r="K481" s="84" t="b">
        <v>0</v>
      </c>
      <c r="L481" s="84" t="b">
        <v>0</v>
      </c>
    </row>
    <row r="482" spans="1:12" ht="15">
      <c r="A482" s="84" t="s">
        <v>1944</v>
      </c>
      <c r="B482" s="84" t="s">
        <v>1945</v>
      </c>
      <c r="C482" s="84">
        <v>2</v>
      </c>
      <c r="D482" s="123">
        <v>0.004979443914074917</v>
      </c>
      <c r="E482" s="123">
        <v>2.329397879361043</v>
      </c>
      <c r="F482" s="84" t="s">
        <v>1355</v>
      </c>
      <c r="G482" s="84" t="b">
        <v>0</v>
      </c>
      <c r="H482" s="84" t="b">
        <v>0</v>
      </c>
      <c r="I482" s="84" t="b">
        <v>0</v>
      </c>
      <c r="J482" s="84" t="b">
        <v>0</v>
      </c>
      <c r="K482" s="84" t="b">
        <v>0</v>
      </c>
      <c r="L482" s="84" t="b">
        <v>0</v>
      </c>
    </row>
    <row r="483" spans="1:12" ht="15">
      <c r="A483" s="84" t="s">
        <v>1945</v>
      </c>
      <c r="B483" s="84" t="s">
        <v>1946</v>
      </c>
      <c r="C483" s="84">
        <v>2</v>
      </c>
      <c r="D483" s="123">
        <v>0.004979443914074917</v>
      </c>
      <c r="E483" s="123">
        <v>2.329397879361043</v>
      </c>
      <c r="F483" s="84" t="s">
        <v>1355</v>
      </c>
      <c r="G483" s="84" t="b">
        <v>0</v>
      </c>
      <c r="H483" s="84" t="b">
        <v>0</v>
      </c>
      <c r="I483" s="84" t="b">
        <v>0</v>
      </c>
      <c r="J483" s="84" t="b">
        <v>0</v>
      </c>
      <c r="K483" s="84" t="b">
        <v>0</v>
      </c>
      <c r="L483" s="84" t="b">
        <v>0</v>
      </c>
    </row>
    <row r="484" spans="1:12" ht="15">
      <c r="A484" s="84" t="s">
        <v>1946</v>
      </c>
      <c r="B484" s="84" t="s">
        <v>1947</v>
      </c>
      <c r="C484" s="84">
        <v>2</v>
      </c>
      <c r="D484" s="123">
        <v>0.004979443914074917</v>
      </c>
      <c r="E484" s="123">
        <v>2.329397879361043</v>
      </c>
      <c r="F484" s="84" t="s">
        <v>1355</v>
      </c>
      <c r="G484" s="84" t="b">
        <v>0</v>
      </c>
      <c r="H484" s="84" t="b">
        <v>0</v>
      </c>
      <c r="I484" s="84" t="b">
        <v>0</v>
      </c>
      <c r="J484" s="84" t="b">
        <v>0</v>
      </c>
      <c r="K484" s="84" t="b">
        <v>0</v>
      </c>
      <c r="L484" s="84" t="b">
        <v>0</v>
      </c>
    </row>
    <row r="485" spans="1:12" ht="15">
      <c r="A485" s="84" t="s">
        <v>1947</v>
      </c>
      <c r="B485" s="84" t="s">
        <v>1852</v>
      </c>
      <c r="C485" s="84">
        <v>2</v>
      </c>
      <c r="D485" s="123">
        <v>0.004979443914074917</v>
      </c>
      <c r="E485" s="123">
        <v>2.1533066203053615</v>
      </c>
      <c r="F485" s="84" t="s">
        <v>1355</v>
      </c>
      <c r="G485" s="84" t="b">
        <v>0</v>
      </c>
      <c r="H485" s="84" t="b">
        <v>0</v>
      </c>
      <c r="I485" s="84" t="b">
        <v>0</v>
      </c>
      <c r="J485" s="84" t="b">
        <v>0</v>
      </c>
      <c r="K485" s="84" t="b">
        <v>0</v>
      </c>
      <c r="L485" s="84" t="b">
        <v>0</v>
      </c>
    </row>
    <row r="486" spans="1:12" ht="15">
      <c r="A486" s="84" t="s">
        <v>1485</v>
      </c>
      <c r="B486" s="84" t="s">
        <v>1948</v>
      </c>
      <c r="C486" s="84">
        <v>2</v>
      </c>
      <c r="D486" s="123">
        <v>0.004979443914074917</v>
      </c>
      <c r="E486" s="123">
        <v>1.5164845227181871</v>
      </c>
      <c r="F486" s="84" t="s">
        <v>1355</v>
      </c>
      <c r="G486" s="84" t="b">
        <v>0</v>
      </c>
      <c r="H486" s="84" t="b">
        <v>0</v>
      </c>
      <c r="I486" s="84" t="b">
        <v>0</v>
      </c>
      <c r="J486" s="84" t="b">
        <v>0</v>
      </c>
      <c r="K486" s="84" t="b">
        <v>0</v>
      </c>
      <c r="L486" s="84" t="b">
        <v>0</v>
      </c>
    </row>
    <row r="487" spans="1:12" ht="15">
      <c r="A487" s="84" t="s">
        <v>1948</v>
      </c>
      <c r="B487" s="84" t="s">
        <v>1486</v>
      </c>
      <c r="C487" s="84">
        <v>2</v>
      </c>
      <c r="D487" s="123">
        <v>0.004979443914074917</v>
      </c>
      <c r="E487" s="123">
        <v>1.676185365585699</v>
      </c>
      <c r="F487" s="84" t="s">
        <v>1355</v>
      </c>
      <c r="G487" s="84" t="b">
        <v>0</v>
      </c>
      <c r="H487" s="84" t="b">
        <v>0</v>
      </c>
      <c r="I487" s="84" t="b">
        <v>0</v>
      </c>
      <c r="J487" s="84" t="b">
        <v>0</v>
      </c>
      <c r="K487" s="84" t="b">
        <v>0</v>
      </c>
      <c r="L487" s="84" t="b">
        <v>0</v>
      </c>
    </row>
    <row r="488" spans="1:12" ht="15">
      <c r="A488" s="84" t="s">
        <v>1486</v>
      </c>
      <c r="B488" s="84" t="s">
        <v>1474</v>
      </c>
      <c r="C488" s="84">
        <v>2</v>
      </c>
      <c r="D488" s="123">
        <v>0.004979443914074917</v>
      </c>
      <c r="E488" s="123">
        <v>0.5512466289773991</v>
      </c>
      <c r="F488" s="84" t="s">
        <v>1355</v>
      </c>
      <c r="G488" s="84" t="b">
        <v>0</v>
      </c>
      <c r="H488" s="84" t="b">
        <v>0</v>
      </c>
      <c r="I488" s="84" t="b">
        <v>0</v>
      </c>
      <c r="J488" s="84" t="b">
        <v>0</v>
      </c>
      <c r="K488" s="84" t="b">
        <v>0</v>
      </c>
      <c r="L488" s="84" t="b">
        <v>0</v>
      </c>
    </row>
    <row r="489" spans="1:12" ht="15">
      <c r="A489" s="84" t="s">
        <v>1818</v>
      </c>
      <c r="B489" s="84" t="s">
        <v>1959</v>
      </c>
      <c r="C489" s="84">
        <v>2</v>
      </c>
      <c r="D489" s="123">
        <v>0.004979443914074917</v>
      </c>
      <c r="E489" s="123">
        <v>2.0283678836970616</v>
      </c>
      <c r="F489" s="84" t="s">
        <v>1355</v>
      </c>
      <c r="G489" s="84" t="b">
        <v>1</v>
      </c>
      <c r="H489" s="84" t="b">
        <v>0</v>
      </c>
      <c r="I489" s="84" t="b">
        <v>0</v>
      </c>
      <c r="J489" s="84" t="b">
        <v>0</v>
      </c>
      <c r="K489" s="84" t="b">
        <v>0</v>
      </c>
      <c r="L489" s="84" t="b">
        <v>0</v>
      </c>
    </row>
    <row r="490" spans="1:12" ht="15">
      <c r="A490" s="84" t="s">
        <v>1810</v>
      </c>
      <c r="B490" s="84" t="s">
        <v>1816</v>
      </c>
      <c r="C490" s="84">
        <v>2</v>
      </c>
      <c r="D490" s="123">
        <v>0.004979443914074917</v>
      </c>
      <c r="E490" s="123">
        <v>1.8522766246413802</v>
      </c>
      <c r="F490" s="84" t="s">
        <v>1355</v>
      </c>
      <c r="G490" s="84" t="b">
        <v>0</v>
      </c>
      <c r="H490" s="84" t="b">
        <v>0</v>
      </c>
      <c r="I490" s="84" t="b">
        <v>0</v>
      </c>
      <c r="J490" s="84" t="b">
        <v>0</v>
      </c>
      <c r="K490" s="84" t="b">
        <v>0</v>
      </c>
      <c r="L490" s="84" t="b">
        <v>0</v>
      </c>
    </row>
    <row r="491" spans="1:12" ht="15">
      <c r="A491" s="84" t="s">
        <v>1952</v>
      </c>
      <c r="B491" s="84" t="s">
        <v>1474</v>
      </c>
      <c r="C491" s="84">
        <v>2</v>
      </c>
      <c r="D491" s="123">
        <v>0.004979443914074917</v>
      </c>
      <c r="E491" s="123">
        <v>1.2502166333134177</v>
      </c>
      <c r="F491" s="84" t="s">
        <v>1355</v>
      </c>
      <c r="G491" s="84" t="b">
        <v>0</v>
      </c>
      <c r="H491" s="84" t="b">
        <v>0</v>
      </c>
      <c r="I491" s="84" t="b">
        <v>0</v>
      </c>
      <c r="J491" s="84" t="b">
        <v>0</v>
      </c>
      <c r="K491" s="84" t="b">
        <v>0</v>
      </c>
      <c r="L491" s="84" t="b">
        <v>0</v>
      </c>
    </row>
    <row r="492" spans="1:12" ht="15">
      <c r="A492" s="84" t="s">
        <v>1474</v>
      </c>
      <c r="B492" s="84" t="s">
        <v>1953</v>
      </c>
      <c r="C492" s="84">
        <v>2</v>
      </c>
      <c r="D492" s="123">
        <v>0.004979443914074917</v>
      </c>
      <c r="E492" s="123">
        <v>1.2324878663529863</v>
      </c>
      <c r="F492" s="84" t="s">
        <v>1355</v>
      </c>
      <c r="G492" s="84" t="b">
        <v>0</v>
      </c>
      <c r="H492" s="84" t="b">
        <v>0</v>
      </c>
      <c r="I492" s="84" t="b">
        <v>0</v>
      </c>
      <c r="J492" s="84" t="b">
        <v>0</v>
      </c>
      <c r="K492" s="84" t="b">
        <v>0</v>
      </c>
      <c r="L492" s="84" t="b">
        <v>0</v>
      </c>
    </row>
    <row r="493" spans="1:12" ht="15">
      <c r="A493" s="84" t="s">
        <v>1953</v>
      </c>
      <c r="B493" s="84" t="s">
        <v>1954</v>
      </c>
      <c r="C493" s="84">
        <v>2</v>
      </c>
      <c r="D493" s="123">
        <v>0.004979443914074917</v>
      </c>
      <c r="E493" s="123">
        <v>2.329397879361043</v>
      </c>
      <c r="F493" s="84" t="s">
        <v>1355</v>
      </c>
      <c r="G493" s="84" t="b">
        <v>0</v>
      </c>
      <c r="H493" s="84" t="b">
        <v>0</v>
      </c>
      <c r="I493" s="84" t="b">
        <v>0</v>
      </c>
      <c r="J493" s="84" t="b">
        <v>1</v>
      </c>
      <c r="K493" s="84" t="b">
        <v>0</v>
      </c>
      <c r="L493" s="84" t="b">
        <v>0</v>
      </c>
    </row>
    <row r="494" spans="1:12" ht="15">
      <c r="A494" s="84" t="s">
        <v>1954</v>
      </c>
      <c r="B494" s="84" t="s">
        <v>1488</v>
      </c>
      <c r="C494" s="84">
        <v>2</v>
      </c>
      <c r="D494" s="123">
        <v>0.004979443914074917</v>
      </c>
      <c r="E494" s="123">
        <v>1.8522766246413802</v>
      </c>
      <c r="F494" s="84" t="s">
        <v>1355</v>
      </c>
      <c r="G494" s="84" t="b">
        <v>1</v>
      </c>
      <c r="H494" s="84" t="b">
        <v>0</v>
      </c>
      <c r="I494" s="84" t="b">
        <v>0</v>
      </c>
      <c r="J494" s="84" t="b">
        <v>0</v>
      </c>
      <c r="K494" s="84" t="b">
        <v>0</v>
      </c>
      <c r="L494" s="84" t="b">
        <v>0</v>
      </c>
    </row>
    <row r="495" spans="1:12" ht="15">
      <c r="A495" s="84" t="s">
        <v>1489</v>
      </c>
      <c r="B495" s="84" t="s">
        <v>1820</v>
      </c>
      <c r="C495" s="84">
        <v>2</v>
      </c>
      <c r="D495" s="123">
        <v>0.004979443914074917</v>
      </c>
      <c r="E495" s="123">
        <v>1.8522766246413802</v>
      </c>
      <c r="F495" s="84" t="s">
        <v>1355</v>
      </c>
      <c r="G495" s="84" t="b">
        <v>0</v>
      </c>
      <c r="H495" s="84" t="b">
        <v>0</v>
      </c>
      <c r="I495" s="84" t="b">
        <v>0</v>
      </c>
      <c r="J495" s="84" t="b">
        <v>0</v>
      </c>
      <c r="K495" s="84" t="b">
        <v>0</v>
      </c>
      <c r="L495" s="84" t="b">
        <v>0</v>
      </c>
    </row>
    <row r="496" spans="1:12" ht="15">
      <c r="A496" s="84" t="s">
        <v>1820</v>
      </c>
      <c r="B496" s="84" t="s">
        <v>1955</v>
      </c>
      <c r="C496" s="84">
        <v>2</v>
      </c>
      <c r="D496" s="123">
        <v>0.004979443914074917</v>
      </c>
      <c r="E496" s="123">
        <v>2.329397879361043</v>
      </c>
      <c r="F496" s="84" t="s">
        <v>1355</v>
      </c>
      <c r="G496" s="84" t="b">
        <v>0</v>
      </c>
      <c r="H496" s="84" t="b">
        <v>0</v>
      </c>
      <c r="I496" s="84" t="b">
        <v>0</v>
      </c>
      <c r="J496" s="84" t="b">
        <v>0</v>
      </c>
      <c r="K496" s="84" t="b">
        <v>0</v>
      </c>
      <c r="L496" s="84" t="b">
        <v>0</v>
      </c>
    </row>
    <row r="497" spans="1:12" ht="15">
      <c r="A497" s="84" t="s">
        <v>1955</v>
      </c>
      <c r="B497" s="84" t="s">
        <v>1956</v>
      </c>
      <c r="C497" s="84">
        <v>2</v>
      </c>
      <c r="D497" s="123">
        <v>0.004979443914074917</v>
      </c>
      <c r="E497" s="123">
        <v>2.329397879361043</v>
      </c>
      <c r="F497" s="84" t="s">
        <v>1355</v>
      </c>
      <c r="G497" s="84" t="b">
        <v>0</v>
      </c>
      <c r="H497" s="84" t="b">
        <v>0</v>
      </c>
      <c r="I497" s="84" t="b">
        <v>0</v>
      </c>
      <c r="J497" s="84" t="b">
        <v>1</v>
      </c>
      <c r="K497" s="84" t="b">
        <v>0</v>
      </c>
      <c r="L497" s="84" t="b">
        <v>0</v>
      </c>
    </row>
    <row r="498" spans="1:12" ht="15">
      <c r="A498" s="84" t="s">
        <v>1956</v>
      </c>
      <c r="B498" s="84" t="s">
        <v>1782</v>
      </c>
      <c r="C498" s="84">
        <v>2</v>
      </c>
      <c r="D498" s="123">
        <v>0.004979443914074917</v>
      </c>
      <c r="E498" s="123">
        <v>2.0283678836970616</v>
      </c>
      <c r="F498" s="84" t="s">
        <v>1355</v>
      </c>
      <c r="G498" s="84" t="b">
        <v>1</v>
      </c>
      <c r="H498" s="84" t="b">
        <v>0</v>
      </c>
      <c r="I498" s="84" t="b">
        <v>0</v>
      </c>
      <c r="J498" s="84" t="b">
        <v>0</v>
      </c>
      <c r="K498" s="84" t="b">
        <v>0</v>
      </c>
      <c r="L498" s="84" t="b">
        <v>0</v>
      </c>
    </row>
    <row r="499" spans="1:12" ht="15">
      <c r="A499" s="84" t="s">
        <v>1782</v>
      </c>
      <c r="B499" s="84" t="s">
        <v>1486</v>
      </c>
      <c r="C499" s="84">
        <v>2</v>
      </c>
      <c r="D499" s="123">
        <v>0.004979443914074917</v>
      </c>
      <c r="E499" s="123">
        <v>1.3751553699217178</v>
      </c>
      <c r="F499" s="84" t="s">
        <v>1355</v>
      </c>
      <c r="G499" s="84" t="b">
        <v>0</v>
      </c>
      <c r="H499" s="84" t="b">
        <v>0</v>
      </c>
      <c r="I499" s="84" t="b">
        <v>0</v>
      </c>
      <c r="J499" s="84" t="b">
        <v>0</v>
      </c>
      <c r="K499" s="84" t="b">
        <v>0</v>
      </c>
      <c r="L499" s="84" t="b">
        <v>0</v>
      </c>
    </row>
    <row r="500" spans="1:12" ht="15">
      <c r="A500" s="84" t="s">
        <v>1490</v>
      </c>
      <c r="B500" s="84" t="s">
        <v>1781</v>
      </c>
      <c r="C500" s="84">
        <v>2</v>
      </c>
      <c r="D500" s="123">
        <v>0.004979443914074917</v>
      </c>
      <c r="E500" s="123">
        <v>1.676185365585699</v>
      </c>
      <c r="F500" s="84" t="s">
        <v>1355</v>
      </c>
      <c r="G500" s="84" t="b">
        <v>0</v>
      </c>
      <c r="H500" s="84" t="b">
        <v>0</v>
      </c>
      <c r="I500" s="84" t="b">
        <v>0</v>
      </c>
      <c r="J500" s="84" t="b">
        <v>0</v>
      </c>
      <c r="K500" s="84" t="b">
        <v>0</v>
      </c>
      <c r="L500" s="84" t="b">
        <v>0</v>
      </c>
    </row>
    <row r="501" spans="1:12" ht="15">
      <c r="A501" s="84" t="s">
        <v>1851</v>
      </c>
      <c r="B501" s="84" t="s">
        <v>1494</v>
      </c>
      <c r="C501" s="84">
        <v>2</v>
      </c>
      <c r="D501" s="123">
        <v>0.004979443914074917</v>
      </c>
      <c r="E501" s="123">
        <v>2.329397879361043</v>
      </c>
      <c r="F501" s="84" t="s">
        <v>1355</v>
      </c>
      <c r="G501" s="84" t="b">
        <v>0</v>
      </c>
      <c r="H501" s="84" t="b">
        <v>0</v>
      </c>
      <c r="I501" s="84" t="b">
        <v>0</v>
      </c>
      <c r="J501" s="84" t="b">
        <v>0</v>
      </c>
      <c r="K501" s="84" t="b">
        <v>0</v>
      </c>
      <c r="L501" s="84" t="b">
        <v>0</v>
      </c>
    </row>
    <row r="502" spans="1:12" ht="15">
      <c r="A502" s="84" t="s">
        <v>1494</v>
      </c>
      <c r="B502" s="84" t="s">
        <v>1488</v>
      </c>
      <c r="C502" s="84">
        <v>2</v>
      </c>
      <c r="D502" s="123">
        <v>0.004979443914074917</v>
      </c>
      <c r="E502" s="123">
        <v>1.8522766246413802</v>
      </c>
      <c r="F502" s="84" t="s">
        <v>1355</v>
      </c>
      <c r="G502" s="84" t="b">
        <v>0</v>
      </c>
      <c r="H502" s="84" t="b">
        <v>0</v>
      </c>
      <c r="I502" s="84" t="b">
        <v>0</v>
      </c>
      <c r="J502" s="84" t="b">
        <v>0</v>
      </c>
      <c r="K502" s="84" t="b">
        <v>0</v>
      </c>
      <c r="L502" s="84" t="b">
        <v>0</v>
      </c>
    </row>
    <row r="503" spans="1:12" ht="15">
      <c r="A503" s="84" t="s">
        <v>1485</v>
      </c>
      <c r="B503" s="84" t="s">
        <v>1787</v>
      </c>
      <c r="C503" s="84">
        <v>2</v>
      </c>
      <c r="D503" s="123">
        <v>0.004979443914074917</v>
      </c>
      <c r="E503" s="123">
        <v>1.1185445140461494</v>
      </c>
      <c r="F503" s="84" t="s">
        <v>1355</v>
      </c>
      <c r="G503" s="84" t="b">
        <v>0</v>
      </c>
      <c r="H503" s="84" t="b">
        <v>0</v>
      </c>
      <c r="I503" s="84" t="b">
        <v>0</v>
      </c>
      <c r="J503" s="84" t="b">
        <v>0</v>
      </c>
      <c r="K503" s="84" t="b">
        <v>0</v>
      </c>
      <c r="L503" s="84" t="b">
        <v>0</v>
      </c>
    </row>
    <row r="504" spans="1:12" ht="15">
      <c r="A504" s="84" t="s">
        <v>1787</v>
      </c>
      <c r="B504" s="84" t="s">
        <v>1940</v>
      </c>
      <c r="C504" s="84">
        <v>2</v>
      </c>
      <c r="D504" s="123">
        <v>0.004979443914074917</v>
      </c>
      <c r="E504" s="123">
        <v>1.931457870689005</v>
      </c>
      <c r="F504" s="84" t="s">
        <v>1355</v>
      </c>
      <c r="G504" s="84" t="b">
        <v>0</v>
      </c>
      <c r="H504" s="84" t="b">
        <v>0</v>
      </c>
      <c r="I504" s="84" t="b">
        <v>0</v>
      </c>
      <c r="J504" s="84" t="b">
        <v>0</v>
      </c>
      <c r="K504" s="84" t="b">
        <v>0</v>
      </c>
      <c r="L504" s="84" t="b">
        <v>0</v>
      </c>
    </row>
    <row r="505" spans="1:12" ht="15">
      <c r="A505" s="84" t="s">
        <v>1940</v>
      </c>
      <c r="B505" s="84" t="s">
        <v>1941</v>
      </c>
      <c r="C505" s="84">
        <v>2</v>
      </c>
      <c r="D505" s="123">
        <v>0.004979443914074917</v>
      </c>
      <c r="E505" s="123">
        <v>2.329397879361043</v>
      </c>
      <c r="F505" s="84" t="s">
        <v>1355</v>
      </c>
      <c r="G505" s="84" t="b">
        <v>0</v>
      </c>
      <c r="H505" s="84" t="b">
        <v>0</v>
      </c>
      <c r="I505" s="84" t="b">
        <v>0</v>
      </c>
      <c r="J505" s="84" t="b">
        <v>0</v>
      </c>
      <c r="K505" s="84" t="b">
        <v>0</v>
      </c>
      <c r="L505" s="84" t="b">
        <v>0</v>
      </c>
    </row>
    <row r="506" spans="1:12" ht="15">
      <c r="A506" s="84" t="s">
        <v>1941</v>
      </c>
      <c r="B506" s="84" t="s">
        <v>1796</v>
      </c>
      <c r="C506" s="84">
        <v>2</v>
      </c>
      <c r="D506" s="123">
        <v>0.004979443914074917</v>
      </c>
      <c r="E506" s="123">
        <v>2.329397879361043</v>
      </c>
      <c r="F506" s="84" t="s">
        <v>1355</v>
      </c>
      <c r="G506" s="84" t="b">
        <v>0</v>
      </c>
      <c r="H506" s="84" t="b">
        <v>0</v>
      </c>
      <c r="I506" s="84" t="b">
        <v>0</v>
      </c>
      <c r="J506" s="84" t="b">
        <v>0</v>
      </c>
      <c r="K506" s="84" t="b">
        <v>0</v>
      </c>
      <c r="L506" s="84" t="b">
        <v>0</v>
      </c>
    </row>
    <row r="507" spans="1:12" ht="15">
      <c r="A507" s="84" t="s">
        <v>1796</v>
      </c>
      <c r="B507" s="84" t="s">
        <v>1474</v>
      </c>
      <c r="C507" s="84">
        <v>2</v>
      </c>
      <c r="D507" s="123">
        <v>0.004979443914074917</v>
      </c>
      <c r="E507" s="123">
        <v>1.2502166333134177</v>
      </c>
      <c r="F507" s="84" t="s">
        <v>1355</v>
      </c>
      <c r="G507" s="84" t="b">
        <v>0</v>
      </c>
      <c r="H507" s="84" t="b">
        <v>0</v>
      </c>
      <c r="I507" s="84" t="b">
        <v>0</v>
      </c>
      <c r="J507" s="84" t="b">
        <v>0</v>
      </c>
      <c r="K507" s="84" t="b">
        <v>0</v>
      </c>
      <c r="L507" s="84" t="b">
        <v>0</v>
      </c>
    </row>
    <row r="508" spans="1:12" ht="15">
      <c r="A508" s="84" t="s">
        <v>1474</v>
      </c>
      <c r="B508" s="84" t="s">
        <v>1942</v>
      </c>
      <c r="C508" s="84">
        <v>2</v>
      </c>
      <c r="D508" s="123">
        <v>0.004979443914074917</v>
      </c>
      <c r="E508" s="123">
        <v>1.2324878663529863</v>
      </c>
      <c r="F508" s="84" t="s">
        <v>1355</v>
      </c>
      <c r="G508" s="84" t="b">
        <v>0</v>
      </c>
      <c r="H508" s="84" t="b">
        <v>0</v>
      </c>
      <c r="I508" s="84" t="b">
        <v>0</v>
      </c>
      <c r="J508" s="84" t="b">
        <v>0</v>
      </c>
      <c r="K508" s="84" t="b">
        <v>0</v>
      </c>
      <c r="L508" s="84" t="b">
        <v>0</v>
      </c>
    </row>
    <row r="509" spans="1:12" ht="15">
      <c r="A509" s="84" t="s">
        <v>1942</v>
      </c>
      <c r="B509" s="84" t="s">
        <v>1819</v>
      </c>
      <c r="C509" s="84">
        <v>2</v>
      </c>
      <c r="D509" s="123">
        <v>0.004979443914074917</v>
      </c>
      <c r="E509" s="123">
        <v>2.1533066203053615</v>
      </c>
      <c r="F509" s="84" t="s">
        <v>1355</v>
      </c>
      <c r="G509" s="84" t="b">
        <v>0</v>
      </c>
      <c r="H509" s="84" t="b">
        <v>0</v>
      </c>
      <c r="I509" s="84" t="b">
        <v>0</v>
      </c>
      <c r="J509" s="84" t="b">
        <v>0</v>
      </c>
      <c r="K509" s="84" t="b">
        <v>0</v>
      </c>
      <c r="L509" s="84" t="b">
        <v>0</v>
      </c>
    </row>
    <row r="510" spans="1:12" ht="15">
      <c r="A510" s="84" t="s">
        <v>1819</v>
      </c>
      <c r="B510" s="84" t="s">
        <v>1817</v>
      </c>
      <c r="C510" s="84">
        <v>2</v>
      </c>
      <c r="D510" s="123">
        <v>0.004979443914074917</v>
      </c>
      <c r="E510" s="123">
        <v>1.8522766246413802</v>
      </c>
      <c r="F510" s="84" t="s">
        <v>1355</v>
      </c>
      <c r="G510" s="84" t="b">
        <v>0</v>
      </c>
      <c r="H510" s="84" t="b">
        <v>0</v>
      </c>
      <c r="I510" s="84" t="b">
        <v>0</v>
      </c>
      <c r="J510" s="84" t="b">
        <v>0</v>
      </c>
      <c r="K510" s="84" t="b">
        <v>0</v>
      </c>
      <c r="L510" s="84" t="b">
        <v>0</v>
      </c>
    </row>
    <row r="511" spans="1:12" ht="15">
      <c r="A511" s="84" t="s">
        <v>1489</v>
      </c>
      <c r="B511" s="84" t="s">
        <v>1924</v>
      </c>
      <c r="C511" s="84">
        <v>2</v>
      </c>
      <c r="D511" s="123">
        <v>0.004979443914074917</v>
      </c>
      <c r="E511" s="123">
        <v>1.8522766246413802</v>
      </c>
      <c r="F511" s="84" t="s">
        <v>1355</v>
      </c>
      <c r="G511" s="84" t="b">
        <v>0</v>
      </c>
      <c r="H511" s="84" t="b">
        <v>0</v>
      </c>
      <c r="I511" s="84" t="b">
        <v>0</v>
      </c>
      <c r="J511" s="84" t="b">
        <v>0</v>
      </c>
      <c r="K511" s="84" t="b">
        <v>0</v>
      </c>
      <c r="L511" s="84" t="b">
        <v>0</v>
      </c>
    </row>
    <row r="512" spans="1:12" ht="15">
      <c r="A512" s="84" t="s">
        <v>1924</v>
      </c>
      <c r="B512" s="84" t="s">
        <v>1925</v>
      </c>
      <c r="C512" s="84">
        <v>2</v>
      </c>
      <c r="D512" s="123">
        <v>0.004979443914074917</v>
      </c>
      <c r="E512" s="123">
        <v>2.329397879361043</v>
      </c>
      <c r="F512" s="84" t="s">
        <v>1355</v>
      </c>
      <c r="G512" s="84" t="b">
        <v>0</v>
      </c>
      <c r="H512" s="84" t="b">
        <v>0</v>
      </c>
      <c r="I512" s="84" t="b">
        <v>0</v>
      </c>
      <c r="J512" s="84" t="b">
        <v>0</v>
      </c>
      <c r="K512" s="84" t="b">
        <v>0</v>
      </c>
      <c r="L512" s="84" t="b">
        <v>0</v>
      </c>
    </row>
    <row r="513" spans="1:12" ht="15">
      <c r="A513" s="84" t="s">
        <v>1925</v>
      </c>
      <c r="B513" s="84" t="s">
        <v>1926</v>
      </c>
      <c r="C513" s="84">
        <v>2</v>
      </c>
      <c r="D513" s="123">
        <v>0.004979443914074917</v>
      </c>
      <c r="E513" s="123">
        <v>2.329397879361043</v>
      </c>
      <c r="F513" s="84" t="s">
        <v>1355</v>
      </c>
      <c r="G513" s="84" t="b">
        <v>0</v>
      </c>
      <c r="H513" s="84" t="b">
        <v>0</v>
      </c>
      <c r="I513" s="84" t="b">
        <v>0</v>
      </c>
      <c r="J513" s="84" t="b">
        <v>0</v>
      </c>
      <c r="K513" s="84" t="b">
        <v>0</v>
      </c>
      <c r="L513" s="84" t="b">
        <v>0</v>
      </c>
    </row>
    <row r="514" spans="1:12" ht="15">
      <c r="A514" s="84" t="s">
        <v>1926</v>
      </c>
      <c r="B514" s="84" t="s">
        <v>1927</v>
      </c>
      <c r="C514" s="84">
        <v>2</v>
      </c>
      <c r="D514" s="123">
        <v>0.004979443914074917</v>
      </c>
      <c r="E514" s="123">
        <v>2.329397879361043</v>
      </c>
      <c r="F514" s="84" t="s">
        <v>1355</v>
      </c>
      <c r="G514" s="84" t="b">
        <v>0</v>
      </c>
      <c r="H514" s="84" t="b">
        <v>0</v>
      </c>
      <c r="I514" s="84" t="b">
        <v>0</v>
      </c>
      <c r="J514" s="84" t="b">
        <v>0</v>
      </c>
      <c r="K514" s="84" t="b">
        <v>0</v>
      </c>
      <c r="L514" s="84" t="b">
        <v>0</v>
      </c>
    </row>
    <row r="515" spans="1:12" ht="15">
      <c r="A515" s="84" t="s">
        <v>1927</v>
      </c>
      <c r="B515" s="84" t="s">
        <v>1849</v>
      </c>
      <c r="C515" s="84">
        <v>2</v>
      </c>
      <c r="D515" s="123">
        <v>0.004979443914074917</v>
      </c>
      <c r="E515" s="123">
        <v>2.1533066203053615</v>
      </c>
      <c r="F515" s="84" t="s">
        <v>1355</v>
      </c>
      <c r="G515" s="84" t="b">
        <v>0</v>
      </c>
      <c r="H515" s="84" t="b">
        <v>0</v>
      </c>
      <c r="I515" s="84" t="b">
        <v>0</v>
      </c>
      <c r="J515" s="84" t="b">
        <v>0</v>
      </c>
      <c r="K515" s="84" t="b">
        <v>0</v>
      </c>
      <c r="L515" s="84" t="b">
        <v>0</v>
      </c>
    </row>
    <row r="516" spans="1:12" ht="15">
      <c r="A516" s="84" t="s">
        <v>1849</v>
      </c>
      <c r="B516" s="84" t="s">
        <v>1928</v>
      </c>
      <c r="C516" s="84">
        <v>2</v>
      </c>
      <c r="D516" s="123">
        <v>0.004979443914074917</v>
      </c>
      <c r="E516" s="123">
        <v>2.1533066203053615</v>
      </c>
      <c r="F516" s="84" t="s">
        <v>1355</v>
      </c>
      <c r="G516" s="84" t="b">
        <v>0</v>
      </c>
      <c r="H516" s="84" t="b">
        <v>0</v>
      </c>
      <c r="I516" s="84" t="b">
        <v>0</v>
      </c>
      <c r="J516" s="84" t="b">
        <v>0</v>
      </c>
      <c r="K516" s="84" t="b">
        <v>0</v>
      </c>
      <c r="L516" s="84" t="b">
        <v>0</v>
      </c>
    </row>
    <row r="517" spans="1:12" ht="15">
      <c r="A517" s="84" t="s">
        <v>1928</v>
      </c>
      <c r="B517" s="84" t="s">
        <v>1929</v>
      </c>
      <c r="C517" s="84">
        <v>2</v>
      </c>
      <c r="D517" s="123">
        <v>0.004979443914074917</v>
      </c>
      <c r="E517" s="123">
        <v>2.329397879361043</v>
      </c>
      <c r="F517" s="84" t="s">
        <v>1355</v>
      </c>
      <c r="G517" s="84" t="b">
        <v>0</v>
      </c>
      <c r="H517" s="84" t="b">
        <v>0</v>
      </c>
      <c r="I517" s="84" t="b">
        <v>0</v>
      </c>
      <c r="J517" s="84" t="b">
        <v>0</v>
      </c>
      <c r="K517" s="84" t="b">
        <v>0</v>
      </c>
      <c r="L517" s="84" t="b">
        <v>0</v>
      </c>
    </row>
    <row r="518" spans="1:12" ht="15">
      <c r="A518" s="84" t="s">
        <v>1929</v>
      </c>
      <c r="B518" s="84" t="s">
        <v>1486</v>
      </c>
      <c r="C518" s="84">
        <v>2</v>
      </c>
      <c r="D518" s="123">
        <v>0.004979443914074917</v>
      </c>
      <c r="E518" s="123">
        <v>1.676185365585699</v>
      </c>
      <c r="F518" s="84" t="s">
        <v>1355</v>
      </c>
      <c r="G518" s="84" t="b">
        <v>0</v>
      </c>
      <c r="H518" s="84" t="b">
        <v>0</v>
      </c>
      <c r="I518" s="84" t="b">
        <v>0</v>
      </c>
      <c r="J518" s="84" t="b">
        <v>0</v>
      </c>
      <c r="K518" s="84" t="b">
        <v>0</v>
      </c>
      <c r="L518" s="84" t="b">
        <v>0</v>
      </c>
    </row>
    <row r="519" spans="1:12" ht="15">
      <c r="A519" s="84" t="s">
        <v>255</v>
      </c>
      <c r="B519" s="84" t="s">
        <v>1933</v>
      </c>
      <c r="C519" s="84">
        <v>2</v>
      </c>
      <c r="D519" s="123">
        <v>0.004979443914074917</v>
      </c>
      <c r="E519" s="123">
        <v>2.329397879361043</v>
      </c>
      <c r="F519" s="84" t="s">
        <v>1355</v>
      </c>
      <c r="G519" s="84" t="b">
        <v>0</v>
      </c>
      <c r="H519" s="84" t="b">
        <v>0</v>
      </c>
      <c r="I519" s="84" t="b">
        <v>0</v>
      </c>
      <c r="J519" s="84" t="b">
        <v>1</v>
      </c>
      <c r="K519" s="84" t="b">
        <v>0</v>
      </c>
      <c r="L519" s="84" t="b">
        <v>0</v>
      </c>
    </row>
    <row r="520" spans="1:12" ht="15">
      <c r="A520" s="84" t="s">
        <v>1933</v>
      </c>
      <c r="B520" s="84" t="s">
        <v>1817</v>
      </c>
      <c r="C520" s="84">
        <v>2</v>
      </c>
      <c r="D520" s="123">
        <v>0.004979443914074917</v>
      </c>
      <c r="E520" s="123">
        <v>2.0283678836970616</v>
      </c>
      <c r="F520" s="84" t="s">
        <v>1355</v>
      </c>
      <c r="G520" s="84" t="b">
        <v>1</v>
      </c>
      <c r="H520" s="84" t="b">
        <v>0</v>
      </c>
      <c r="I520" s="84" t="b">
        <v>0</v>
      </c>
      <c r="J520" s="84" t="b">
        <v>0</v>
      </c>
      <c r="K520" s="84" t="b">
        <v>0</v>
      </c>
      <c r="L520" s="84" t="b">
        <v>0</v>
      </c>
    </row>
    <row r="521" spans="1:12" ht="15">
      <c r="A521" s="84" t="s">
        <v>1817</v>
      </c>
      <c r="B521" s="84" t="s">
        <v>1474</v>
      </c>
      <c r="C521" s="84">
        <v>2</v>
      </c>
      <c r="D521" s="123">
        <v>0.004979443914074917</v>
      </c>
      <c r="E521" s="123">
        <v>1.0741253742577366</v>
      </c>
      <c r="F521" s="84" t="s">
        <v>1355</v>
      </c>
      <c r="G521" s="84" t="b">
        <v>0</v>
      </c>
      <c r="H521" s="84" t="b">
        <v>0</v>
      </c>
      <c r="I521" s="84" t="b">
        <v>0</v>
      </c>
      <c r="J521" s="84" t="b">
        <v>0</v>
      </c>
      <c r="K521" s="84" t="b">
        <v>0</v>
      </c>
      <c r="L521" s="84" t="b">
        <v>0</v>
      </c>
    </row>
    <row r="522" spans="1:12" ht="15">
      <c r="A522" s="84" t="s">
        <v>1474</v>
      </c>
      <c r="B522" s="84" t="s">
        <v>1787</v>
      </c>
      <c r="C522" s="84">
        <v>2</v>
      </c>
      <c r="D522" s="123">
        <v>0.004979443914074917</v>
      </c>
      <c r="E522" s="123">
        <v>0.8345478576809486</v>
      </c>
      <c r="F522" s="84" t="s">
        <v>1355</v>
      </c>
      <c r="G522" s="84" t="b">
        <v>0</v>
      </c>
      <c r="H522" s="84" t="b">
        <v>0</v>
      </c>
      <c r="I522" s="84" t="b">
        <v>0</v>
      </c>
      <c r="J522" s="84" t="b">
        <v>0</v>
      </c>
      <c r="K522" s="84" t="b">
        <v>0</v>
      </c>
      <c r="L522" s="84" t="b">
        <v>0</v>
      </c>
    </row>
    <row r="523" spans="1:12" ht="15">
      <c r="A523" s="84" t="s">
        <v>1787</v>
      </c>
      <c r="B523" s="84" t="s">
        <v>1440</v>
      </c>
      <c r="C523" s="84">
        <v>2</v>
      </c>
      <c r="D523" s="123">
        <v>0.004979443914074917</v>
      </c>
      <c r="E523" s="123">
        <v>1.931457870689005</v>
      </c>
      <c r="F523" s="84" t="s">
        <v>1355</v>
      </c>
      <c r="G523" s="84" t="b">
        <v>0</v>
      </c>
      <c r="H523" s="84" t="b">
        <v>0</v>
      </c>
      <c r="I523" s="84" t="b">
        <v>0</v>
      </c>
      <c r="J523" s="84" t="b">
        <v>0</v>
      </c>
      <c r="K523" s="84" t="b">
        <v>0</v>
      </c>
      <c r="L523" s="84" t="b">
        <v>0</v>
      </c>
    </row>
    <row r="524" spans="1:12" ht="15">
      <c r="A524" s="84" t="s">
        <v>1440</v>
      </c>
      <c r="B524" s="84" t="s">
        <v>228</v>
      </c>
      <c r="C524" s="84">
        <v>2</v>
      </c>
      <c r="D524" s="123">
        <v>0.004979443914074917</v>
      </c>
      <c r="E524" s="123">
        <v>2.329397879361043</v>
      </c>
      <c r="F524" s="84" t="s">
        <v>1355</v>
      </c>
      <c r="G524" s="84" t="b">
        <v>0</v>
      </c>
      <c r="H524" s="84" t="b">
        <v>0</v>
      </c>
      <c r="I524" s="84" t="b">
        <v>0</v>
      </c>
      <c r="J524" s="84" t="b">
        <v>0</v>
      </c>
      <c r="K524" s="84" t="b">
        <v>0</v>
      </c>
      <c r="L524" s="84" t="b">
        <v>0</v>
      </c>
    </row>
    <row r="525" spans="1:12" ht="15">
      <c r="A525" s="84" t="s">
        <v>228</v>
      </c>
      <c r="B525" s="84" t="s">
        <v>1934</v>
      </c>
      <c r="C525" s="84">
        <v>2</v>
      </c>
      <c r="D525" s="123">
        <v>0.004979443914074917</v>
      </c>
      <c r="E525" s="123">
        <v>2.329397879361043</v>
      </c>
      <c r="F525" s="84" t="s">
        <v>1355</v>
      </c>
      <c r="G525" s="84" t="b">
        <v>0</v>
      </c>
      <c r="H525" s="84" t="b">
        <v>0</v>
      </c>
      <c r="I525" s="84" t="b">
        <v>0</v>
      </c>
      <c r="J525" s="84" t="b">
        <v>1</v>
      </c>
      <c r="K525" s="84" t="b">
        <v>0</v>
      </c>
      <c r="L525" s="84" t="b">
        <v>0</v>
      </c>
    </row>
    <row r="526" spans="1:12" ht="15">
      <c r="A526" s="84" t="s">
        <v>1934</v>
      </c>
      <c r="B526" s="84" t="s">
        <v>1935</v>
      </c>
      <c r="C526" s="84">
        <v>2</v>
      </c>
      <c r="D526" s="123">
        <v>0.004979443914074917</v>
      </c>
      <c r="E526" s="123">
        <v>2.329397879361043</v>
      </c>
      <c r="F526" s="84" t="s">
        <v>1355</v>
      </c>
      <c r="G526" s="84" t="b">
        <v>1</v>
      </c>
      <c r="H526" s="84" t="b">
        <v>0</v>
      </c>
      <c r="I526" s="84" t="b">
        <v>0</v>
      </c>
      <c r="J526" s="84" t="b">
        <v>0</v>
      </c>
      <c r="K526" s="84" t="b">
        <v>0</v>
      </c>
      <c r="L526" s="84" t="b">
        <v>0</v>
      </c>
    </row>
    <row r="527" spans="1:12" ht="15">
      <c r="A527" s="84" t="s">
        <v>1493</v>
      </c>
      <c r="B527" s="84" t="s">
        <v>1494</v>
      </c>
      <c r="C527" s="84">
        <v>7</v>
      </c>
      <c r="D527" s="123">
        <v>0</v>
      </c>
      <c r="E527" s="123">
        <v>1.084320885700036</v>
      </c>
      <c r="F527" s="84" t="s">
        <v>1356</v>
      </c>
      <c r="G527" s="84" t="b">
        <v>0</v>
      </c>
      <c r="H527" s="84" t="b">
        <v>0</v>
      </c>
      <c r="I527" s="84" t="b">
        <v>0</v>
      </c>
      <c r="J527" s="84" t="b">
        <v>0</v>
      </c>
      <c r="K527" s="84" t="b">
        <v>0</v>
      </c>
      <c r="L527" s="84" t="b">
        <v>0</v>
      </c>
    </row>
    <row r="528" spans="1:12" ht="15">
      <c r="A528" s="84" t="s">
        <v>1494</v>
      </c>
      <c r="B528" s="84" t="s">
        <v>1495</v>
      </c>
      <c r="C528" s="84">
        <v>7</v>
      </c>
      <c r="D528" s="123">
        <v>0</v>
      </c>
      <c r="E528" s="123">
        <v>1.084320885700036</v>
      </c>
      <c r="F528" s="84" t="s">
        <v>1356</v>
      </c>
      <c r="G528" s="84" t="b">
        <v>0</v>
      </c>
      <c r="H528" s="84" t="b">
        <v>0</v>
      </c>
      <c r="I528" s="84" t="b">
        <v>0</v>
      </c>
      <c r="J528" s="84" t="b">
        <v>0</v>
      </c>
      <c r="K528" s="84" t="b">
        <v>0</v>
      </c>
      <c r="L528" s="84" t="b">
        <v>0</v>
      </c>
    </row>
    <row r="529" spans="1:12" ht="15">
      <c r="A529" s="84" t="s">
        <v>1495</v>
      </c>
      <c r="B529" s="84" t="s">
        <v>1496</v>
      </c>
      <c r="C529" s="84">
        <v>7</v>
      </c>
      <c r="D529" s="123">
        <v>0</v>
      </c>
      <c r="E529" s="123">
        <v>1.084320885700036</v>
      </c>
      <c r="F529" s="84" t="s">
        <v>1356</v>
      </c>
      <c r="G529" s="84" t="b">
        <v>0</v>
      </c>
      <c r="H529" s="84" t="b">
        <v>0</v>
      </c>
      <c r="I529" s="84" t="b">
        <v>0</v>
      </c>
      <c r="J529" s="84" t="b">
        <v>0</v>
      </c>
      <c r="K529" s="84" t="b">
        <v>0</v>
      </c>
      <c r="L529" s="84" t="b">
        <v>0</v>
      </c>
    </row>
    <row r="530" spans="1:12" ht="15">
      <c r="A530" s="84" t="s">
        <v>1496</v>
      </c>
      <c r="B530" s="84" t="s">
        <v>1497</v>
      </c>
      <c r="C530" s="84">
        <v>7</v>
      </c>
      <c r="D530" s="123">
        <v>0</v>
      </c>
      <c r="E530" s="123">
        <v>1.084320885700036</v>
      </c>
      <c r="F530" s="84" t="s">
        <v>1356</v>
      </c>
      <c r="G530" s="84" t="b">
        <v>0</v>
      </c>
      <c r="H530" s="84" t="b">
        <v>0</v>
      </c>
      <c r="I530" s="84" t="b">
        <v>0</v>
      </c>
      <c r="J530" s="84" t="b">
        <v>1</v>
      </c>
      <c r="K530" s="84" t="b">
        <v>0</v>
      </c>
      <c r="L530" s="84" t="b">
        <v>0</v>
      </c>
    </row>
    <row r="531" spans="1:12" ht="15">
      <c r="A531" s="84" t="s">
        <v>1497</v>
      </c>
      <c r="B531" s="84" t="s">
        <v>1498</v>
      </c>
      <c r="C531" s="84">
        <v>7</v>
      </c>
      <c r="D531" s="123">
        <v>0</v>
      </c>
      <c r="E531" s="123">
        <v>1.084320885700036</v>
      </c>
      <c r="F531" s="84" t="s">
        <v>1356</v>
      </c>
      <c r="G531" s="84" t="b">
        <v>1</v>
      </c>
      <c r="H531" s="84" t="b">
        <v>0</v>
      </c>
      <c r="I531" s="84" t="b">
        <v>0</v>
      </c>
      <c r="J531" s="84" t="b">
        <v>0</v>
      </c>
      <c r="K531" s="84" t="b">
        <v>0</v>
      </c>
      <c r="L531" s="84" t="b">
        <v>0</v>
      </c>
    </row>
    <row r="532" spans="1:12" ht="15">
      <c r="A532" s="84" t="s">
        <v>1498</v>
      </c>
      <c r="B532" s="84" t="s">
        <v>1499</v>
      </c>
      <c r="C532" s="84">
        <v>7</v>
      </c>
      <c r="D532" s="123">
        <v>0</v>
      </c>
      <c r="E532" s="123">
        <v>1.084320885700036</v>
      </c>
      <c r="F532" s="84" t="s">
        <v>1356</v>
      </c>
      <c r="G532" s="84" t="b">
        <v>0</v>
      </c>
      <c r="H532" s="84" t="b">
        <v>0</v>
      </c>
      <c r="I532" s="84" t="b">
        <v>0</v>
      </c>
      <c r="J532" s="84" t="b">
        <v>0</v>
      </c>
      <c r="K532" s="84" t="b">
        <v>0</v>
      </c>
      <c r="L532" s="84" t="b">
        <v>0</v>
      </c>
    </row>
    <row r="533" spans="1:12" ht="15">
      <c r="A533" s="84" t="s">
        <v>1499</v>
      </c>
      <c r="B533" s="84" t="s">
        <v>246</v>
      </c>
      <c r="C533" s="84">
        <v>7</v>
      </c>
      <c r="D533" s="123">
        <v>0</v>
      </c>
      <c r="E533" s="123">
        <v>1.084320885700036</v>
      </c>
      <c r="F533" s="84" t="s">
        <v>1356</v>
      </c>
      <c r="G533" s="84" t="b">
        <v>0</v>
      </c>
      <c r="H533" s="84" t="b">
        <v>0</v>
      </c>
      <c r="I533" s="84" t="b">
        <v>0</v>
      </c>
      <c r="J533" s="84" t="b">
        <v>0</v>
      </c>
      <c r="K533" s="84" t="b">
        <v>0</v>
      </c>
      <c r="L533" s="84" t="b">
        <v>0</v>
      </c>
    </row>
    <row r="534" spans="1:12" ht="15">
      <c r="A534" s="84" t="s">
        <v>246</v>
      </c>
      <c r="B534" s="84" t="s">
        <v>277</v>
      </c>
      <c r="C534" s="84">
        <v>7</v>
      </c>
      <c r="D534" s="123">
        <v>0</v>
      </c>
      <c r="E534" s="123">
        <v>1.084320885700036</v>
      </c>
      <c r="F534" s="84" t="s">
        <v>1356</v>
      </c>
      <c r="G534" s="84" t="b">
        <v>0</v>
      </c>
      <c r="H534" s="84" t="b">
        <v>0</v>
      </c>
      <c r="I534" s="84" t="b">
        <v>0</v>
      </c>
      <c r="J534" s="84" t="b">
        <v>0</v>
      </c>
      <c r="K534" s="84" t="b">
        <v>0</v>
      </c>
      <c r="L534" s="84" t="b">
        <v>0</v>
      </c>
    </row>
    <row r="535" spans="1:12" ht="15">
      <c r="A535" s="84" t="s">
        <v>277</v>
      </c>
      <c r="B535" s="84" t="s">
        <v>276</v>
      </c>
      <c r="C535" s="84">
        <v>7</v>
      </c>
      <c r="D535" s="123">
        <v>0</v>
      </c>
      <c r="E535" s="123">
        <v>1.084320885700036</v>
      </c>
      <c r="F535" s="84" t="s">
        <v>1356</v>
      </c>
      <c r="G535" s="84" t="b">
        <v>0</v>
      </c>
      <c r="H535" s="84" t="b">
        <v>0</v>
      </c>
      <c r="I535" s="84" t="b">
        <v>0</v>
      </c>
      <c r="J535" s="84" t="b">
        <v>0</v>
      </c>
      <c r="K535" s="84" t="b">
        <v>0</v>
      </c>
      <c r="L535" s="84" t="b">
        <v>0</v>
      </c>
    </row>
    <row r="536" spans="1:12" ht="15">
      <c r="A536" s="84" t="s">
        <v>276</v>
      </c>
      <c r="B536" s="84" t="s">
        <v>275</v>
      </c>
      <c r="C536" s="84">
        <v>7</v>
      </c>
      <c r="D536" s="123">
        <v>0</v>
      </c>
      <c r="E536" s="123">
        <v>1.084320885700036</v>
      </c>
      <c r="F536" s="84" t="s">
        <v>1356</v>
      </c>
      <c r="G536" s="84" t="b">
        <v>0</v>
      </c>
      <c r="H536" s="84" t="b">
        <v>0</v>
      </c>
      <c r="I536" s="84" t="b">
        <v>0</v>
      </c>
      <c r="J536" s="84" t="b">
        <v>0</v>
      </c>
      <c r="K536" s="84" t="b">
        <v>0</v>
      </c>
      <c r="L536" s="84" t="b">
        <v>0</v>
      </c>
    </row>
    <row r="537" spans="1:12" ht="15">
      <c r="A537" s="84" t="s">
        <v>238</v>
      </c>
      <c r="B537" s="84" t="s">
        <v>1493</v>
      </c>
      <c r="C537" s="84">
        <v>6</v>
      </c>
      <c r="D537" s="123">
        <v>0.004366094975909558</v>
      </c>
      <c r="E537" s="123">
        <v>1.1512676753306492</v>
      </c>
      <c r="F537" s="84" t="s">
        <v>1356</v>
      </c>
      <c r="G537" s="84" t="b">
        <v>0</v>
      </c>
      <c r="H537" s="84" t="b">
        <v>0</v>
      </c>
      <c r="I537" s="84" t="b">
        <v>0</v>
      </c>
      <c r="J537" s="84" t="b">
        <v>0</v>
      </c>
      <c r="K537" s="84" t="b">
        <v>0</v>
      </c>
      <c r="L537" s="84" t="b">
        <v>0</v>
      </c>
    </row>
    <row r="538" spans="1:12" ht="15">
      <c r="A538" s="84" t="s">
        <v>1501</v>
      </c>
      <c r="B538" s="84" t="s">
        <v>1502</v>
      </c>
      <c r="C538" s="84">
        <v>2</v>
      </c>
      <c r="D538" s="123">
        <v>0.00752574989159953</v>
      </c>
      <c r="E538" s="123">
        <v>1.5797835966168103</v>
      </c>
      <c r="F538" s="84" t="s">
        <v>1357</v>
      </c>
      <c r="G538" s="84" t="b">
        <v>1</v>
      </c>
      <c r="H538" s="84" t="b">
        <v>0</v>
      </c>
      <c r="I538" s="84" t="b">
        <v>0</v>
      </c>
      <c r="J538" s="84" t="b">
        <v>0</v>
      </c>
      <c r="K538" s="84" t="b">
        <v>0</v>
      </c>
      <c r="L538" s="84" t="b">
        <v>0</v>
      </c>
    </row>
    <row r="539" spans="1:12" ht="15">
      <c r="A539" s="84" t="s">
        <v>1502</v>
      </c>
      <c r="B539" s="84" t="s">
        <v>1503</v>
      </c>
      <c r="C539" s="84">
        <v>2</v>
      </c>
      <c r="D539" s="123">
        <v>0.00752574989159953</v>
      </c>
      <c r="E539" s="123">
        <v>1.5797835966168103</v>
      </c>
      <c r="F539" s="84" t="s">
        <v>1357</v>
      </c>
      <c r="G539" s="84" t="b">
        <v>0</v>
      </c>
      <c r="H539" s="84" t="b">
        <v>0</v>
      </c>
      <c r="I539" s="84" t="b">
        <v>0</v>
      </c>
      <c r="J539" s="84" t="b">
        <v>0</v>
      </c>
      <c r="K539" s="84" t="b">
        <v>0</v>
      </c>
      <c r="L539" s="84" t="b">
        <v>0</v>
      </c>
    </row>
    <row r="540" spans="1:12" ht="15">
      <c r="A540" s="84" t="s">
        <v>1503</v>
      </c>
      <c r="B540" s="84" t="s">
        <v>1474</v>
      </c>
      <c r="C540" s="84">
        <v>2</v>
      </c>
      <c r="D540" s="123">
        <v>0.00752574989159953</v>
      </c>
      <c r="E540" s="123">
        <v>1.5797835966168103</v>
      </c>
      <c r="F540" s="84" t="s">
        <v>1357</v>
      </c>
      <c r="G540" s="84" t="b">
        <v>0</v>
      </c>
      <c r="H540" s="84" t="b">
        <v>0</v>
      </c>
      <c r="I540" s="84" t="b">
        <v>0</v>
      </c>
      <c r="J540" s="84" t="b">
        <v>0</v>
      </c>
      <c r="K540" s="84" t="b">
        <v>0</v>
      </c>
      <c r="L540" s="84" t="b">
        <v>0</v>
      </c>
    </row>
    <row r="541" spans="1:12" ht="15">
      <c r="A541" s="84" t="s">
        <v>1474</v>
      </c>
      <c r="B541" s="84" t="s">
        <v>1485</v>
      </c>
      <c r="C541" s="84">
        <v>2</v>
      </c>
      <c r="D541" s="123">
        <v>0.00752574989159953</v>
      </c>
      <c r="E541" s="123">
        <v>1.5797835966168103</v>
      </c>
      <c r="F541" s="84" t="s">
        <v>1357</v>
      </c>
      <c r="G541" s="84" t="b">
        <v>0</v>
      </c>
      <c r="H541" s="84" t="b">
        <v>0</v>
      </c>
      <c r="I541" s="84" t="b">
        <v>0</v>
      </c>
      <c r="J541" s="84" t="b">
        <v>0</v>
      </c>
      <c r="K541" s="84" t="b">
        <v>0</v>
      </c>
      <c r="L541" s="84" t="b">
        <v>0</v>
      </c>
    </row>
    <row r="542" spans="1:12" ht="15">
      <c r="A542" s="84" t="s">
        <v>1485</v>
      </c>
      <c r="B542" s="84" t="s">
        <v>1504</v>
      </c>
      <c r="C542" s="84">
        <v>2</v>
      </c>
      <c r="D542" s="123">
        <v>0.00752574989159953</v>
      </c>
      <c r="E542" s="123">
        <v>1.5797835966168103</v>
      </c>
      <c r="F542" s="84" t="s">
        <v>1357</v>
      </c>
      <c r="G542" s="84" t="b">
        <v>0</v>
      </c>
      <c r="H542" s="84" t="b">
        <v>0</v>
      </c>
      <c r="I542" s="84" t="b">
        <v>0</v>
      </c>
      <c r="J542" s="84" t="b">
        <v>0</v>
      </c>
      <c r="K542" s="84" t="b">
        <v>0</v>
      </c>
      <c r="L542" s="84" t="b">
        <v>0</v>
      </c>
    </row>
    <row r="543" spans="1:12" ht="15">
      <c r="A543" s="84" t="s">
        <v>1504</v>
      </c>
      <c r="B543" s="84" t="s">
        <v>1505</v>
      </c>
      <c r="C543" s="84">
        <v>2</v>
      </c>
      <c r="D543" s="123">
        <v>0.00752574989159953</v>
      </c>
      <c r="E543" s="123">
        <v>1.5797835966168103</v>
      </c>
      <c r="F543" s="84" t="s">
        <v>1357</v>
      </c>
      <c r="G543" s="84" t="b">
        <v>0</v>
      </c>
      <c r="H543" s="84" t="b">
        <v>0</v>
      </c>
      <c r="I543" s="84" t="b">
        <v>0</v>
      </c>
      <c r="J543" s="84" t="b">
        <v>0</v>
      </c>
      <c r="K543" s="84" t="b">
        <v>0</v>
      </c>
      <c r="L543" s="84" t="b">
        <v>0</v>
      </c>
    </row>
    <row r="544" spans="1:12" ht="15">
      <c r="A544" s="84" t="s">
        <v>1505</v>
      </c>
      <c r="B544" s="84" t="s">
        <v>1506</v>
      </c>
      <c r="C544" s="84">
        <v>2</v>
      </c>
      <c r="D544" s="123">
        <v>0.00752574989159953</v>
      </c>
      <c r="E544" s="123">
        <v>1.5797835966168103</v>
      </c>
      <c r="F544" s="84" t="s">
        <v>1357</v>
      </c>
      <c r="G544" s="84" t="b">
        <v>0</v>
      </c>
      <c r="H544" s="84" t="b">
        <v>0</v>
      </c>
      <c r="I544" s="84" t="b">
        <v>0</v>
      </c>
      <c r="J544" s="84" t="b">
        <v>1</v>
      </c>
      <c r="K544" s="84" t="b">
        <v>0</v>
      </c>
      <c r="L544" s="84" t="b">
        <v>0</v>
      </c>
    </row>
    <row r="545" spans="1:12" ht="15">
      <c r="A545" s="84" t="s">
        <v>1506</v>
      </c>
      <c r="B545" s="84" t="s">
        <v>1507</v>
      </c>
      <c r="C545" s="84">
        <v>2</v>
      </c>
      <c r="D545" s="123">
        <v>0.00752574989159953</v>
      </c>
      <c r="E545" s="123">
        <v>1.5797835966168103</v>
      </c>
      <c r="F545" s="84" t="s">
        <v>1357</v>
      </c>
      <c r="G545" s="84" t="b">
        <v>1</v>
      </c>
      <c r="H545" s="84" t="b">
        <v>0</v>
      </c>
      <c r="I545" s="84" t="b">
        <v>0</v>
      </c>
      <c r="J545" s="84" t="b">
        <v>0</v>
      </c>
      <c r="K545" s="84" t="b">
        <v>0</v>
      </c>
      <c r="L545" s="84" t="b">
        <v>0</v>
      </c>
    </row>
    <row r="546" spans="1:12" ht="15">
      <c r="A546" s="84" t="s">
        <v>1507</v>
      </c>
      <c r="B546" s="84" t="s">
        <v>1796</v>
      </c>
      <c r="C546" s="84">
        <v>2</v>
      </c>
      <c r="D546" s="123">
        <v>0.00752574989159953</v>
      </c>
      <c r="E546" s="123">
        <v>1.5797835966168103</v>
      </c>
      <c r="F546" s="84" t="s">
        <v>1357</v>
      </c>
      <c r="G546" s="84" t="b">
        <v>0</v>
      </c>
      <c r="H546" s="84" t="b">
        <v>0</v>
      </c>
      <c r="I546" s="84" t="b">
        <v>0</v>
      </c>
      <c r="J546" s="84" t="b">
        <v>0</v>
      </c>
      <c r="K546" s="84" t="b">
        <v>0</v>
      </c>
      <c r="L546" s="84" t="b">
        <v>0</v>
      </c>
    </row>
    <row r="547" spans="1:12" ht="15">
      <c r="A547" s="84" t="s">
        <v>1796</v>
      </c>
      <c r="B547" s="84" t="s">
        <v>279</v>
      </c>
      <c r="C547" s="84">
        <v>2</v>
      </c>
      <c r="D547" s="123">
        <v>0.00752574989159953</v>
      </c>
      <c r="E547" s="123">
        <v>1.5797835966168103</v>
      </c>
      <c r="F547" s="84" t="s">
        <v>1357</v>
      </c>
      <c r="G547" s="84" t="b">
        <v>0</v>
      </c>
      <c r="H547" s="84" t="b">
        <v>0</v>
      </c>
      <c r="I547" s="84" t="b">
        <v>0</v>
      </c>
      <c r="J547" s="84" t="b">
        <v>0</v>
      </c>
      <c r="K547" s="84" t="b">
        <v>0</v>
      </c>
      <c r="L547" s="84" t="b">
        <v>0</v>
      </c>
    </row>
    <row r="548" spans="1:12" ht="15">
      <c r="A548" s="84" t="s">
        <v>1902</v>
      </c>
      <c r="B548" s="84" t="s">
        <v>1780</v>
      </c>
      <c r="C548" s="84">
        <v>2</v>
      </c>
      <c r="D548" s="123">
        <v>0.00752574989159953</v>
      </c>
      <c r="E548" s="123">
        <v>1.5797835966168103</v>
      </c>
      <c r="F548" s="84" t="s">
        <v>1357</v>
      </c>
      <c r="G548" s="84" t="b">
        <v>0</v>
      </c>
      <c r="H548" s="84" t="b">
        <v>0</v>
      </c>
      <c r="I548" s="84" t="b">
        <v>0</v>
      </c>
      <c r="J548" s="84" t="b">
        <v>0</v>
      </c>
      <c r="K548" s="84" t="b">
        <v>0</v>
      </c>
      <c r="L548" s="84" t="b">
        <v>0</v>
      </c>
    </row>
    <row r="549" spans="1:12" ht="15">
      <c r="A549" s="84" t="s">
        <v>1491</v>
      </c>
      <c r="B549" s="84" t="s">
        <v>1509</v>
      </c>
      <c r="C549" s="84">
        <v>5</v>
      </c>
      <c r="D549" s="123">
        <v>0.006003528901644847</v>
      </c>
      <c r="E549" s="123">
        <v>1.510545010206612</v>
      </c>
      <c r="F549" s="84" t="s">
        <v>1358</v>
      </c>
      <c r="G549" s="84" t="b">
        <v>0</v>
      </c>
      <c r="H549" s="84" t="b">
        <v>0</v>
      </c>
      <c r="I549" s="84" t="b">
        <v>0</v>
      </c>
      <c r="J549" s="84" t="b">
        <v>0</v>
      </c>
      <c r="K549" s="84" t="b">
        <v>0</v>
      </c>
      <c r="L549" s="84" t="b">
        <v>0</v>
      </c>
    </row>
    <row r="550" spans="1:12" ht="15">
      <c r="A550" s="84" t="s">
        <v>1509</v>
      </c>
      <c r="B550" s="84" t="s">
        <v>1510</v>
      </c>
      <c r="C550" s="84">
        <v>5</v>
      </c>
      <c r="D550" s="123">
        <v>0.006003528901644847</v>
      </c>
      <c r="E550" s="123">
        <v>1.510545010206612</v>
      </c>
      <c r="F550" s="84" t="s">
        <v>1358</v>
      </c>
      <c r="G550" s="84" t="b">
        <v>0</v>
      </c>
      <c r="H550" s="84" t="b">
        <v>0</v>
      </c>
      <c r="I550" s="84" t="b">
        <v>0</v>
      </c>
      <c r="J550" s="84" t="b">
        <v>0</v>
      </c>
      <c r="K550" s="84" t="b">
        <v>0</v>
      </c>
      <c r="L550" s="84" t="b">
        <v>0</v>
      </c>
    </row>
    <row r="551" spans="1:12" ht="15">
      <c r="A551" s="84" t="s">
        <v>1510</v>
      </c>
      <c r="B551" s="84" t="s">
        <v>1511</v>
      </c>
      <c r="C551" s="84">
        <v>5</v>
      </c>
      <c r="D551" s="123">
        <v>0.006003528901644847</v>
      </c>
      <c r="E551" s="123">
        <v>1.510545010206612</v>
      </c>
      <c r="F551" s="84" t="s">
        <v>1358</v>
      </c>
      <c r="G551" s="84" t="b">
        <v>0</v>
      </c>
      <c r="H551" s="84" t="b">
        <v>0</v>
      </c>
      <c r="I551" s="84" t="b">
        <v>0</v>
      </c>
      <c r="J551" s="84" t="b">
        <v>0</v>
      </c>
      <c r="K551" s="84" t="b">
        <v>0</v>
      </c>
      <c r="L551" s="84" t="b">
        <v>0</v>
      </c>
    </row>
    <row r="552" spans="1:12" ht="15">
      <c r="A552" s="84" t="s">
        <v>1511</v>
      </c>
      <c r="B552" s="84" t="s">
        <v>1512</v>
      </c>
      <c r="C552" s="84">
        <v>5</v>
      </c>
      <c r="D552" s="123">
        <v>0.006003528901644847</v>
      </c>
      <c r="E552" s="123">
        <v>1.510545010206612</v>
      </c>
      <c r="F552" s="84" t="s">
        <v>1358</v>
      </c>
      <c r="G552" s="84" t="b">
        <v>0</v>
      </c>
      <c r="H552" s="84" t="b">
        <v>0</v>
      </c>
      <c r="I552" s="84" t="b">
        <v>0</v>
      </c>
      <c r="J552" s="84" t="b">
        <v>0</v>
      </c>
      <c r="K552" s="84" t="b">
        <v>0</v>
      </c>
      <c r="L552" s="84" t="b">
        <v>0</v>
      </c>
    </row>
    <row r="553" spans="1:12" ht="15">
      <c r="A553" s="84" t="s">
        <v>1512</v>
      </c>
      <c r="B553" s="84" t="s">
        <v>1513</v>
      </c>
      <c r="C553" s="84">
        <v>5</v>
      </c>
      <c r="D553" s="123">
        <v>0.006003528901644847</v>
      </c>
      <c r="E553" s="123">
        <v>1.510545010206612</v>
      </c>
      <c r="F553" s="84" t="s">
        <v>1358</v>
      </c>
      <c r="G553" s="84" t="b">
        <v>0</v>
      </c>
      <c r="H553" s="84" t="b">
        <v>0</v>
      </c>
      <c r="I553" s="84" t="b">
        <v>0</v>
      </c>
      <c r="J553" s="84" t="b">
        <v>0</v>
      </c>
      <c r="K553" s="84" t="b">
        <v>0</v>
      </c>
      <c r="L553" s="84" t="b">
        <v>0</v>
      </c>
    </row>
    <row r="554" spans="1:12" ht="15">
      <c r="A554" s="84" t="s">
        <v>1513</v>
      </c>
      <c r="B554" s="84" t="s">
        <v>1514</v>
      </c>
      <c r="C554" s="84">
        <v>5</v>
      </c>
      <c r="D554" s="123">
        <v>0.006003528901644847</v>
      </c>
      <c r="E554" s="123">
        <v>1.510545010206612</v>
      </c>
      <c r="F554" s="84" t="s">
        <v>1358</v>
      </c>
      <c r="G554" s="84" t="b">
        <v>0</v>
      </c>
      <c r="H554" s="84" t="b">
        <v>0</v>
      </c>
      <c r="I554" s="84" t="b">
        <v>0</v>
      </c>
      <c r="J554" s="84" t="b">
        <v>0</v>
      </c>
      <c r="K554" s="84" t="b">
        <v>0</v>
      </c>
      <c r="L554" s="84" t="b">
        <v>0</v>
      </c>
    </row>
    <row r="555" spans="1:12" ht="15">
      <c r="A555" s="84" t="s">
        <v>1514</v>
      </c>
      <c r="B555" s="84" t="s">
        <v>294</v>
      </c>
      <c r="C555" s="84">
        <v>5</v>
      </c>
      <c r="D555" s="123">
        <v>0.006003528901644847</v>
      </c>
      <c r="E555" s="123">
        <v>1.510545010206612</v>
      </c>
      <c r="F555" s="84" t="s">
        <v>1358</v>
      </c>
      <c r="G555" s="84" t="b">
        <v>0</v>
      </c>
      <c r="H555" s="84" t="b">
        <v>0</v>
      </c>
      <c r="I555" s="84" t="b">
        <v>0</v>
      </c>
      <c r="J555" s="84" t="b">
        <v>0</v>
      </c>
      <c r="K555" s="84" t="b">
        <v>0</v>
      </c>
      <c r="L555" s="84" t="b">
        <v>0</v>
      </c>
    </row>
    <row r="556" spans="1:12" ht="15">
      <c r="A556" s="84" t="s">
        <v>294</v>
      </c>
      <c r="B556" s="84" t="s">
        <v>1515</v>
      </c>
      <c r="C556" s="84">
        <v>5</v>
      </c>
      <c r="D556" s="123">
        <v>0.006003528901644847</v>
      </c>
      <c r="E556" s="123">
        <v>1.510545010206612</v>
      </c>
      <c r="F556" s="84" t="s">
        <v>1358</v>
      </c>
      <c r="G556" s="84" t="b">
        <v>0</v>
      </c>
      <c r="H556" s="84" t="b">
        <v>0</v>
      </c>
      <c r="I556" s="84" t="b">
        <v>0</v>
      </c>
      <c r="J556" s="84" t="b">
        <v>0</v>
      </c>
      <c r="K556" s="84" t="b">
        <v>0</v>
      </c>
      <c r="L556" s="84" t="b">
        <v>0</v>
      </c>
    </row>
    <row r="557" spans="1:12" ht="15">
      <c r="A557" s="84" t="s">
        <v>1515</v>
      </c>
      <c r="B557" s="84" t="s">
        <v>1768</v>
      </c>
      <c r="C557" s="84">
        <v>5</v>
      </c>
      <c r="D557" s="123">
        <v>0.006003528901644847</v>
      </c>
      <c r="E557" s="123">
        <v>1.510545010206612</v>
      </c>
      <c r="F557" s="84" t="s">
        <v>1358</v>
      </c>
      <c r="G557" s="84" t="b">
        <v>0</v>
      </c>
      <c r="H557" s="84" t="b">
        <v>0</v>
      </c>
      <c r="I557" s="84" t="b">
        <v>0</v>
      </c>
      <c r="J557" s="84" t="b">
        <v>0</v>
      </c>
      <c r="K557" s="84" t="b">
        <v>0</v>
      </c>
      <c r="L557" s="84" t="b">
        <v>0</v>
      </c>
    </row>
    <row r="558" spans="1:12" ht="15">
      <c r="A558" s="84" t="s">
        <v>1768</v>
      </c>
      <c r="B558" s="84" t="s">
        <v>1761</v>
      </c>
      <c r="C558" s="84">
        <v>5</v>
      </c>
      <c r="D558" s="123">
        <v>0.006003528901644847</v>
      </c>
      <c r="E558" s="123">
        <v>1.510545010206612</v>
      </c>
      <c r="F558" s="84" t="s">
        <v>1358</v>
      </c>
      <c r="G558" s="84" t="b">
        <v>0</v>
      </c>
      <c r="H558" s="84" t="b">
        <v>0</v>
      </c>
      <c r="I558" s="84" t="b">
        <v>0</v>
      </c>
      <c r="J558" s="84" t="b">
        <v>0</v>
      </c>
      <c r="K558" s="84" t="b">
        <v>0</v>
      </c>
      <c r="L558" s="84" t="b">
        <v>0</v>
      </c>
    </row>
    <row r="559" spans="1:12" ht="15">
      <c r="A559" s="84" t="s">
        <v>1761</v>
      </c>
      <c r="B559" s="84" t="s">
        <v>1769</v>
      </c>
      <c r="C559" s="84">
        <v>5</v>
      </c>
      <c r="D559" s="123">
        <v>0.006003528901644847</v>
      </c>
      <c r="E559" s="123">
        <v>1.510545010206612</v>
      </c>
      <c r="F559" s="84" t="s">
        <v>1358</v>
      </c>
      <c r="G559" s="84" t="b">
        <v>0</v>
      </c>
      <c r="H559" s="84" t="b">
        <v>0</v>
      </c>
      <c r="I559" s="84" t="b">
        <v>0</v>
      </c>
      <c r="J559" s="84" t="b">
        <v>0</v>
      </c>
      <c r="K559" s="84" t="b">
        <v>0</v>
      </c>
      <c r="L559" s="84" t="b">
        <v>0</v>
      </c>
    </row>
    <row r="560" spans="1:12" ht="15">
      <c r="A560" s="84" t="s">
        <v>1769</v>
      </c>
      <c r="B560" s="84" t="s">
        <v>1770</v>
      </c>
      <c r="C560" s="84">
        <v>5</v>
      </c>
      <c r="D560" s="123">
        <v>0.006003528901644847</v>
      </c>
      <c r="E560" s="123">
        <v>1.510545010206612</v>
      </c>
      <c r="F560" s="84" t="s">
        <v>1358</v>
      </c>
      <c r="G560" s="84" t="b">
        <v>0</v>
      </c>
      <c r="H560" s="84" t="b">
        <v>0</v>
      </c>
      <c r="I560" s="84" t="b">
        <v>0</v>
      </c>
      <c r="J560" s="84" t="b">
        <v>0</v>
      </c>
      <c r="K560" s="84" t="b">
        <v>0</v>
      </c>
      <c r="L560" s="84" t="b">
        <v>0</v>
      </c>
    </row>
    <row r="561" spans="1:12" ht="15">
      <c r="A561" s="84" t="s">
        <v>1770</v>
      </c>
      <c r="B561" s="84" t="s">
        <v>1771</v>
      </c>
      <c r="C561" s="84">
        <v>5</v>
      </c>
      <c r="D561" s="123">
        <v>0.006003528901644847</v>
      </c>
      <c r="E561" s="123">
        <v>1.510545010206612</v>
      </c>
      <c r="F561" s="84" t="s">
        <v>1358</v>
      </c>
      <c r="G561" s="84" t="b">
        <v>0</v>
      </c>
      <c r="H561" s="84" t="b">
        <v>0</v>
      </c>
      <c r="I561" s="84" t="b">
        <v>0</v>
      </c>
      <c r="J561" s="84" t="b">
        <v>0</v>
      </c>
      <c r="K561" s="84" t="b">
        <v>0</v>
      </c>
      <c r="L561" s="84" t="b">
        <v>0</v>
      </c>
    </row>
    <row r="562" spans="1:12" ht="15">
      <c r="A562" s="84" t="s">
        <v>1771</v>
      </c>
      <c r="B562" s="84" t="s">
        <v>1772</v>
      </c>
      <c r="C562" s="84">
        <v>5</v>
      </c>
      <c r="D562" s="123">
        <v>0.006003528901644847</v>
      </c>
      <c r="E562" s="123">
        <v>1.510545010206612</v>
      </c>
      <c r="F562" s="84" t="s">
        <v>1358</v>
      </c>
      <c r="G562" s="84" t="b">
        <v>0</v>
      </c>
      <c r="H562" s="84" t="b">
        <v>0</v>
      </c>
      <c r="I562" s="84" t="b">
        <v>0</v>
      </c>
      <c r="J562" s="84" t="b">
        <v>0</v>
      </c>
      <c r="K562" s="84" t="b">
        <v>0</v>
      </c>
      <c r="L562" s="84" t="b">
        <v>0</v>
      </c>
    </row>
    <row r="563" spans="1:12" ht="15">
      <c r="A563" s="84" t="s">
        <v>1772</v>
      </c>
      <c r="B563" s="84" t="s">
        <v>1773</v>
      </c>
      <c r="C563" s="84">
        <v>5</v>
      </c>
      <c r="D563" s="123">
        <v>0.006003528901644847</v>
      </c>
      <c r="E563" s="123">
        <v>1.510545010206612</v>
      </c>
      <c r="F563" s="84" t="s">
        <v>1358</v>
      </c>
      <c r="G563" s="84" t="b">
        <v>0</v>
      </c>
      <c r="H563" s="84" t="b">
        <v>0</v>
      </c>
      <c r="I563" s="84" t="b">
        <v>0</v>
      </c>
      <c r="J563" s="84" t="b">
        <v>0</v>
      </c>
      <c r="K563" s="84" t="b">
        <v>0</v>
      </c>
      <c r="L563" s="84" t="b">
        <v>0</v>
      </c>
    </row>
    <row r="564" spans="1:12" ht="15">
      <c r="A564" s="84" t="s">
        <v>1773</v>
      </c>
      <c r="B564" s="84" t="s">
        <v>1774</v>
      </c>
      <c r="C564" s="84">
        <v>5</v>
      </c>
      <c r="D564" s="123">
        <v>0.006003528901644847</v>
      </c>
      <c r="E564" s="123">
        <v>1.510545010206612</v>
      </c>
      <c r="F564" s="84" t="s">
        <v>1358</v>
      </c>
      <c r="G564" s="84" t="b">
        <v>0</v>
      </c>
      <c r="H564" s="84" t="b">
        <v>0</v>
      </c>
      <c r="I564" s="84" t="b">
        <v>0</v>
      </c>
      <c r="J564" s="84" t="b">
        <v>0</v>
      </c>
      <c r="K564" s="84" t="b">
        <v>0</v>
      </c>
      <c r="L564" s="84" t="b">
        <v>0</v>
      </c>
    </row>
    <row r="565" spans="1:12" ht="15">
      <c r="A565" s="84" t="s">
        <v>1774</v>
      </c>
      <c r="B565" s="84" t="s">
        <v>1775</v>
      </c>
      <c r="C565" s="84">
        <v>5</v>
      </c>
      <c r="D565" s="123">
        <v>0.006003528901644847</v>
      </c>
      <c r="E565" s="123">
        <v>1.510545010206612</v>
      </c>
      <c r="F565" s="84" t="s">
        <v>1358</v>
      </c>
      <c r="G565" s="84" t="b">
        <v>0</v>
      </c>
      <c r="H565" s="84" t="b">
        <v>0</v>
      </c>
      <c r="I565" s="84" t="b">
        <v>0</v>
      </c>
      <c r="J565" s="84" t="b">
        <v>0</v>
      </c>
      <c r="K565" s="84" t="b">
        <v>0</v>
      </c>
      <c r="L565" s="84" t="b">
        <v>0</v>
      </c>
    </row>
    <row r="566" spans="1:12" ht="15">
      <c r="A566" s="84" t="s">
        <v>1775</v>
      </c>
      <c r="B566" s="84" t="s">
        <v>1776</v>
      </c>
      <c r="C566" s="84">
        <v>5</v>
      </c>
      <c r="D566" s="123">
        <v>0.006003528901644847</v>
      </c>
      <c r="E566" s="123">
        <v>1.510545010206612</v>
      </c>
      <c r="F566" s="84" t="s">
        <v>1358</v>
      </c>
      <c r="G566" s="84" t="b">
        <v>0</v>
      </c>
      <c r="H566" s="84" t="b">
        <v>0</v>
      </c>
      <c r="I566" s="84" t="b">
        <v>0</v>
      </c>
      <c r="J566" s="84" t="b">
        <v>0</v>
      </c>
      <c r="K566" s="84" t="b">
        <v>0</v>
      </c>
      <c r="L566" s="84" t="b">
        <v>0</v>
      </c>
    </row>
    <row r="567" spans="1:12" ht="15">
      <c r="A567" s="84" t="s">
        <v>1776</v>
      </c>
      <c r="B567" s="84" t="s">
        <v>1777</v>
      </c>
      <c r="C567" s="84">
        <v>5</v>
      </c>
      <c r="D567" s="123">
        <v>0.006003528901644847</v>
      </c>
      <c r="E567" s="123">
        <v>1.510545010206612</v>
      </c>
      <c r="F567" s="84" t="s">
        <v>1358</v>
      </c>
      <c r="G567" s="84" t="b">
        <v>0</v>
      </c>
      <c r="H567" s="84" t="b">
        <v>0</v>
      </c>
      <c r="I567" s="84" t="b">
        <v>0</v>
      </c>
      <c r="J567" s="84" t="b">
        <v>0</v>
      </c>
      <c r="K567" s="84" t="b">
        <v>0</v>
      </c>
      <c r="L567" s="84" t="b">
        <v>0</v>
      </c>
    </row>
    <row r="568" spans="1:12" ht="15">
      <c r="A568" s="84" t="s">
        <v>237</v>
      </c>
      <c r="B568" s="84" t="s">
        <v>1491</v>
      </c>
      <c r="C568" s="84">
        <v>4</v>
      </c>
      <c r="D568" s="123">
        <v>0.00708305872150544</v>
      </c>
      <c r="E568" s="123">
        <v>1.4313637641589874</v>
      </c>
      <c r="F568" s="84" t="s">
        <v>1358</v>
      </c>
      <c r="G568" s="84" t="b">
        <v>0</v>
      </c>
      <c r="H568" s="84" t="b">
        <v>0</v>
      </c>
      <c r="I568" s="84" t="b">
        <v>0</v>
      </c>
      <c r="J568" s="84" t="b">
        <v>0</v>
      </c>
      <c r="K568" s="84" t="b">
        <v>0</v>
      </c>
      <c r="L568" s="84" t="b">
        <v>0</v>
      </c>
    </row>
    <row r="569" spans="1:12" ht="15">
      <c r="A569" s="84" t="s">
        <v>1777</v>
      </c>
      <c r="B569" s="84" t="s">
        <v>1784</v>
      </c>
      <c r="C569" s="84">
        <v>4</v>
      </c>
      <c r="D569" s="123">
        <v>0.00708305872150544</v>
      </c>
      <c r="E569" s="123">
        <v>1.5105450102066122</v>
      </c>
      <c r="F569" s="84" t="s">
        <v>1358</v>
      </c>
      <c r="G569" s="84" t="b">
        <v>0</v>
      </c>
      <c r="H569" s="84" t="b">
        <v>0</v>
      </c>
      <c r="I569" s="84" t="b">
        <v>0</v>
      </c>
      <c r="J569" s="84" t="b">
        <v>0</v>
      </c>
      <c r="K569" s="84" t="b">
        <v>0</v>
      </c>
      <c r="L569" s="84" t="b">
        <v>0</v>
      </c>
    </row>
    <row r="570" spans="1:12" ht="15">
      <c r="A570" s="84" t="s">
        <v>1799</v>
      </c>
      <c r="B570" s="84" t="s">
        <v>1800</v>
      </c>
      <c r="C570" s="84">
        <v>3</v>
      </c>
      <c r="D570" s="123">
        <v>0.007517095275393196</v>
      </c>
      <c r="E570" s="123">
        <v>1.7323937598229686</v>
      </c>
      <c r="F570" s="84" t="s">
        <v>1358</v>
      </c>
      <c r="G570" s="84" t="b">
        <v>1</v>
      </c>
      <c r="H570" s="84" t="b">
        <v>0</v>
      </c>
      <c r="I570" s="84" t="b">
        <v>0</v>
      </c>
      <c r="J570" s="84" t="b">
        <v>0</v>
      </c>
      <c r="K570" s="84" t="b">
        <v>0</v>
      </c>
      <c r="L570" s="84" t="b">
        <v>0</v>
      </c>
    </row>
    <row r="571" spans="1:12" ht="15">
      <c r="A571" s="84" t="s">
        <v>1800</v>
      </c>
      <c r="B571" s="84" t="s">
        <v>1801</v>
      </c>
      <c r="C571" s="84">
        <v>3</v>
      </c>
      <c r="D571" s="123">
        <v>0.007517095275393196</v>
      </c>
      <c r="E571" s="123">
        <v>1.7323937598229686</v>
      </c>
      <c r="F571" s="84" t="s">
        <v>1358</v>
      </c>
      <c r="G571" s="84" t="b">
        <v>0</v>
      </c>
      <c r="H571" s="84" t="b">
        <v>0</v>
      </c>
      <c r="I571" s="84" t="b">
        <v>0</v>
      </c>
      <c r="J571" s="84" t="b">
        <v>0</v>
      </c>
      <c r="K571" s="84" t="b">
        <v>0</v>
      </c>
      <c r="L571" s="84" t="b">
        <v>0</v>
      </c>
    </row>
    <row r="572" spans="1:12" ht="15">
      <c r="A572" s="84" t="s">
        <v>1801</v>
      </c>
      <c r="B572" s="84" t="s">
        <v>1802</v>
      </c>
      <c r="C572" s="84">
        <v>3</v>
      </c>
      <c r="D572" s="123">
        <v>0.007517095275393196</v>
      </c>
      <c r="E572" s="123">
        <v>1.7323937598229686</v>
      </c>
      <c r="F572" s="84" t="s">
        <v>1358</v>
      </c>
      <c r="G572" s="84" t="b">
        <v>0</v>
      </c>
      <c r="H572" s="84" t="b">
        <v>0</v>
      </c>
      <c r="I572" s="84" t="b">
        <v>0</v>
      </c>
      <c r="J572" s="84" t="b">
        <v>0</v>
      </c>
      <c r="K572" s="84" t="b">
        <v>0</v>
      </c>
      <c r="L572" s="84" t="b">
        <v>0</v>
      </c>
    </row>
    <row r="573" spans="1:12" ht="15">
      <c r="A573" s="84" t="s">
        <v>1802</v>
      </c>
      <c r="B573" s="84" t="s">
        <v>1767</v>
      </c>
      <c r="C573" s="84">
        <v>3</v>
      </c>
      <c r="D573" s="123">
        <v>0.007517095275393196</v>
      </c>
      <c r="E573" s="123">
        <v>1.6074550232146687</v>
      </c>
      <c r="F573" s="84" t="s">
        <v>1358</v>
      </c>
      <c r="G573" s="84" t="b">
        <v>0</v>
      </c>
      <c r="H573" s="84" t="b">
        <v>0</v>
      </c>
      <c r="I573" s="84" t="b">
        <v>0</v>
      </c>
      <c r="J573" s="84" t="b">
        <v>0</v>
      </c>
      <c r="K573" s="84" t="b">
        <v>0</v>
      </c>
      <c r="L573" s="84" t="b">
        <v>0</v>
      </c>
    </row>
    <row r="574" spans="1:12" ht="15">
      <c r="A574" s="84" t="s">
        <v>1767</v>
      </c>
      <c r="B574" s="84" t="s">
        <v>1803</v>
      </c>
      <c r="C574" s="84">
        <v>3</v>
      </c>
      <c r="D574" s="123">
        <v>0.007517095275393196</v>
      </c>
      <c r="E574" s="123">
        <v>1.6074550232146687</v>
      </c>
      <c r="F574" s="84" t="s">
        <v>1358</v>
      </c>
      <c r="G574" s="84" t="b">
        <v>0</v>
      </c>
      <c r="H574" s="84" t="b">
        <v>0</v>
      </c>
      <c r="I574" s="84" t="b">
        <v>0</v>
      </c>
      <c r="J574" s="84" t="b">
        <v>0</v>
      </c>
      <c r="K574" s="84" t="b">
        <v>0</v>
      </c>
      <c r="L574" s="84" t="b">
        <v>0</v>
      </c>
    </row>
    <row r="575" spans="1:12" ht="15">
      <c r="A575" s="84" t="s">
        <v>1803</v>
      </c>
      <c r="B575" s="84" t="s">
        <v>1804</v>
      </c>
      <c r="C575" s="84">
        <v>3</v>
      </c>
      <c r="D575" s="123">
        <v>0.007517095275393196</v>
      </c>
      <c r="E575" s="123">
        <v>1.7323937598229686</v>
      </c>
      <c r="F575" s="84" t="s">
        <v>1358</v>
      </c>
      <c r="G575" s="84" t="b">
        <v>0</v>
      </c>
      <c r="H575" s="84" t="b">
        <v>0</v>
      </c>
      <c r="I575" s="84" t="b">
        <v>0</v>
      </c>
      <c r="J575" s="84" t="b">
        <v>0</v>
      </c>
      <c r="K575" s="84" t="b">
        <v>0</v>
      </c>
      <c r="L575" s="84" t="b">
        <v>0</v>
      </c>
    </row>
    <row r="576" spans="1:12" ht="15">
      <c r="A576" s="84" t="s">
        <v>1804</v>
      </c>
      <c r="B576" s="84" t="s">
        <v>1523</v>
      </c>
      <c r="C576" s="84">
        <v>3</v>
      </c>
      <c r="D576" s="123">
        <v>0.007517095275393196</v>
      </c>
      <c r="E576" s="123">
        <v>1.7323937598229686</v>
      </c>
      <c r="F576" s="84" t="s">
        <v>1358</v>
      </c>
      <c r="G576" s="84" t="b">
        <v>0</v>
      </c>
      <c r="H576" s="84" t="b">
        <v>0</v>
      </c>
      <c r="I576" s="84" t="b">
        <v>0</v>
      </c>
      <c r="J576" s="84" t="b">
        <v>0</v>
      </c>
      <c r="K576" s="84" t="b">
        <v>0</v>
      </c>
      <c r="L576" s="84" t="b">
        <v>0</v>
      </c>
    </row>
    <row r="577" spans="1:12" ht="15">
      <c r="A577" s="84" t="s">
        <v>1523</v>
      </c>
      <c r="B577" s="84" t="s">
        <v>1805</v>
      </c>
      <c r="C577" s="84">
        <v>3</v>
      </c>
      <c r="D577" s="123">
        <v>0.007517095275393196</v>
      </c>
      <c r="E577" s="123">
        <v>1.7323937598229686</v>
      </c>
      <c r="F577" s="84" t="s">
        <v>1358</v>
      </c>
      <c r="G577" s="84" t="b">
        <v>0</v>
      </c>
      <c r="H577" s="84" t="b">
        <v>0</v>
      </c>
      <c r="I577" s="84" t="b">
        <v>0</v>
      </c>
      <c r="J577" s="84" t="b">
        <v>0</v>
      </c>
      <c r="K577" s="84" t="b">
        <v>0</v>
      </c>
      <c r="L577" s="84" t="b">
        <v>0</v>
      </c>
    </row>
    <row r="578" spans="1:12" ht="15">
      <c r="A578" s="84" t="s">
        <v>1805</v>
      </c>
      <c r="B578" s="84" t="s">
        <v>1806</v>
      </c>
      <c r="C578" s="84">
        <v>3</v>
      </c>
      <c r="D578" s="123">
        <v>0.007517095275393196</v>
      </c>
      <c r="E578" s="123">
        <v>1.7323937598229686</v>
      </c>
      <c r="F578" s="84" t="s">
        <v>1358</v>
      </c>
      <c r="G578" s="84" t="b">
        <v>0</v>
      </c>
      <c r="H578" s="84" t="b">
        <v>0</v>
      </c>
      <c r="I578" s="84" t="b">
        <v>0</v>
      </c>
      <c r="J578" s="84" t="b">
        <v>0</v>
      </c>
      <c r="K578" s="84" t="b">
        <v>0</v>
      </c>
      <c r="L578" s="84" t="b">
        <v>0</v>
      </c>
    </row>
    <row r="579" spans="1:12" ht="15">
      <c r="A579" s="84" t="s">
        <v>1806</v>
      </c>
      <c r="B579" s="84" t="s">
        <v>1476</v>
      </c>
      <c r="C579" s="84">
        <v>3</v>
      </c>
      <c r="D579" s="123">
        <v>0.007517095275393196</v>
      </c>
      <c r="E579" s="123">
        <v>1.7323937598229686</v>
      </c>
      <c r="F579" s="84" t="s">
        <v>1358</v>
      </c>
      <c r="G579" s="84" t="b">
        <v>0</v>
      </c>
      <c r="H579" s="84" t="b">
        <v>0</v>
      </c>
      <c r="I579" s="84" t="b">
        <v>0</v>
      </c>
      <c r="J579" s="84" t="b">
        <v>0</v>
      </c>
      <c r="K579" s="84" t="b">
        <v>0</v>
      </c>
      <c r="L579" s="84" t="b">
        <v>0</v>
      </c>
    </row>
    <row r="580" spans="1:12" ht="15">
      <c r="A580" s="84" t="s">
        <v>1476</v>
      </c>
      <c r="B580" s="84" t="s">
        <v>1473</v>
      </c>
      <c r="C580" s="84">
        <v>3</v>
      </c>
      <c r="D580" s="123">
        <v>0.007517095275393196</v>
      </c>
      <c r="E580" s="123">
        <v>1.6074550232146687</v>
      </c>
      <c r="F580" s="84" t="s">
        <v>1358</v>
      </c>
      <c r="G580" s="84" t="b">
        <v>0</v>
      </c>
      <c r="H580" s="84" t="b">
        <v>0</v>
      </c>
      <c r="I580" s="84" t="b">
        <v>0</v>
      </c>
      <c r="J580" s="84" t="b">
        <v>0</v>
      </c>
      <c r="K580" s="84" t="b">
        <v>0</v>
      </c>
      <c r="L580" s="84" t="b">
        <v>0</v>
      </c>
    </row>
    <row r="581" spans="1:12" ht="15">
      <c r="A581" s="84" t="s">
        <v>1473</v>
      </c>
      <c r="B581" s="84" t="s">
        <v>1477</v>
      </c>
      <c r="C581" s="84">
        <v>3</v>
      </c>
      <c r="D581" s="123">
        <v>0.007517095275393196</v>
      </c>
      <c r="E581" s="123">
        <v>1.7323937598229686</v>
      </c>
      <c r="F581" s="84" t="s">
        <v>1358</v>
      </c>
      <c r="G581" s="84" t="b">
        <v>0</v>
      </c>
      <c r="H581" s="84" t="b">
        <v>0</v>
      </c>
      <c r="I581" s="84" t="b">
        <v>0</v>
      </c>
      <c r="J581" s="84" t="b">
        <v>0</v>
      </c>
      <c r="K581" s="84" t="b">
        <v>0</v>
      </c>
      <c r="L581" s="84" t="b">
        <v>0</v>
      </c>
    </row>
    <row r="582" spans="1:12" ht="15">
      <c r="A582" s="84" t="s">
        <v>1477</v>
      </c>
      <c r="B582" s="84" t="s">
        <v>1807</v>
      </c>
      <c r="C582" s="84">
        <v>3</v>
      </c>
      <c r="D582" s="123">
        <v>0.007517095275393196</v>
      </c>
      <c r="E582" s="123">
        <v>1.7323937598229686</v>
      </c>
      <c r="F582" s="84" t="s">
        <v>1358</v>
      </c>
      <c r="G582" s="84" t="b">
        <v>0</v>
      </c>
      <c r="H582" s="84" t="b">
        <v>0</v>
      </c>
      <c r="I582" s="84" t="b">
        <v>0</v>
      </c>
      <c r="J582" s="84" t="b">
        <v>0</v>
      </c>
      <c r="K582" s="84" t="b">
        <v>0</v>
      </c>
      <c r="L582" s="84" t="b">
        <v>0</v>
      </c>
    </row>
    <row r="583" spans="1:12" ht="15">
      <c r="A583" s="84" t="s">
        <v>237</v>
      </c>
      <c r="B583" s="84" t="s">
        <v>1799</v>
      </c>
      <c r="C583" s="84">
        <v>2</v>
      </c>
      <c r="D583" s="123">
        <v>0.00708305872150544</v>
      </c>
      <c r="E583" s="123">
        <v>1.4313637641589874</v>
      </c>
      <c r="F583" s="84" t="s">
        <v>1358</v>
      </c>
      <c r="G583" s="84" t="b">
        <v>0</v>
      </c>
      <c r="H583" s="84" t="b">
        <v>0</v>
      </c>
      <c r="I583" s="84" t="b">
        <v>0</v>
      </c>
      <c r="J583" s="84" t="b">
        <v>1</v>
      </c>
      <c r="K583" s="84" t="b">
        <v>0</v>
      </c>
      <c r="L583" s="84" t="b">
        <v>0</v>
      </c>
    </row>
    <row r="584" spans="1:12" ht="15">
      <c r="A584" s="84" t="s">
        <v>1807</v>
      </c>
      <c r="B584" s="84" t="s">
        <v>1826</v>
      </c>
      <c r="C584" s="84">
        <v>2</v>
      </c>
      <c r="D584" s="123">
        <v>0.00708305872150544</v>
      </c>
      <c r="E584" s="123">
        <v>1.9084850188786497</v>
      </c>
      <c r="F584" s="84" t="s">
        <v>1358</v>
      </c>
      <c r="G584" s="84" t="b">
        <v>0</v>
      </c>
      <c r="H584" s="84" t="b">
        <v>0</v>
      </c>
      <c r="I584" s="84" t="b">
        <v>0</v>
      </c>
      <c r="J584" s="84" t="b">
        <v>0</v>
      </c>
      <c r="K584" s="84" t="b">
        <v>0</v>
      </c>
      <c r="L584" s="84" t="b">
        <v>0</v>
      </c>
    </row>
    <row r="585" spans="1:12" ht="15">
      <c r="A585" s="84" t="s">
        <v>1518</v>
      </c>
      <c r="B585" s="84" t="s">
        <v>1519</v>
      </c>
      <c r="C585" s="84">
        <v>3</v>
      </c>
      <c r="D585" s="123">
        <v>0.011288624837399295</v>
      </c>
      <c r="E585" s="123">
        <v>1.3921104650113136</v>
      </c>
      <c r="F585" s="84" t="s">
        <v>1359</v>
      </c>
      <c r="G585" s="84" t="b">
        <v>0</v>
      </c>
      <c r="H585" s="84" t="b">
        <v>0</v>
      </c>
      <c r="I585" s="84" t="b">
        <v>0</v>
      </c>
      <c r="J585" s="84" t="b">
        <v>0</v>
      </c>
      <c r="K585" s="84" t="b">
        <v>0</v>
      </c>
      <c r="L585" s="84" t="b">
        <v>0</v>
      </c>
    </row>
    <row r="586" spans="1:12" ht="15">
      <c r="A586" s="84" t="s">
        <v>1519</v>
      </c>
      <c r="B586" s="84" t="s">
        <v>1440</v>
      </c>
      <c r="C586" s="84">
        <v>3</v>
      </c>
      <c r="D586" s="123">
        <v>0.011288624837399295</v>
      </c>
      <c r="E586" s="123">
        <v>1.0910804693473326</v>
      </c>
      <c r="F586" s="84" t="s">
        <v>1359</v>
      </c>
      <c r="G586" s="84" t="b">
        <v>0</v>
      </c>
      <c r="H586" s="84" t="b">
        <v>0</v>
      </c>
      <c r="I586" s="84" t="b">
        <v>0</v>
      </c>
      <c r="J586" s="84" t="b">
        <v>0</v>
      </c>
      <c r="K586" s="84" t="b">
        <v>0</v>
      </c>
      <c r="L586" s="84" t="b">
        <v>0</v>
      </c>
    </row>
    <row r="587" spans="1:12" ht="15">
      <c r="A587" s="84" t="s">
        <v>1440</v>
      </c>
      <c r="B587" s="84" t="s">
        <v>1520</v>
      </c>
      <c r="C587" s="84">
        <v>3</v>
      </c>
      <c r="D587" s="123">
        <v>0.011288624837399295</v>
      </c>
      <c r="E587" s="123">
        <v>1.2671717284030137</v>
      </c>
      <c r="F587" s="84" t="s">
        <v>1359</v>
      </c>
      <c r="G587" s="84" t="b">
        <v>0</v>
      </c>
      <c r="H587" s="84" t="b">
        <v>0</v>
      </c>
      <c r="I587" s="84" t="b">
        <v>0</v>
      </c>
      <c r="J587" s="84" t="b">
        <v>0</v>
      </c>
      <c r="K587" s="84" t="b">
        <v>0</v>
      </c>
      <c r="L587" s="84" t="b">
        <v>0</v>
      </c>
    </row>
    <row r="588" spans="1:12" ht="15">
      <c r="A588" s="84" t="s">
        <v>1520</v>
      </c>
      <c r="B588" s="84" t="s">
        <v>1435</v>
      </c>
      <c r="C588" s="84">
        <v>3</v>
      </c>
      <c r="D588" s="123">
        <v>0.011288624837399295</v>
      </c>
      <c r="E588" s="123">
        <v>1.3921104650113136</v>
      </c>
      <c r="F588" s="84" t="s">
        <v>1359</v>
      </c>
      <c r="G588" s="84" t="b">
        <v>0</v>
      </c>
      <c r="H588" s="84" t="b">
        <v>0</v>
      </c>
      <c r="I588" s="84" t="b">
        <v>0</v>
      </c>
      <c r="J588" s="84" t="b">
        <v>0</v>
      </c>
      <c r="K588" s="84" t="b">
        <v>0</v>
      </c>
      <c r="L588" s="84" t="b">
        <v>0</v>
      </c>
    </row>
    <row r="589" spans="1:12" ht="15">
      <c r="A589" s="84" t="s">
        <v>1435</v>
      </c>
      <c r="B589" s="84" t="s">
        <v>1521</v>
      </c>
      <c r="C589" s="84">
        <v>3</v>
      </c>
      <c r="D589" s="123">
        <v>0.011288624837399295</v>
      </c>
      <c r="E589" s="123">
        <v>1.3921104650113136</v>
      </c>
      <c r="F589" s="84" t="s">
        <v>1359</v>
      </c>
      <c r="G589" s="84" t="b">
        <v>0</v>
      </c>
      <c r="H589" s="84" t="b">
        <v>0</v>
      </c>
      <c r="I589" s="84" t="b">
        <v>0</v>
      </c>
      <c r="J589" s="84" t="b">
        <v>0</v>
      </c>
      <c r="K589" s="84" t="b">
        <v>0</v>
      </c>
      <c r="L589" s="84" t="b">
        <v>0</v>
      </c>
    </row>
    <row r="590" spans="1:12" ht="15">
      <c r="A590" s="84" t="s">
        <v>1521</v>
      </c>
      <c r="B590" s="84" t="s">
        <v>1517</v>
      </c>
      <c r="C590" s="84">
        <v>3</v>
      </c>
      <c r="D590" s="123">
        <v>0.011288624837399295</v>
      </c>
      <c r="E590" s="123">
        <v>1.3921104650113136</v>
      </c>
      <c r="F590" s="84" t="s">
        <v>1359</v>
      </c>
      <c r="G590" s="84" t="b">
        <v>0</v>
      </c>
      <c r="H590" s="84" t="b">
        <v>0</v>
      </c>
      <c r="I590" s="84" t="b">
        <v>0</v>
      </c>
      <c r="J590" s="84" t="b">
        <v>0</v>
      </c>
      <c r="K590" s="84" t="b">
        <v>0</v>
      </c>
      <c r="L590" s="84" t="b">
        <v>0</v>
      </c>
    </row>
    <row r="591" spans="1:12" ht="15">
      <c r="A591" s="84" t="s">
        <v>1517</v>
      </c>
      <c r="B591" s="84" t="s">
        <v>1786</v>
      </c>
      <c r="C591" s="84">
        <v>3</v>
      </c>
      <c r="D591" s="123">
        <v>0.011288624837399295</v>
      </c>
      <c r="E591" s="123">
        <v>1.2671717284030137</v>
      </c>
      <c r="F591" s="84" t="s">
        <v>1359</v>
      </c>
      <c r="G591" s="84" t="b">
        <v>0</v>
      </c>
      <c r="H591" s="84" t="b">
        <v>0</v>
      </c>
      <c r="I591" s="84" t="b">
        <v>0</v>
      </c>
      <c r="J591" s="84" t="b">
        <v>1</v>
      </c>
      <c r="K591" s="84" t="b">
        <v>0</v>
      </c>
      <c r="L591" s="84" t="b">
        <v>0</v>
      </c>
    </row>
    <row r="592" spans="1:12" ht="15">
      <c r="A592" s="84" t="s">
        <v>1786</v>
      </c>
      <c r="B592" s="84" t="s">
        <v>1813</v>
      </c>
      <c r="C592" s="84">
        <v>3</v>
      </c>
      <c r="D592" s="123">
        <v>0.011288624837399295</v>
      </c>
      <c r="E592" s="123">
        <v>1.3921104650113136</v>
      </c>
      <c r="F592" s="84" t="s">
        <v>1359</v>
      </c>
      <c r="G592" s="84" t="b">
        <v>1</v>
      </c>
      <c r="H592" s="84" t="b">
        <v>0</v>
      </c>
      <c r="I592" s="84" t="b">
        <v>0</v>
      </c>
      <c r="J592" s="84" t="b">
        <v>0</v>
      </c>
      <c r="K592" s="84" t="b">
        <v>0</v>
      </c>
      <c r="L592" s="84" t="b">
        <v>0</v>
      </c>
    </row>
    <row r="593" spans="1:12" ht="15">
      <c r="A593" s="84" t="s">
        <v>1813</v>
      </c>
      <c r="B593" s="84" t="s">
        <v>1814</v>
      </c>
      <c r="C593" s="84">
        <v>3</v>
      </c>
      <c r="D593" s="123">
        <v>0.011288624837399295</v>
      </c>
      <c r="E593" s="123">
        <v>1.3921104650113136</v>
      </c>
      <c r="F593" s="84" t="s">
        <v>1359</v>
      </c>
      <c r="G593" s="84" t="b">
        <v>0</v>
      </c>
      <c r="H593" s="84" t="b">
        <v>0</v>
      </c>
      <c r="I593" s="84" t="b">
        <v>0</v>
      </c>
      <c r="J593" s="84" t="b">
        <v>0</v>
      </c>
      <c r="K593" s="84" t="b">
        <v>0</v>
      </c>
      <c r="L593" s="84" t="b">
        <v>0</v>
      </c>
    </row>
    <row r="594" spans="1:12" ht="15">
      <c r="A594" s="84" t="s">
        <v>1814</v>
      </c>
      <c r="B594" s="84" t="s">
        <v>1815</v>
      </c>
      <c r="C594" s="84">
        <v>3</v>
      </c>
      <c r="D594" s="123">
        <v>0.011288624837399295</v>
      </c>
      <c r="E594" s="123">
        <v>1.3921104650113136</v>
      </c>
      <c r="F594" s="84" t="s">
        <v>1359</v>
      </c>
      <c r="G594" s="84" t="b">
        <v>0</v>
      </c>
      <c r="H594" s="84" t="b">
        <v>0</v>
      </c>
      <c r="I594" s="84" t="b">
        <v>0</v>
      </c>
      <c r="J594" s="84" t="b">
        <v>0</v>
      </c>
      <c r="K594" s="84" t="b">
        <v>0</v>
      </c>
      <c r="L594" s="84" t="b">
        <v>0</v>
      </c>
    </row>
    <row r="595" spans="1:12" ht="15">
      <c r="A595" s="84" t="s">
        <v>1815</v>
      </c>
      <c r="B595" s="84" t="s">
        <v>1440</v>
      </c>
      <c r="C595" s="84">
        <v>3</v>
      </c>
      <c r="D595" s="123">
        <v>0.011288624837399295</v>
      </c>
      <c r="E595" s="123">
        <v>1.0910804693473326</v>
      </c>
      <c r="F595" s="84" t="s">
        <v>1359</v>
      </c>
      <c r="G595" s="84" t="b">
        <v>0</v>
      </c>
      <c r="H595" s="84" t="b">
        <v>0</v>
      </c>
      <c r="I595" s="84" t="b">
        <v>0</v>
      </c>
      <c r="J595" s="84" t="b">
        <v>0</v>
      </c>
      <c r="K595" s="84" t="b">
        <v>0</v>
      </c>
      <c r="L595" s="84" t="b">
        <v>0</v>
      </c>
    </row>
    <row r="596" spans="1:12" ht="15">
      <c r="A596" s="84" t="s">
        <v>1482</v>
      </c>
      <c r="B596" s="84" t="s">
        <v>1473</v>
      </c>
      <c r="C596" s="84">
        <v>2</v>
      </c>
      <c r="D596" s="123">
        <v>0.011928031367991561</v>
      </c>
      <c r="E596" s="123">
        <v>1.2671717284030137</v>
      </c>
      <c r="F596" s="84" t="s">
        <v>1359</v>
      </c>
      <c r="G596" s="84" t="b">
        <v>0</v>
      </c>
      <c r="H596" s="84" t="b">
        <v>0</v>
      </c>
      <c r="I596" s="84" t="b">
        <v>0</v>
      </c>
      <c r="J596" s="84" t="b">
        <v>0</v>
      </c>
      <c r="K596" s="84" t="b">
        <v>0</v>
      </c>
      <c r="L596" s="84" t="b">
        <v>0</v>
      </c>
    </row>
    <row r="597" spans="1:12" ht="15">
      <c r="A597" s="84" t="s">
        <v>248</v>
      </c>
      <c r="B597" s="84" t="s">
        <v>1518</v>
      </c>
      <c r="C597" s="84">
        <v>2</v>
      </c>
      <c r="D597" s="123">
        <v>0.011928031367991561</v>
      </c>
      <c r="E597" s="123">
        <v>1.568201724066995</v>
      </c>
      <c r="F597" s="84" t="s">
        <v>1359</v>
      </c>
      <c r="G597" s="84" t="b">
        <v>0</v>
      </c>
      <c r="H597" s="84" t="b">
        <v>0</v>
      </c>
      <c r="I597" s="84" t="b">
        <v>0</v>
      </c>
      <c r="J597" s="84" t="b">
        <v>0</v>
      </c>
      <c r="K597" s="84" t="b">
        <v>0</v>
      </c>
      <c r="L597" s="84" t="b">
        <v>0</v>
      </c>
    </row>
    <row r="598" spans="1:12" ht="15">
      <c r="A598" s="84" t="s">
        <v>1524</v>
      </c>
      <c r="B598" s="84" t="s">
        <v>1524</v>
      </c>
      <c r="C598" s="84">
        <v>2</v>
      </c>
      <c r="D598" s="123">
        <v>0.01720171403794178</v>
      </c>
      <c r="E598" s="123">
        <v>1.166331421766525</v>
      </c>
      <c r="F598" s="84" t="s">
        <v>1360</v>
      </c>
      <c r="G598" s="84" t="b">
        <v>0</v>
      </c>
      <c r="H598" s="84" t="b">
        <v>0</v>
      </c>
      <c r="I598" s="84" t="b">
        <v>0</v>
      </c>
      <c r="J598" s="84" t="b">
        <v>0</v>
      </c>
      <c r="K598" s="84" t="b">
        <v>0</v>
      </c>
      <c r="L598" s="84" t="b">
        <v>0</v>
      </c>
    </row>
    <row r="599" spans="1:12" ht="15">
      <c r="A599" s="84" t="s">
        <v>1526</v>
      </c>
      <c r="B599" s="84" t="s">
        <v>1527</v>
      </c>
      <c r="C599" s="84">
        <v>2</v>
      </c>
      <c r="D599" s="123">
        <v>0.00860085701897089</v>
      </c>
      <c r="E599" s="123">
        <v>1.5185139398778875</v>
      </c>
      <c r="F599" s="84" t="s">
        <v>1360</v>
      </c>
      <c r="G599" s="84" t="b">
        <v>0</v>
      </c>
      <c r="H599" s="84" t="b">
        <v>0</v>
      </c>
      <c r="I599" s="84" t="b">
        <v>0</v>
      </c>
      <c r="J599" s="84" t="b">
        <v>0</v>
      </c>
      <c r="K599" s="84" t="b">
        <v>0</v>
      </c>
      <c r="L599" s="84" t="b">
        <v>0</v>
      </c>
    </row>
    <row r="600" spans="1:12" ht="15">
      <c r="A600" s="84" t="s">
        <v>1527</v>
      </c>
      <c r="B600" s="84" t="s">
        <v>1476</v>
      </c>
      <c r="C600" s="84">
        <v>2</v>
      </c>
      <c r="D600" s="123">
        <v>0.00860085701897089</v>
      </c>
      <c r="E600" s="123">
        <v>1.5185139398778875</v>
      </c>
      <c r="F600" s="84" t="s">
        <v>1360</v>
      </c>
      <c r="G600" s="84" t="b">
        <v>0</v>
      </c>
      <c r="H600" s="84" t="b">
        <v>0</v>
      </c>
      <c r="I600" s="84" t="b">
        <v>0</v>
      </c>
      <c r="J600" s="84" t="b">
        <v>0</v>
      </c>
      <c r="K600" s="84" t="b">
        <v>0</v>
      </c>
      <c r="L600" s="84" t="b">
        <v>0</v>
      </c>
    </row>
    <row r="601" spans="1:12" ht="15">
      <c r="A601" s="84" t="s">
        <v>1950</v>
      </c>
      <c r="B601" s="84" t="s">
        <v>1951</v>
      </c>
      <c r="C601" s="84">
        <v>2</v>
      </c>
      <c r="D601" s="123">
        <v>0.00860085701897089</v>
      </c>
      <c r="E601" s="123">
        <v>1.5185139398778875</v>
      </c>
      <c r="F601" s="84" t="s">
        <v>1360</v>
      </c>
      <c r="G601" s="84" t="b">
        <v>0</v>
      </c>
      <c r="H601" s="84" t="b">
        <v>0</v>
      </c>
      <c r="I601" s="84" t="b">
        <v>0</v>
      </c>
      <c r="J601" s="84" t="b">
        <v>0</v>
      </c>
      <c r="K601" s="84" t="b">
        <v>0</v>
      </c>
      <c r="L60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1987</v>
      </c>
      <c r="B1" s="13" t="s">
        <v>34</v>
      </c>
    </row>
    <row r="2" spans="1:2" ht="15">
      <c r="A2" s="115" t="s">
        <v>232</v>
      </c>
      <c r="B2" s="78">
        <v>2917</v>
      </c>
    </row>
    <row r="3" spans="1:2" ht="15">
      <c r="A3" s="115" t="s">
        <v>230</v>
      </c>
      <c r="B3" s="78">
        <v>2503.8</v>
      </c>
    </row>
    <row r="4" spans="1:2" ht="15">
      <c r="A4" s="115" t="s">
        <v>244</v>
      </c>
      <c r="B4" s="78">
        <v>2420.5</v>
      </c>
    </row>
    <row r="5" spans="1:2" ht="15">
      <c r="A5" s="115" t="s">
        <v>243</v>
      </c>
      <c r="B5" s="78">
        <v>825.333333</v>
      </c>
    </row>
    <row r="6" spans="1:2" ht="15">
      <c r="A6" s="115" t="s">
        <v>236</v>
      </c>
      <c r="B6" s="78">
        <v>660</v>
      </c>
    </row>
    <row r="7" spans="1:2" ht="15">
      <c r="A7" s="115" t="s">
        <v>258</v>
      </c>
      <c r="B7" s="78">
        <v>558.3</v>
      </c>
    </row>
    <row r="8" spans="1:2" ht="15">
      <c r="A8" s="115" t="s">
        <v>237</v>
      </c>
      <c r="B8" s="78">
        <v>548</v>
      </c>
    </row>
    <row r="9" spans="1:2" ht="15">
      <c r="A9" s="115" t="s">
        <v>235</v>
      </c>
      <c r="B9" s="78">
        <v>542</v>
      </c>
    </row>
    <row r="10" spans="1:2" ht="15">
      <c r="A10" s="115" t="s">
        <v>253</v>
      </c>
      <c r="B10" s="78">
        <v>516.933333</v>
      </c>
    </row>
    <row r="11" spans="1:2" ht="15">
      <c r="A11" s="115" t="s">
        <v>227</v>
      </c>
      <c r="B11" s="78">
        <v>426.566667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2003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720</v>
      </c>
      <c r="AF2" s="13" t="s">
        <v>721</v>
      </c>
      <c r="AG2" s="13" t="s">
        <v>722</v>
      </c>
      <c r="AH2" s="13" t="s">
        <v>723</v>
      </c>
      <c r="AI2" s="13" t="s">
        <v>724</v>
      </c>
      <c r="AJ2" s="13" t="s">
        <v>725</v>
      </c>
      <c r="AK2" s="13" t="s">
        <v>726</v>
      </c>
      <c r="AL2" s="13" t="s">
        <v>727</v>
      </c>
      <c r="AM2" s="13" t="s">
        <v>728</v>
      </c>
      <c r="AN2" s="13" t="s">
        <v>729</v>
      </c>
      <c r="AO2" s="13" t="s">
        <v>730</v>
      </c>
      <c r="AP2" s="13" t="s">
        <v>731</v>
      </c>
      <c r="AQ2" s="13" t="s">
        <v>732</v>
      </c>
      <c r="AR2" s="13" t="s">
        <v>733</v>
      </c>
      <c r="AS2" s="13" t="s">
        <v>734</v>
      </c>
      <c r="AT2" s="13" t="s">
        <v>192</v>
      </c>
      <c r="AU2" s="13" t="s">
        <v>735</v>
      </c>
      <c r="AV2" s="13" t="s">
        <v>736</v>
      </c>
      <c r="AW2" s="13" t="s">
        <v>737</v>
      </c>
      <c r="AX2" s="13" t="s">
        <v>738</v>
      </c>
      <c r="AY2" s="13" t="s">
        <v>739</v>
      </c>
      <c r="AZ2" s="13" t="s">
        <v>740</v>
      </c>
      <c r="BA2" s="13" t="s">
        <v>1368</v>
      </c>
      <c r="BB2" s="120" t="s">
        <v>1655</v>
      </c>
      <c r="BC2" s="120" t="s">
        <v>1660</v>
      </c>
      <c r="BD2" s="120" t="s">
        <v>1662</v>
      </c>
      <c r="BE2" s="120" t="s">
        <v>1664</v>
      </c>
      <c r="BF2" s="120" t="s">
        <v>1666</v>
      </c>
      <c r="BG2" s="120" t="s">
        <v>1674</v>
      </c>
      <c r="BH2" s="120" t="s">
        <v>1684</v>
      </c>
      <c r="BI2" s="120" t="s">
        <v>1711</v>
      </c>
      <c r="BJ2" s="120" t="s">
        <v>1722</v>
      </c>
      <c r="BK2" s="120" t="s">
        <v>1749</v>
      </c>
      <c r="BL2" s="120" t="s">
        <v>1975</v>
      </c>
      <c r="BM2" s="120" t="s">
        <v>1976</v>
      </c>
      <c r="BN2" s="120" t="s">
        <v>1977</v>
      </c>
      <c r="BO2" s="120" t="s">
        <v>1978</v>
      </c>
      <c r="BP2" s="120" t="s">
        <v>1979</v>
      </c>
      <c r="BQ2" s="120" t="s">
        <v>1980</v>
      </c>
      <c r="BR2" s="120" t="s">
        <v>1981</v>
      </c>
      <c r="BS2" s="120" t="s">
        <v>1982</v>
      </c>
      <c r="BT2" s="120" t="s">
        <v>1984</v>
      </c>
      <c r="BU2" s="3"/>
      <c r="BV2" s="3"/>
    </row>
    <row r="3" spans="1:74" ht="41.45" customHeight="1">
      <c r="A3" s="64" t="s">
        <v>212</v>
      </c>
      <c r="C3" s="65"/>
      <c r="D3" s="65" t="s">
        <v>64</v>
      </c>
      <c r="E3" s="66">
        <v>163.73237404406242</v>
      </c>
      <c r="F3" s="68">
        <v>99.99561373277606</v>
      </c>
      <c r="G3" s="100" t="s">
        <v>483</v>
      </c>
      <c r="H3" s="65"/>
      <c r="I3" s="69" t="s">
        <v>212</v>
      </c>
      <c r="J3" s="70"/>
      <c r="K3" s="70"/>
      <c r="L3" s="69" t="s">
        <v>1228</v>
      </c>
      <c r="M3" s="73">
        <v>2.461796656828896</v>
      </c>
      <c r="N3" s="74">
        <v>6112.06689453125</v>
      </c>
      <c r="O3" s="74">
        <v>4629.19287109375</v>
      </c>
      <c r="P3" s="75"/>
      <c r="Q3" s="76"/>
      <c r="R3" s="76"/>
      <c r="S3" s="48"/>
      <c r="T3" s="48">
        <v>0</v>
      </c>
      <c r="U3" s="48">
        <v>1</v>
      </c>
      <c r="V3" s="49">
        <v>0</v>
      </c>
      <c r="W3" s="49">
        <v>0.003021</v>
      </c>
      <c r="X3" s="49">
        <v>0.000321</v>
      </c>
      <c r="Y3" s="49">
        <v>0.433836</v>
      </c>
      <c r="Z3" s="49">
        <v>0</v>
      </c>
      <c r="AA3" s="49">
        <v>0</v>
      </c>
      <c r="AB3" s="71">
        <v>3</v>
      </c>
      <c r="AC3" s="71"/>
      <c r="AD3" s="72"/>
      <c r="AE3" s="78" t="s">
        <v>741</v>
      </c>
      <c r="AF3" s="78">
        <v>719</v>
      </c>
      <c r="AG3" s="78">
        <v>1470</v>
      </c>
      <c r="AH3" s="78">
        <v>2440</v>
      </c>
      <c r="AI3" s="78">
        <v>1611</v>
      </c>
      <c r="AJ3" s="78"/>
      <c r="AK3" s="78" t="s">
        <v>827</v>
      </c>
      <c r="AL3" s="78" t="s">
        <v>703</v>
      </c>
      <c r="AM3" s="83" t="s">
        <v>940</v>
      </c>
      <c r="AN3" s="78"/>
      <c r="AO3" s="80">
        <v>40564.44315972222</v>
      </c>
      <c r="AP3" s="83" t="s">
        <v>1001</v>
      </c>
      <c r="AQ3" s="78" t="b">
        <v>0</v>
      </c>
      <c r="AR3" s="78" t="b">
        <v>0</v>
      </c>
      <c r="AS3" s="78" t="b">
        <v>1</v>
      </c>
      <c r="AT3" s="78" t="s">
        <v>686</v>
      </c>
      <c r="AU3" s="78">
        <v>57</v>
      </c>
      <c r="AV3" s="83" t="s">
        <v>1072</v>
      </c>
      <c r="AW3" s="78" t="b">
        <v>0</v>
      </c>
      <c r="AX3" s="78" t="s">
        <v>1140</v>
      </c>
      <c r="AY3" s="83" t="s">
        <v>1141</v>
      </c>
      <c r="AZ3" s="78" t="s">
        <v>66</v>
      </c>
      <c r="BA3" s="78" t="str">
        <f>REPLACE(INDEX(GroupVertices[Group],MATCH(Vertices[[#This Row],[Vertex]],GroupVertices[Vertex],0)),1,1,"")</f>
        <v>2</v>
      </c>
      <c r="BB3" s="48"/>
      <c r="BC3" s="48"/>
      <c r="BD3" s="48"/>
      <c r="BE3" s="48"/>
      <c r="BF3" s="48"/>
      <c r="BG3" s="48"/>
      <c r="BH3" s="121" t="s">
        <v>1685</v>
      </c>
      <c r="BI3" s="121" t="s">
        <v>1685</v>
      </c>
      <c r="BJ3" s="121" t="s">
        <v>1723</v>
      </c>
      <c r="BK3" s="121" t="s">
        <v>1723</v>
      </c>
      <c r="BL3" s="121">
        <v>0</v>
      </c>
      <c r="BM3" s="124">
        <v>0</v>
      </c>
      <c r="BN3" s="121">
        <v>0</v>
      </c>
      <c r="BO3" s="124">
        <v>0</v>
      </c>
      <c r="BP3" s="121">
        <v>0</v>
      </c>
      <c r="BQ3" s="124">
        <v>0</v>
      </c>
      <c r="BR3" s="121">
        <v>23</v>
      </c>
      <c r="BS3" s="124">
        <v>100</v>
      </c>
      <c r="BT3" s="121">
        <v>23</v>
      </c>
      <c r="BU3" s="3"/>
      <c r="BV3" s="3"/>
    </row>
    <row r="4" spans="1:77" ht="41.45" customHeight="1">
      <c r="A4" s="64" t="s">
        <v>243</v>
      </c>
      <c r="C4" s="65"/>
      <c r="D4" s="65" t="s">
        <v>64</v>
      </c>
      <c r="E4" s="66">
        <v>165.97856787262228</v>
      </c>
      <c r="F4" s="68">
        <v>99.98992650466123</v>
      </c>
      <c r="G4" s="100" t="s">
        <v>1083</v>
      </c>
      <c r="H4" s="65"/>
      <c r="I4" s="69" t="s">
        <v>243</v>
      </c>
      <c r="J4" s="70"/>
      <c r="K4" s="70"/>
      <c r="L4" s="69" t="s">
        <v>1229</v>
      </c>
      <c r="M4" s="73">
        <v>4.357160213234254</v>
      </c>
      <c r="N4" s="74">
        <v>5628.49267578125</v>
      </c>
      <c r="O4" s="74">
        <v>3116.503173828125</v>
      </c>
      <c r="P4" s="75"/>
      <c r="Q4" s="76"/>
      <c r="R4" s="76"/>
      <c r="S4" s="86"/>
      <c r="T4" s="48">
        <v>8</v>
      </c>
      <c r="U4" s="48">
        <v>3</v>
      </c>
      <c r="V4" s="49">
        <v>825.333333</v>
      </c>
      <c r="W4" s="49">
        <v>0.003831</v>
      </c>
      <c r="X4" s="49">
        <v>0.002316</v>
      </c>
      <c r="Y4" s="49">
        <v>3.339254</v>
      </c>
      <c r="Z4" s="49">
        <v>0.013888888888888888</v>
      </c>
      <c r="AA4" s="49">
        <v>0</v>
      </c>
      <c r="AB4" s="71">
        <v>4</v>
      </c>
      <c r="AC4" s="71"/>
      <c r="AD4" s="72"/>
      <c r="AE4" s="78" t="s">
        <v>742</v>
      </c>
      <c r="AF4" s="78">
        <v>1112</v>
      </c>
      <c r="AG4" s="78">
        <v>3376</v>
      </c>
      <c r="AH4" s="78">
        <v>2029</v>
      </c>
      <c r="AI4" s="78">
        <v>929</v>
      </c>
      <c r="AJ4" s="78"/>
      <c r="AK4" s="78" t="s">
        <v>828</v>
      </c>
      <c r="AL4" s="78" t="s">
        <v>903</v>
      </c>
      <c r="AM4" s="83" t="s">
        <v>941</v>
      </c>
      <c r="AN4" s="78"/>
      <c r="AO4" s="80">
        <v>41585.0215625</v>
      </c>
      <c r="AP4" s="83" t="s">
        <v>1002</v>
      </c>
      <c r="AQ4" s="78" t="b">
        <v>0</v>
      </c>
      <c r="AR4" s="78" t="b">
        <v>0</v>
      </c>
      <c r="AS4" s="78" t="b">
        <v>1</v>
      </c>
      <c r="AT4" s="78" t="s">
        <v>686</v>
      </c>
      <c r="AU4" s="78">
        <v>160</v>
      </c>
      <c r="AV4" s="83" t="s">
        <v>1072</v>
      </c>
      <c r="AW4" s="78" t="b">
        <v>0</v>
      </c>
      <c r="AX4" s="78" t="s">
        <v>1140</v>
      </c>
      <c r="AY4" s="83" t="s">
        <v>1142</v>
      </c>
      <c r="AZ4" s="78" t="s">
        <v>66</v>
      </c>
      <c r="BA4" s="78" t="str">
        <f>REPLACE(INDEX(GroupVertices[Group],MATCH(Vertices[[#This Row],[Vertex]],GroupVertices[Vertex],0)),1,1,"")</f>
        <v>2</v>
      </c>
      <c r="BB4" s="48" t="s">
        <v>1656</v>
      </c>
      <c r="BC4" s="48" t="s">
        <v>1661</v>
      </c>
      <c r="BD4" s="48" t="s">
        <v>403</v>
      </c>
      <c r="BE4" s="48" t="s">
        <v>403</v>
      </c>
      <c r="BF4" s="48" t="s">
        <v>1667</v>
      </c>
      <c r="BG4" s="48" t="s">
        <v>1675</v>
      </c>
      <c r="BH4" s="121" t="s">
        <v>1686</v>
      </c>
      <c r="BI4" s="121" t="s">
        <v>1712</v>
      </c>
      <c r="BJ4" s="121" t="s">
        <v>1724</v>
      </c>
      <c r="BK4" s="121" t="s">
        <v>1750</v>
      </c>
      <c r="BL4" s="121">
        <v>9</v>
      </c>
      <c r="BM4" s="124">
        <v>3.3707865168539324</v>
      </c>
      <c r="BN4" s="121">
        <v>1</v>
      </c>
      <c r="BO4" s="124">
        <v>0.37453183520599254</v>
      </c>
      <c r="BP4" s="121">
        <v>0</v>
      </c>
      <c r="BQ4" s="124">
        <v>0</v>
      </c>
      <c r="BR4" s="121">
        <v>257</v>
      </c>
      <c r="BS4" s="124">
        <v>96.25468164794007</v>
      </c>
      <c r="BT4" s="121">
        <v>267</v>
      </c>
      <c r="BU4" s="2"/>
      <c r="BV4" s="3"/>
      <c r="BW4" s="3"/>
      <c r="BX4" s="3"/>
      <c r="BY4" s="3"/>
    </row>
    <row r="5" spans="1:77" ht="41.45" customHeight="1">
      <c r="A5" s="64" t="s">
        <v>213</v>
      </c>
      <c r="C5" s="65"/>
      <c r="D5" s="65" t="s">
        <v>64</v>
      </c>
      <c r="E5" s="66">
        <v>162.98521408220148</v>
      </c>
      <c r="F5" s="68">
        <v>99.99750549700734</v>
      </c>
      <c r="G5" s="100" t="s">
        <v>484</v>
      </c>
      <c r="H5" s="65"/>
      <c r="I5" s="69" t="s">
        <v>213</v>
      </c>
      <c r="J5" s="70"/>
      <c r="K5" s="70"/>
      <c r="L5" s="69" t="s">
        <v>1230</v>
      </c>
      <c r="M5" s="73">
        <v>1.831334697353032</v>
      </c>
      <c r="N5" s="74">
        <v>5732.779296875</v>
      </c>
      <c r="O5" s="74">
        <v>352.9058837890625</v>
      </c>
      <c r="P5" s="75"/>
      <c r="Q5" s="76"/>
      <c r="R5" s="76"/>
      <c r="S5" s="86"/>
      <c r="T5" s="48">
        <v>0</v>
      </c>
      <c r="U5" s="48">
        <v>1</v>
      </c>
      <c r="V5" s="49">
        <v>0</v>
      </c>
      <c r="W5" s="49">
        <v>0.003021</v>
      </c>
      <c r="X5" s="49">
        <v>0.000321</v>
      </c>
      <c r="Y5" s="49">
        <v>0.433836</v>
      </c>
      <c r="Z5" s="49">
        <v>0</v>
      </c>
      <c r="AA5" s="49">
        <v>0</v>
      </c>
      <c r="AB5" s="71">
        <v>5</v>
      </c>
      <c r="AC5" s="71"/>
      <c r="AD5" s="72"/>
      <c r="AE5" s="78" t="s">
        <v>743</v>
      </c>
      <c r="AF5" s="78">
        <v>684</v>
      </c>
      <c r="AG5" s="78">
        <v>836</v>
      </c>
      <c r="AH5" s="78">
        <v>4161</v>
      </c>
      <c r="AI5" s="78">
        <v>1348</v>
      </c>
      <c r="AJ5" s="78"/>
      <c r="AK5" s="78"/>
      <c r="AL5" s="78" t="s">
        <v>904</v>
      </c>
      <c r="AM5" s="78"/>
      <c r="AN5" s="78"/>
      <c r="AO5" s="80">
        <v>40242.40148148148</v>
      </c>
      <c r="AP5" s="83" t="s">
        <v>1003</v>
      </c>
      <c r="AQ5" s="78" t="b">
        <v>1</v>
      </c>
      <c r="AR5" s="78" t="b">
        <v>0</v>
      </c>
      <c r="AS5" s="78" t="b">
        <v>0</v>
      </c>
      <c r="AT5" s="78" t="s">
        <v>686</v>
      </c>
      <c r="AU5" s="78">
        <v>31</v>
      </c>
      <c r="AV5" s="83" t="s">
        <v>1072</v>
      </c>
      <c r="AW5" s="78" t="b">
        <v>0</v>
      </c>
      <c r="AX5" s="78" t="s">
        <v>1140</v>
      </c>
      <c r="AY5" s="83" t="s">
        <v>1143</v>
      </c>
      <c r="AZ5" s="78" t="s">
        <v>66</v>
      </c>
      <c r="BA5" s="78" t="str">
        <f>REPLACE(INDEX(GroupVertices[Group],MATCH(Vertices[[#This Row],[Vertex]],GroupVertices[Vertex],0)),1,1,"")</f>
        <v>2</v>
      </c>
      <c r="BB5" s="48"/>
      <c r="BC5" s="48"/>
      <c r="BD5" s="48"/>
      <c r="BE5" s="48"/>
      <c r="BF5" s="48"/>
      <c r="BG5" s="48"/>
      <c r="BH5" s="121" t="s">
        <v>1687</v>
      </c>
      <c r="BI5" s="121" t="s">
        <v>1687</v>
      </c>
      <c r="BJ5" s="121" t="s">
        <v>1725</v>
      </c>
      <c r="BK5" s="121" t="s">
        <v>1725</v>
      </c>
      <c r="BL5" s="121">
        <v>2</v>
      </c>
      <c r="BM5" s="124">
        <v>9.090909090909092</v>
      </c>
      <c r="BN5" s="121">
        <v>0</v>
      </c>
      <c r="BO5" s="124">
        <v>0</v>
      </c>
      <c r="BP5" s="121">
        <v>0</v>
      </c>
      <c r="BQ5" s="124">
        <v>0</v>
      </c>
      <c r="BR5" s="121">
        <v>20</v>
      </c>
      <c r="BS5" s="124">
        <v>90.9090909090909</v>
      </c>
      <c r="BT5" s="121">
        <v>22</v>
      </c>
      <c r="BU5" s="2"/>
      <c r="BV5" s="3"/>
      <c r="BW5" s="3"/>
      <c r="BX5" s="3"/>
      <c r="BY5" s="3"/>
    </row>
    <row r="6" spans="1:77" ht="41.45" customHeight="1">
      <c r="A6" s="64" t="s">
        <v>214</v>
      </c>
      <c r="C6" s="65"/>
      <c r="D6" s="65" t="s">
        <v>64</v>
      </c>
      <c r="E6" s="66">
        <v>163.62866729856754</v>
      </c>
      <c r="F6" s="68">
        <v>99.99587631203845</v>
      </c>
      <c r="G6" s="100" t="s">
        <v>485</v>
      </c>
      <c r="H6" s="65"/>
      <c r="I6" s="69" t="s">
        <v>214</v>
      </c>
      <c r="J6" s="70"/>
      <c r="K6" s="70"/>
      <c r="L6" s="69" t="s">
        <v>1231</v>
      </c>
      <c r="M6" s="73">
        <v>2.3742877413180503</v>
      </c>
      <c r="N6" s="74">
        <v>9310.3095703125</v>
      </c>
      <c r="O6" s="74">
        <v>3507.49267578125</v>
      </c>
      <c r="P6" s="75"/>
      <c r="Q6" s="76"/>
      <c r="R6" s="76"/>
      <c r="S6" s="86"/>
      <c r="T6" s="48">
        <v>1</v>
      </c>
      <c r="U6" s="48">
        <v>1</v>
      </c>
      <c r="V6" s="49">
        <v>0</v>
      </c>
      <c r="W6" s="49">
        <v>0</v>
      </c>
      <c r="X6" s="49">
        <v>0</v>
      </c>
      <c r="Y6" s="49">
        <v>0.999994</v>
      </c>
      <c r="Z6" s="49">
        <v>0</v>
      </c>
      <c r="AA6" s="49" t="s">
        <v>1986</v>
      </c>
      <c r="AB6" s="71">
        <v>6</v>
      </c>
      <c r="AC6" s="71"/>
      <c r="AD6" s="72"/>
      <c r="AE6" s="78" t="s">
        <v>744</v>
      </c>
      <c r="AF6" s="78">
        <v>1373</v>
      </c>
      <c r="AG6" s="78">
        <v>1382</v>
      </c>
      <c r="AH6" s="78">
        <v>585</v>
      </c>
      <c r="AI6" s="78">
        <v>2808</v>
      </c>
      <c r="AJ6" s="78"/>
      <c r="AK6" s="78" t="s">
        <v>829</v>
      </c>
      <c r="AL6" s="78" t="s">
        <v>905</v>
      </c>
      <c r="AM6" s="78"/>
      <c r="AN6" s="78"/>
      <c r="AO6" s="80">
        <v>40320.358761574076</v>
      </c>
      <c r="AP6" s="83" t="s">
        <v>1004</v>
      </c>
      <c r="AQ6" s="78" t="b">
        <v>0</v>
      </c>
      <c r="AR6" s="78" t="b">
        <v>0</v>
      </c>
      <c r="AS6" s="78" t="b">
        <v>1</v>
      </c>
      <c r="AT6" s="78" t="s">
        <v>686</v>
      </c>
      <c r="AU6" s="78">
        <v>2</v>
      </c>
      <c r="AV6" s="83" t="s">
        <v>1072</v>
      </c>
      <c r="AW6" s="78" t="b">
        <v>0</v>
      </c>
      <c r="AX6" s="78" t="s">
        <v>1140</v>
      </c>
      <c r="AY6" s="83" t="s">
        <v>1144</v>
      </c>
      <c r="AZ6" s="78" t="s">
        <v>66</v>
      </c>
      <c r="BA6" s="78" t="str">
        <f>REPLACE(INDEX(GroupVertices[Group],MATCH(Vertices[[#This Row],[Vertex]],GroupVertices[Vertex],0)),1,1,"")</f>
        <v>7</v>
      </c>
      <c r="BB6" s="48" t="s">
        <v>372</v>
      </c>
      <c r="BC6" s="48" t="s">
        <v>372</v>
      </c>
      <c r="BD6" s="48" t="s">
        <v>399</v>
      </c>
      <c r="BE6" s="48" t="s">
        <v>399</v>
      </c>
      <c r="BF6" s="48" t="s">
        <v>1668</v>
      </c>
      <c r="BG6" s="48" t="s">
        <v>1676</v>
      </c>
      <c r="BH6" s="121" t="s">
        <v>1688</v>
      </c>
      <c r="BI6" s="121" t="s">
        <v>1713</v>
      </c>
      <c r="BJ6" s="121" t="s">
        <v>1726</v>
      </c>
      <c r="BK6" s="121" t="s">
        <v>1751</v>
      </c>
      <c r="BL6" s="121">
        <v>0</v>
      </c>
      <c r="BM6" s="124">
        <v>0</v>
      </c>
      <c r="BN6" s="121">
        <v>0</v>
      </c>
      <c r="BO6" s="124">
        <v>0</v>
      </c>
      <c r="BP6" s="121">
        <v>0</v>
      </c>
      <c r="BQ6" s="124">
        <v>0</v>
      </c>
      <c r="BR6" s="121">
        <v>53</v>
      </c>
      <c r="BS6" s="124">
        <v>100</v>
      </c>
      <c r="BT6" s="121">
        <v>53</v>
      </c>
      <c r="BU6" s="2"/>
      <c r="BV6" s="3"/>
      <c r="BW6" s="3"/>
      <c r="BX6" s="3"/>
      <c r="BY6" s="3"/>
    </row>
    <row r="7" spans="1:77" ht="41.45" customHeight="1">
      <c r="A7" s="64" t="s">
        <v>215</v>
      </c>
      <c r="C7" s="65"/>
      <c r="D7" s="65" t="s">
        <v>64</v>
      </c>
      <c r="E7" s="66">
        <v>162.4702158119598</v>
      </c>
      <c r="F7" s="68">
        <v>99.99880944175351</v>
      </c>
      <c r="G7" s="100" t="s">
        <v>486</v>
      </c>
      <c r="H7" s="65"/>
      <c r="I7" s="69" t="s">
        <v>215</v>
      </c>
      <c r="J7" s="70"/>
      <c r="K7" s="70"/>
      <c r="L7" s="69" t="s">
        <v>1232</v>
      </c>
      <c r="M7" s="73">
        <v>1.3967733782821288</v>
      </c>
      <c r="N7" s="74">
        <v>9310.3095703125</v>
      </c>
      <c r="O7" s="74">
        <v>1552.785888671875</v>
      </c>
      <c r="P7" s="75"/>
      <c r="Q7" s="76"/>
      <c r="R7" s="76"/>
      <c r="S7" s="86"/>
      <c r="T7" s="48">
        <v>0</v>
      </c>
      <c r="U7" s="48">
        <v>1</v>
      </c>
      <c r="V7" s="49">
        <v>0</v>
      </c>
      <c r="W7" s="49">
        <v>0.003356</v>
      </c>
      <c r="X7" s="49">
        <v>0.00172</v>
      </c>
      <c r="Y7" s="49">
        <v>0.479484</v>
      </c>
      <c r="Z7" s="49">
        <v>0</v>
      </c>
      <c r="AA7" s="49">
        <v>0</v>
      </c>
      <c r="AB7" s="71">
        <v>7</v>
      </c>
      <c r="AC7" s="71"/>
      <c r="AD7" s="72"/>
      <c r="AE7" s="78" t="s">
        <v>745</v>
      </c>
      <c r="AF7" s="78">
        <v>411</v>
      </c>
      <c r="AG7" s="78">
        <v>399</v>
      </c>
      <c r="AH7" s="78">
        <v>6942</v>
      </c>
      <c r="AI7" s="78">
        <v>1049</v>
      </c>
      <c r="AJ7" s="78"/>
      <c r="AK7" s="78" t="s">
        <v>830</v>
      </c>
      <c r="AL7" s="78" t="s">
        <v>906</v>
      </c>
      <c r="AM7" s="83" t="s">
        <v>942</v>
      </c>
      <c r="AN7" s="78"/>
      <c r="AO7" s="80">
        <v>40301.4253125</v>
      </c>
      <c r="AP7" s="83" t="s">
        <v>1005</v>
      </c>
      <c r="AQ7" s="78" t="b">
        <v>0</v>
      </c>
      <c r="AR7" s="78" t="b">
        <v>0</v>
      </c>
      <c r="AS7" s="78" t="b">
        <v>1</v>
      </c>
      <c r="AT7" s="78" t="s">
        <v>687</v>
      </c>
      <c r="AU7" s="78">
        <v>35</v>
      </c>
      <c r="AV7" s="83" t="s">
        <v>1073</v>
      </c>
      <c r="AW7" s="78" t="b">
        <v>0</v>
      </c>
      <c r="AX7" s="78" t="s">
        <v>1140</v>
      </c>
      <c r="AY7" s="83" t="s">
        <v>1145</v>
      </c>
      <c r="AZ7" s="78" t="s">
        <v>66</v>
      </c>
      <c r="BA7" s="78" t="str">
        <f>REPLACE(INDEX(GroupVertices[Group],MATCH(Vertices[[#This Row],[Vertex]],GroupVertices[Vertex],0)),1,1,"")</f>
        <v>6</v>
      </c>
      <c r="BB7" s="48"/>
      <c r="BC7" s="48"/>
      <c r="BD7" s="48"/>
      <c r="BE7" s="48"/>
      <c r="BF7" s="48"/>
      <c r="BG7" s="48"/>
      <c r="BH7" s="121" t="s">
        <v>1689</v>
      </c>
      <c r="BI7" s="121" t="s">
        <v>1689</v>
      </c>
      <c r="BJ7" s="121" t="s">
        <v>1727</v>
      </c>
      <c r="BK7" s="121" t="s">
        <v>1727</v>
      </c>
      <c r="BL7" s="121">
        <v>1</v>
      </c>
      <c r="BM7" s="124">
        <v>4.761904761904762</v>
      </c>
      <c r="BN7" s="121">
        <v>0</v>
      </c>
      <c r="BO7" s="124">
        <v>0</v>
      </c>
      <c r="BP7" s="121">
        <v>0</v>
      </c>
      <c r="BQ7" s="124">
        <v>0</v>
      </c>
      <c r="BR7" s="121">
        <v>20</v>
      </c>
      <c r="BS7" s="124">
        <v>95.23809523809524</v>
      </c>
      <c r="BT7" s="121">
        <v>21</v>
      </c>
      <c r="BU7" s="2"/>
      <c r="BV7" s="3"/>
      <c r="BW7" s="3"/>
      <c r="BX7" s="3"/>
      <c r="BY7" s="3"/>
    </row>
    <row r="8" spans="1:77" ht="41.45" customHeight="1">
      <c r="A8" s="64" t="s">
        <v>248</v>
      </c>
      <c r="C8" s="65"/>
      <c r="D8" s="65" t="s">
        <v>64</v>
      </c>
      <c r="E8" s="66">
        <v>166.5960944026146</v>
      </c>
      <c r="F8" s="68">
        <v>99.98836296450794</v>
      </c>
      <c r="G8" s="100" t="s">
        <v>510</v>
      </c>
      <c r="H8" s="65"/>
      <c r="I8" s="69" t="s">
        <v>248</v>
      </c>
      <c r="J8" s="70"/>
      <c r="K8" s="70"/>
      <c r="L8" s="69" t="s">
        <v>1233</v>
      </c>
      <c r="M8" s="73">
        <v>4.8782360283215604</v>
      </c>
      <c r="N8" s="74">
        <v>9310.3095703125</v>
      </c>
      <c r="O8" s="74">
        <v>752.8659057617188</v>
      </c>
      <c r="P8" s="75"/>
      <c r="Q8" s="76"/>
      <c r="R8" s="76"/>
      <c r="S8" s="86"/>
      <c r="T8" s="48">
        <v>4</v>
      </c>
      <c r="U8" s="48">
        <v>1</v>
      </c>
      <c r="V8" s="49">
        <v>278</v>
      </c>
      <c r="W8" s="49">
        <v>0.004386</v>
      </c>
      <c r="X8" s="49">
        <v>0.0124</v>
      </c>
      <c r="Y8" s="49">
        <v>1.550512</v>
      </c>
      <c r="Z8" s="49">
        <v>0</v>
      </c>
      <c r="AA8" s="49">
        <v>0</v>
      </c>
      <c r="AB8" s="71">
        <v>8</v>
      </c>
      <c r="AC8" s="71"/>
      <c r="AD8" s="72"/>
      <c r="AE8" s="78" t="s">
        <v>746</v>
      </c>
      <c r="AF8" s="78">
        <v>848</v>
      </c>
      <c r="AG8" s="78">
        <v>3900</v>
      </c>
      <c r="AH8" s="78">
        <v>5967</v>
      </c>
      <c r="AI8" s="78">
        <v>1165</v>
      </c>
      <c r="AJ8" s="78"/>
      <c r="AK8" s="78" t="s">
        <v>831</v>
      </c>
      <c r="AL8" s="78" t="s">
        <v>714</v>
      </c>
      <c r="AM8" s="83" t="s">
        <v>943</v>
      </c>
      <c r="AN8" s="78"/>
      <c r="AO8" s="80">
        <v>41204.66017361111</v>
      </c>
      <c r="AP8" s="83" t="s">
        <v>1006</v>
      </c>
      <c r="AQ8" s="78" t="b">
        <v>1</v>
      </c>
      <c r="AR8" s="78" t="b">
        <v>0</v>
      </c>
      <c r="AS8" s="78" t="b">
        <v>1</v>
      </c>
      <c r="AT8" s="78" t="s">
        <v>686</v>
      </c>
      <c r="AU8" s="78">
        <v>243</v>
      </c>
      <c r="AV8" s="83" t="s">
        <v>1072</v>
      </c>
      <c r="AW8" s="78" t="b">
        <v>0</v>
      </c>
      <c r="AX8" s="78" t="s">
        <v>1140</v>
      </c>
      <c r="AY8" s="83" t="s">
        <v>1146</v>
      </c>
      <c r="AZ8" s="78" t="s">
        <v>66</v>
      </c>
      <c r="BA8" s="78" t="str">
        <f>REPLACE(INDEX(GroupVertices[Group],MATCH(Vertices[[#This Row],[Vertex]],GroupVertices[Vertex],0)),1,1,"")</f>
        <v>6</v>
      </c>
      <c r="BB8" s="48" t="s">
        <v>1657</v>
      </c>
      <c r="BC8" s="48" t="s">
        <v>1657</v>
      </c>
      <c r="BD8" s="48" t="s">
        <v>1417</v>
      </c>
      <c r="BE8" s="48" t="s">
        <v>1665</v>
      </c>
      <c r="BF8" s="48" t="s">
        <v>1669</v>
      </c>
      <c r="BG8" s="48" t="s">
        <v>1677</v>
      </c>
      <c r="BH8" s="121" t="s">
        <v>1690</v>
      </c>
      <c r="BI8" s="121" t="s">
        <v>1714</v>
      </c>
      <c r="BJ8" s="121" t="s">
        <v>1728</v>
      </c>
      <c r="BK8" s="121" t="s">
        <v>1728</v>
      </c>
      <c r="BL8" s="121">
        <v>2</v>
      </c>
      <c r="BM8" s="124">
        <v>2.380952380952381</v>
      </c>
      <c r="BN8" s="121">
        <v>0</v>
      </c>
      <c r="BO8" s="124">
        <v>0</v>
      </c>
      <c r="BP8" s="121">
        <v>0</v>
      </c>
      <c r="BQ8" s="124">
        <v>0</v>
      </c>
      <c r="BR8" s="121">
        <v>82</v>
      </c>
      <c r="BS8" s="124">
        <v>97.61904761904762</v>
      </c>
      <c r="BT8" s="121">
        <v>84</v>
      </c>
      <c r="BU8" s="2"/>
      <c r="BV8" s="3"/>
      <c r="BW8" s="3"/>
      <c r="BX8" s="3"/>
      <c r="BY8" s="3"/>
    </row>
    <row r="9" spans="1:77" ht="41.45" customHeight="1">
      <c r="A9" s="64" t="s">
        <v>216</v>
      </c>
      <c r="C9" s="65"/>
      <c r="D9" s="65" t="s">
        <v>64</v>
      </c>
      <c r="E9" s="66">
        <v>162.33822540860265</v>
      </c>
      <c r="F9" s="68">
        <v>99.99914363354199</v>
      </c>
      <c r="G9" s="100" t="s">
        <v>487</v>
      </c>
      <c r="H9" s="65"/>
      <c r="I9" s="69" t="s">
        <v>216</v>
      </c>
      <c r="J9" s="70"/>
      <c r="K9" s="70"/>
      <c r="L9" s="69" t="s">
        <v>1234</v>
      </c>
      <c r="M9" s="73">
        <v>1.2853983949046892</v>
      </c>
      <c r="N9" s="74">
        <v>9310.3095703125</v>
      </c>
      <c r="O9" s="74">
        <v>2352.705810546875</v>
      </c>
      <c r="P9" s="75"/>
      <c r="Q9" s="76"/>
      <c r="R9" s="76"/>
      <c r="S9" s="86"/>
      <c r="T9" s="48">
        <v>0</v>
      </c>
      <c r="U9" s="48">
        <v>1</v>
      </c>
      <c r="V9" s="49">
        <v>0</v>
      </c>
      <c r="W9" s="49">
        <v>0.003356</v>
      </c>
      <c r="X9" s="49">
        <v>0.00172</v>
      </c>
      <c r="Y9" s="49">
        <v>0.479484</v>
      </c>
      <c r="Z9" s="49">
        <v>0</v>
      </c>
      <c r="AA9" s="49">
        <v>0</v>
      </c>
      <c r="AB9" s="71">
        <v>9</v>
      </c>
      <c r="AC9" s="71"/>
      <c r="AD9" s="72"/>
      <c r="AE9" s="78" t="s">
        <v>747</v>
      </c>
      <c r="AF9" s="78">
        <v>286</v>
      </c>
      <c r="AG9" s="78">
        <v>287</v>
      </c>
      <c r="AH9" s="78">
        <v>2453</v>
      </c>
      <c r="AI9" s="78">
        <v>128</v>
      </c>
      <c r="AJ9" s="78"/>
      <c r="AK9" s="78"/>
      <c r="AL9" s="78"/>
      <c r="AM9" s="78"/>
      <c r="AN9" s="78"/>
      <c r="AO9" s="80">
        <v>43594.865532407406</v>
      </c>
      <c r="AP9" s="83" t="s">
        <v>1007</v>
      </c>
      <c r="AQ9" s="78" t="b">
        <v>1</v>
      </c>
      <c r="AR9" s="78" t="b">
        <v>0</v>
      </c>
      <c r="AS9" s="78" t="b">
        <v>0</v>
      </c>
      <c r="AT9" s="78" t="s">
        <v>686</v>
      </c>
      <c r="AU9" s="78">
        <v>1</v>
      </c>
      <c r="AV9" s="78"/>
      <c r="AW9" s="78" t="b">
        <v>0</v>
      </c>
      <c r="AX9" s="78" t="s">
        <v>1140</v>
      </c>
      <c r="AY9" s="83" t="s">
        <v>1147</v>
      </c>
      <c r="AZ9" s="78" t="s">
        <v>66</v>
      </c>
      <c r="BA9" s="78" t="str">
        <f>REPLACE(INDEX(GroupVertices[Group],MATCH(Vertices[[#This Row],[Vertex]],GroupVertices[Vertex],0)),1,1,"")</f>
        <v>6</v>
      </c>
      <c r="BB9" s="48"/>
      <c r="BC9" s="48"/>
      <c r="BD9" s="48"/>
      <c r="BE9" s="48"/>
      <c r="BF9" s="48"/>
      <c r="BG9" s="48"/>
      <c r="BH9" s="121" t="s">
        <v>1689</v>
      </c>
      <c r="BI9" s="121" t="s">
        <v>1689</v>
      </c>
      <c r="BJ9" s="121" t="s">
        <v>1727</v>
      </c>
      <c r="BK9" s="121" t="s">
        <v>1727</v>
      </c>
      <c r="BL9" s="121">
        <v>1</v>
      </c>
      <c r="BM9" s="124">
        <v>4.761904761904762</v>
      </c>
      <c r="BN9" s="121">
        <v>0</v>
      </c>
      <c r="BO9" s="124">
        <v>0</v>
      </c>
      <c r="BP9" s="121">
        <v>0</v>
      </c>
      <c r="BQ9" s="124">
        <v>0</v>
      </c>
      <c r="BR9" s="121">
        <v>20</v>
      </c>
      <c r="BS9" s="124">
        <v>95.23809523809524</v>
      </c>
      <c r="BT9" s="121">
        <v>21</v>
      </c>
      <c r="BU9" s="2"/>
      <c r="BV9" s="3"/>
      <c r="BW9" s="3"/>
      <c r="BX9" s="3"/>
      <c r="BY9" s="3"/>
    </row>
    <row r="10" spans="1:77" ht="41.45" customHeight="1">
      <c r="A10" s="64" t="s">
        <v>217</v>
      </c>
      <c r="C10" s="65"/>
      <c r="D10" s="65" t="s">
        <v>64</v>
      </c>
      <c r="E10" s="66">
        <v>166.39693031183464</v>
      </c>
      <c r="F10" s="68">
        <v>99.98886723604592</v>
      </c>
      <c r="G10" s="100" t="s">
        <v>488</v>
      </c>
      <c r="H10" s="65"/>
      <c r="I10" s="69" t="s">
        <v>217</v>
      </c>
      <c r="J10" s="70"/>
      <c r="K10" s="70"/>
      <c r="L10" s="69" t="s">
        <v>1235</v>
      </c>
      <c r="M10" s="73">
        <v>4.71017913376096</v>
      </c>
      <c r="N10" s="74">
        <v>2005.9395751953125</v>
      </c>
      <c r="O10" s="74">
        <v>6823.89453125</v>
      </c>
      <c r="P10" s="75"/>
      <c r="Q10" s="76"/>
      <c r="R10" s="76"/>
      <c r="S10" s="86"/>
      <c r="T10" s="48">
        <v>0</v>
      </c>
      <c r="U10" s="48">
        <v>4</v>
      </c>
      <c r="V10" s="49">
        <v>2</v>
      </c>
      <c r="W10" s="49">
        <v>0.004049</v>
      </c>
      <c r="X10" s="49">
        <v>0.030658</v>
      </c>
      <c r="Y10" s="49">
        <v>1.252401</v>
      </c>
      <c r="Z10" s="49">
        <v>0.25</v>
      </c>
      <c r="AA10" s="49">
        <v>0</v>
      </c>
      <c r="AB10" s="71">
        <v>10</v>
      </c>
      <c r="AC10" s="71"/>
      <c r="AD10" s="72"/>
      <c r="AE10" s="78" t="s">
        <v>748</v>
      </c>
      <c r="AF10" s="78">
        <v>4997</v>
      </c>
      <c r="AG10" s="78">
        <v>3731</v>
      </c>
      <c r="AH10" s="78">
        <v>65045</v>
      </c>
      <c r="AI10" s="78">
        <v>45743</v>
      </c>
      <c r="AJ10" s="78"/>
      <c r="AK10" s="78" t="s">
        <v>832</v>
      </c>
      <c r="AL10" s="78" t="s">
        <v>907</v>
      </c>
      <c r="AM10" s="83" t="s">
        <v>944</v>
      </c>
      <c r="AN10" s="78"/>
      <c r="AO10" s="80">
        <v>39803.21627314815</v>
      </c>
      <c r="AP10" s="83" t="s">
        <v>1008</v>
      </c>
      <c r="AQ10" s="78" t="b">
        <v>0</v>
      </c>
      <c r="AR10" s="78" t="b">
        <v>0</v>
      </c>
      <c r="AS10" s="78" t="b">
        <v>1</v>
      </c>
      <c r="AT10" s="78" t="s">
        <v>686</v>
      </c>
      <c r="AU10" s="78">
        <v>320</v>
      </c>
      <c r="AV10" s="83" t="s">
        <v>1074</v>
      </c>
      <c r="AW10" s="78" t="b">
        <v>0</v>
      </c>
      <c r="AX10" s="78" t="s">
        <v>1140</v>
      </c>
      <c r="AY10" s="83" t="s">
        <v>1148</v>
      </c>
      <c r="AZ10" s="78" t="s">
        <v>66</v>
      </c>
      <c r="BA10" s="78" t="str">
        <f>REPLACE(INDEX(GroupVertices[Group],MATCH(Vertices[[#This Row],[Vertex]],GroupVertices[Vertex],0)),1,1,"")</f>
        <v>1</v>
      </c>
      <c r="BB10" s="48"/>
      <c r="BC10" s="48"/>
      <c r="BD10" s="48"/>
      <c r="BE10" s="48"/>
      <c r="BF10" s="48" t="s">
        <v>243</v>
      </c>
      <c r="BG10" s="48" t="s">
        <v>243</v>
      </c>
      <c r="BH10" s="121" t="s">
        <v>1691</v>
      </c>
      <c r="BI10" s="121" t="s">
        <v>1691</v>
      </c>
      <c r="BJ10" s="121" t="s">
        <v>1729</v>
      </c>
      <c r="BK10" s="121" t="s">
        <v>1729</v>
      </c>
      <c r="BL10" s="121">
        <v>0</v>
      </c>
      <c r="BM10" s="124">
        <v>0</v>
      </c>
      <c r="BN10" s="121">
        <v>0</v>
      </c>
      <c r="BO10" s="124">
        <v>0</v>
      </c>
      <c r="BP10" s="121">
        <v>0</v>
      </c>
      <c r="BQ10" s="124">
        <v>0</v>
      </c>
      <c r="BR10" s="121">
        <v>17</v>
      </c>
      <c r="BS10" s="124">
        <v>100</v>
      </c>
      <c r="BT10" s="121">
        <v>17</v>
      </c>
      <c r="BU10" s="2"/>
      <c r="BV10" s="3"/>
      <c r="BW10" s="3"/>
      <c r="BX10" s="3"/>
      <c r="BY10" s="3"/>
    </row>
    <row r="11" spans="1:77" ht="41.45" customHeight="1">
      <c r="A11" s="64" t="s">
        <v>249</v>
      </c>
      <c r="C11" s="65"/>
      <c r="D11" s="65" t="s">
        <v>64</v>
      </c>
      <c r="E11" s="66">
        <v>1000</v>
      </c>
      <c r="F11" s="68">
        <v>70</v>
      </c>
      <c r="G11" s="100" t="s">
        <v>1084</v>
      </c>
      <c r="H11" s="65"/>
      <c r="I11" s="69" t="s">
        <v>249</v>
      </c>
      <c r="J11" s="70"/>
      <c r="K11" s="70"/>
      <c r="L11" s="69" t="s">
        <v>1236</v>
      </c>
      <c r="M11" s="73">
        <v>9999</v>
      </c>
      <c r="N11" s="74">
        <v>2007.540771484375</v>
      </c>
      <c r="O11" s="74">
        <v>4294.83056640625</v>
      </c>
      <c r="P11" s="75"/>
      <c r="Q11" s="76"/>
      <c r="R11" s="76"/>
      <c r="S11" s="86"/>
      <c r="T11" s="48">
        <v>3</v>
      </c>
      <c r="U11" s="48">
        <v>0</v>
      </c>
      <c r="V11" s="49">
        <v>19.5</v>
      </c>
      <c r="W11" s="49">
        <v>0.004762</v>
      </c>
      <c r="X11" s="49">
        <v>0.031856</v>
      </c>
      <c r="Y11" s="49">
        <v>0.959159</v>
      </c>
      <c r="Z11" s="49">
        <v>0.3333333333333333</v>
      </c>
      <c r="AA11" s="49">
        <v>0</v>
      </c>
      <c r="AB11" s="71">
        <v>11</v>
      </c>
      <c r="AC11" s="71"/>
      <c r="AD11" s="72"/>
      <c r="AE11" s="78" t="s">
        <v>749</v>
      </c>
      <c r="AF11" s="78">
        <v>1051</v>
      </c>
      <c r="AG11" s="78">
        <v>10054107</v>
      </c>
      <c r="AH11" s="78">
        <v>199406</v>
      </c>
      <c r="AI11" s="78">
        <v>5462</v>
      </c>
      <c r="AJ11" s="78"/>
      <c r="AK11" s="78" t="s">
        <v>833</v>
      </c>
      <c r="AL11" s="78" t="s">
        <v>908</v>
      </c>
      <c r="AM11" s="83" t="s">
        <v>945</v>
      </c>
      <c r="AN11" s="78"/>
      <c r="AO11" s="80">
        <v>39148.060520833336</v>
      </c>
      <c r="AP11" s="83" t="s">
        <v>1009</v>
      </c>
      <c r="AQ11" s="78" t="b">
        <v>0</v>
      </c>
      <c r="AR11" s="78" t="b">
        <v>0</v>
      </c>
      <c r="AS11" s="78" t="b">
        <v>1</v>
      </c>
      <c r="AT11" s="78"/>
      <c r="AU11" s="78">
        <v>111620</v>
      </c>
      <c r="AV11" s="83" t="s">
        <v>1072</v>
      </c>
      <c r="AW11" s="78" t="b">
        <v>1</v>
      </c>
      <c r="AX11" s="78" t="s">
        <v>1140</v>
      </c>
      <c r="AY11" s="83" t="s">
        <v>1149</v>
      </c>
      <c r="AZ11" s="78" t="s">
        <v>65</v>
      </c>
      <c r="BA11" s="78" t="str">
        <f>REPLACE(INDEX(GroupVertices[Group],MATCH(Vertices[[#This Row],[Vertex]],GroupVertices[Vertex],0)),1,1,"")</f>
        <v>1</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250</v>
      </c>
      <c r="C12" s="65"/>
      <c r="D12" s="65" t="s">
        <v>64</v>
      </c>
      <c r="E12" s="66">
        <v>163.26805066082392</v>
      </c>
      <c r="F12" s="68">
        <v>99.99678937174629</v>
      </c>
      <c r="G12" s="100" t="s">
        <v>1085</v>
      </c>
      <c r="H12" s="65"/>
      <c r="I12" s="69" t="s">
        <v>250</v>
      </c>
      <c r="J12" s="70"/>
      <c r="K12" s="70"/>
      <c r="L12" s="69" t="s">
        <v>1237</v>
      </c>
      <c r="M12" s="73">
        <v>2.069995376018974</v>
      </c>
      <c r="N12" s="74">
        <v>2415.404296875</v>
      </c>
      <c r="O12" s="74">
        <v>5421.9521484375</v>
      </c>
      <c r="P12" s="75"/>
      <c r="Q12" s="76"/>
      <c r="R12" s="76"/>
      <c r="S12" s="86"/>
      <c r="T12" s="48">
        <v>3</v>
      </c>
      <c r="U12" s="48">
        <v>0</v>
      </c>
      <c r="V12" s="49">
        <v>19.5</v>
      </c>
      <c r="W12" s="49">
        <v>0.004762</v>
      </c>
      <c r="X12" s="49">
        <v>0.031856</v>
      </c>
      <c r="Y12" s="49">
        <v>0.959159</v>
      </c>
      <c r="Z12" s="49">
        <v>0.3333333333333333</v>
      </c>
      <c r="AA12" s="49">
        <v>0</v>
      </c>
      <c r="AB12" s="71">
        <v>12</v>
      </c>
      <c r="AC12" s="71"/>
      <c r="AD12" s="72"/>
      <c r="AE12" s="78" t="s">
        <v>750</v>
      </c>
      <c r="AF12" s="78">
        <v>25</v>
      </c>
      <c r="AG12" s="78">
        <v>1076</v>
      </c>
      <c r="AH12" s="78">
        <v>1965</v>
      </c>
      <c r="AI12" s="78">
        <v>177</v>
      </c>
      <c r="AJ12" s="78"/>
      <c r="AK12" s="78" t="s">
        <v>834</v>
      </c>
      <c r="AL12" s="78"/>
      <c r="AM12" s="83" t="s">
        <v>946</v>
      </c>
      <c r="AN12" s="78"/>
      <c r="AO12" s="80">
        <v>41498.48792824074</v>
      </c>
      <c r="AP12" s="83" t="s">
        <v>1010</v>
      </c>
      <c r="AQ12" s="78" t="b">
        <v>0</v>
      </c>
      <c r="AR12" s="78" t="b">
        <v>0</v>
      </c>
      <c r="AS12" s="78" t="b">
        <v>0</v>
      </c>
      <c r="AT12" s="78"/>
      <c r="AU12" s="78">
        <v>71</v>
      </c>
      <c r="AV12" s="83" t="s">
        <v>1072</v>
      </c>
      <c r="AW12" s="78" t="b">
        <v>0</v>
      </c>
      <c r="AX12" s="78" t="s">
        <v>1140</v>
      </c>
      <c r="AY12" s="83" t="s">
        <v>1150</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251</v>
      </c>
      <c r="C13" s="65"/>
      <c r="D13" s="65" t="s">
        <v>64</v>
      </c>
      <c r="E13" s="66">
        <v>195.31107804725755</v>
      </c>
      <c r="F13" s="68">
        <v>99.91565834737983</v>
      </c>
      <c r="G13" s="100" t="s">
        <v>1086</v>
      </c>
      <c r="H13" s="65"/>
      <c r="I13" s="69" t="s">
        <v>251</v>
      </c>
      <c r="J13" s="70"/>
      <c r="K13" s="70"/>
      <c r="L13" s="69" t="s">
        <v>1238</v>
      </c>
      <c r="M13" s="73">
        <v>29.108261429881342</v>
      </c>
      <c r="N13" s="74">
        <v>2593.848876953125</v>
      </c>
      <c r="O13" s="74">
        <v>6701.982421875</v>
      </c>
      <c r="P13" s="75"/>
      <c r="Q13" s="76"/>
      <c r="R13" s="76"/>
      <c r="S13" s="86"/>
      <c r="T13" s="48">
        <v>3</v>
      </c>
      <c r="U13" s="48">
        <v>0</v>
      </c>
      <c r="V13" s="49">
        <v>19.5</v>
      </c>
      <c r="W13" s="49">
        <v>0.004762</v>
      </c>
      <c r="X13" s="49">
        <v>0.031856</v>
      </c>
      <c r="Y13" s="49">
        <v>0.959159</v>
      </c>
      <c r="Z13" s="49">
        <v>0.3333333333333333</v>
      </c>
      <c r="AA13" s="49">
        <v>0</v>
      </c>
      <c r="AB13" s="71">
        <v>13</v>
      </c>
      <c r="AC13" s="71"/>
      <c r="AD13" s="72"/>
      <c r="AE13" s="78" t="s">
        <v>751</v>
      </c>
      <c r="AF13" s="78">
        <v>0</v>
      </c>
      <c r="AG13" s="78">
        <v>28266</v>
      </c>
      <c r="AH13" s="78">
        <v>0</v>
      </c>
      <c r="AI13" s="78">
        <v>0</v>
      </c>
      <c r="AJ13" s="78"/>
      <c r="AK13" s="78" t="s">
        <v>835</v>
      </c>
      <c r="AL13" s="78"/>
      <c r="AM13" s="83" t="s">
        <v>947</v>
      </c>
      <c r="AN13" s="78"/>
      <c r="AO13" s="80">
        <v>41072.58388888889</v>
      </c>
      <c r="AP13" s="83" t="s">
        <v>1011</v>
      </c>
      <c r="AQ13" s="78" t="b">
        <v>0</v>
      </c>
      <c r="AR13" s="78" t="b">
        <v>0</v>
      </c>
      <c r="AS13" s="78" t="b">
        <v>0</v>
      </c>
      <c r="AT13" s="78"/>
      <c r="AU13" s="78">
        <v>186</v>
      </c>
      <c r="AV13" s="83" t="s">
        <v>1072</v>
      </c>
      <c r="AW13" s="78" t="b">
        <v>0</v>
      </c>
      <c r="AX13" s="78" t="s">
        <v>1140</v>
      </c>
      <c r="AY13" s="83" t="s">
        <v>1151</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244</v>
      </c>
      <c r="C14" s="65"/>
      <c r="D14" s="65" t="s">
        <v>64</v>
      </c>
      <c r="E14" s="66">
        <v>179.8022056527939</v>
      </c>
      <c r="F14" s="68">
        <v>99.9549258825274</v>
      </c>
      <c r="G14" s="100" t="s">
        <v>506</v>
      </c>
      <c r="H14" s="65"/>
      <c r="I14" s="69" t="s">
        <v>244</v>
      </c>
      <c r="J14" s="70"/>
      <c r="K14" s="70"/>
      <c r="L14" s="69" t="s">
        <v>1239</v>
      </c>
      <c r="M14" s="73">
        <v>16.021700883032178</v>
      </c>
      <c r="N14" s="74">
        <v>1631.4676513671875</v>
      </c>
      <c r="O14" s="74">
        <v>5248.275390625</v>
      </c>
      <c r="P14" s="75"/>
      <c r="Q14" s="76"/>
      <c r="R14" s="76"/>
      <c r="S14" s="86"/>
      <c r="T14" s="48">
        <v>3</v>
      </c>
      <c r="U14" s="48">
        <v>32</v>
      </c>
      <c r="V14" s="49">
        <v>2420.5</v>
      </c>
      <c r="W14" s="49">
        <v>0.005556</v>
      </c>
      <c r="X14" s="49">
        <v>0.125437</v>
      </c>
      <c r="Y14" s="49">
        <v>11.484692</v>
      </c>
      <c r="Z14" s="49">
        <v>0.014204545454545454</v>
      </c>
      <c r="AA14" s="49">
        <v>0</v>
      </c>
      <c r="AB14" s="71">
        <v>14</v>
      </c>
      <c r="AC14" s="71"/>
      <c r="AD14" s="72"/>
      <c r="AE14" s="78" t="s">
        <v>752</v>
      </c>
      <c r="AF14" s="78">
        <v>5011</v>
      </c>
      <c r="AG14" s="78">
        <v>15106</v>
      </c>
      <c r="AH14" s="78">
        <v>48561</v>
      </c>
      <c r="AI14" s="78">
        <v>1374</v>
      </c>
      <c r="AJ14" s="78"/>
      <c r="AK14" s="78" t="s">
        <v>836</v>
      </c>
      <c r="AL14" s="78" t="s">
        <v>909</v>
      </c>
      <c r="AM14" s="83" t="s">
        <v>948</v>
      </c>
      <c r="AN14" s="78"/>
      <c r="AO14" s="80">
        <v>40680.27780092593</v>
      </c>
      <c r="AP14" s="83" t="s">
        <v>1012</v>
      </c>
      <c r="AQ14" s="78" t="b">
        <v>0</v>
      </c>
      <c r="AR14" s="78" t="b">
        <v>0</v>
      </c>
      <c r="AS14" s="78" t="b">
        <v>1</v>
      </c>
      <c r="AT14" s="78" t="s">
        <v>686</v>
      </c>
      <c r="AU14" s="78">
        <v>1750</v>
      </c>
      <c r="AV14" s="83" t="s">
        <v>1072</v>
      </c>
      <c r="AW14" s="78" t="b">
        <v>0</v>
      </c>
      <c r="AX14" s="78" t="s">
        <v>1140</v>
      </c>
      <c r="AY14" s="83" t="s">
        <v>1152</v>
      </c>
      <c r="AZ14" s="78" t="s">
        <v>66</v>
      </c>
      <c r="BA14" s="78" t="str">
        <f>REPLACE(INDEX(GroupVertices[Group],MATCH(Vertices[[#This Row],[Vertex]],GroupVertices[Vertex],0)),1,1,"")</f>
        <v>1</v>
      </c>
      <c r="BB14" s="48" t="s">
        <v>1658</v>
      </c>
      <c r="BC14" s="48" t="s">
        <v>1658</v>
      </c>
      <c r="BD14" s="48" t="s">
        <v>1663</v>
      </c>
      <c r="BE14" s="48" t="s">
        <v>1663</v>
      </c>
      <c r="BF14" s="48" t="s">
        <v>1670</v>
      </c>
      <c r="BG14" s="48" t="s">
        <v>1678</v>
      </c>
      <c r="BH14" s="121" t="s">
        <v>1692</v>
      </c>
      <c r="BI14" s="121" t="s">
        <v>1715</v>
      </c>
      <c r="BJ14" s="121" t="s">
        <v>1730</v>
      </c>
      <c r="BK14" s="121" t="s">
        <v>1752</v>
      </c>
      <c r="BL14" s="121">
        <v>4</v>
      </c>
      <c r="BM14" s="124">
        <v>1.0050251256281406</v>
      </c>
      <c r="BN14" s="121">
        <v>2</v>
      </c>
      <c r="BO14" s="124">
        <v>0.5025125628140703</v>
      </c>
      <c r="BP14" s="121">
        <v>0</v>
      </c>
      <c r="BQ14" s="124">
        <v>0</v>
      </c>
      <c r="BR14" s="121">
        <v>392</v>
      </c>
      <c r="BS14" s="124">
        <v>98.49246231155779</v>
      </c>
      <c r="BT14" s="121">
        <v>398</v>
      </c>
      <c r="BU14" s="2"/>
      <c r="BV14" s="3"/>
      <c r="BW14" s="3"/>
      <c r="BX14" s="3"/>
      <c r="BY14" s="3"/>
    </row>
    <row r="15" spans="1:77" ht="41.45" customHeight="1">
      <c r="A15" s="64" t="s">
        <v>218</v>
      </c>
      <c r="C15" s="65"/>
      <c r="D15" s="65" t="s">
        <v>64</v>
      </c>
      <c r="E15" s="66">
        <v>162.53149707066132</v>
      </c>
      <c r="F15" s="68">
        <v>99.99865428128028</v>
      </c>
      <c r="G15" s="100" t="s">
        <v>489</v>
      </c>
      <c r="H15" s="65"/>
      <c r="I15" s="69" t="s">
        <v>218</v>
      </c>
      <c r="J15" s="70"/>
      <c r="K15" s="70"/>
      <c r="L15" s="69" t="s">
        <v>1240</v>
      </c>
      <c r="M15" s="73">
        <v>1.448483191993083</v>
      </c>
      <c r="N15" s="74">
        <v>6841.4208984375</v>
      </c>
      <c r="O15" s="74">
        <v>4096.90478515625</v>
      </c>
      <c r="P15" s="75"/>
      <c r="Q15" s="76"/>
      <c r="R15" s="76"/>
      <c r="S15" s="86"/>
      <c r="T15" s="48">
        <v>0</v>
      </c>
      <c r="U15" s="48">
        <v>1</v>
      </c>
      <c r="V15" s="49">
        <v>0</v>
      </c>
      <c r="W15" s="49">
        <v>0.002755</v>
      </c>
      <c r="X15" s="49">
        <v>6E-05</v>
      </c>
      <c r="Y15" s="49">
        <v>0.510282</v>
      </c>
      <c r="Z15" s="49">
        <v>0</v>
      </c>
      <c r="AA15" s="49">
        <v>0</v>
      </c>
      <c r="AB15" s="71">
        <v>15</v>
      </c>
      <c r="AC15" s="71"/>
      <c r="AD15" s="72"/>
      <c r="AE15" s="78" t="s">
        <v>753</v>
      </c>
      <c r="AF15" s="78">
        <v>790</v>
      </c>
      <c r="AG15" s="78">
        <v>451</v>
      </c>
      <c r="AH15" s="78">
        <v>1330</v>
      </c>
      <c r="AI15" s="78">
        <v>1730</v>
      </c>
      <c r="AJ15" s="78"/>
      <c r="AK15" s="78" t="s">
        <v>837</v>
      </c>
      <c r="AL15" s="78" t="s">
        <v>709</v>
      </c>
      <c r="AM15" s="83" t="s">
        <v>949</v>
      </c>
      <c r="AN15" s="78"/>
      <c r="AO15" s="80">
        <v>40754.96680555555</v>
      </c>
      <c r="AP15" s="83" t="s">
        <v>1013</v>
      </c>
      <c r="AQ15" s="78" t="b">
        <v>1</v>
      </c>
      <c r="AR15" s="78" t="b">
        <v>0</v>
      </c>
      <c r="AS15" s="78" t="b">
        <v>1</v>
      </c>
      <c r="AT15" s="78" t="s">
        <v>686</v>
      </c>
      <c r="AU15" s="78">
        <v>10</v>
      </c>
      <c r="AV15" s="83" t="s">
        <v>1072</v>
      </c>
      <c r="AW15" s="78" t="b">
        <v>0</v>
      </c>
      <c r="AX15" s="78" t="s">
        <v>1140</v>
      </c>
      <c r="AY15" s="83" t="s">
        <v>1153</v>
      </c>
      <c r="AZ15" s="78" t="s">
        <v>66</v>
      </c>
      <c r="BA15" s="78" t="str">
        <f>REPLACE(INDEX(GroupVertices[Group],MATCH(Vertices[[#This Row],[Vertex]],GroupVertices[Vertex],0)),1,1,"")</f>
        <v>5</v>
      </c>
      <c r="BB15" s="48"/>
      <c r="BC15" s="48"/>
      <c r="BD15" s="48"/>
      <c r="BE15" s="48"/>
      <c r="BF15" s="48"/>
      <c r="BG15" s="48"/>
      <c r="BH15" s="121" t="s">
        <v>1535</v>
      </c>
      <c r="BI15" s="121" t="s">
        <v>1535</v>
      </c>
      <c r="BJ15" s="121" t="s">
        <v>1731</v>
      </c>
      <c r="BK15" s="121" t="s">
        <v>1731</v>
      </c>
      <c r="BL15" s="121">
        <v>0</v>
      </c>
      <c r="BM15" s="124">
        <v>0</v>
      </c>
      <c r="BN15" s="121">
        <v>0</v>
      </c>
      <c r="BO15" s="124">
        <v>0</v>
      </c>
      <c r="BP15" s="121">
        <v>0</v>
      </c>
      <c r="BQ15" s="124">
        <v>0</v>
      </c>
      <c r="BR15" s="121">
        <v>24</v>
      </c>
      <c r="BS15" s="124">
        <v>100</v>
      </c>
      <c r="BT15" s="121">
        <v>24</v>
      </c>
      <c r="BU15" s="2"/>
      <c r="BV15" s="3"/>
      <c r="BW15" s="3"/>
      <c r="BX15" s="3"/>
      <c r="BY15" s="3"/>
    </row>
    <row r="16" spans="1:77" ht="41.45" customHeight="1">
      <c r="A16" s="64" t="s">
        <v>237</v>
      </c>
      <c r="C16" s="65"/>
      <c r="D16" s="65" t="s">
        <v>64</v>
      </c>
      <c r="E16" s="66">
        <v>185.38704959484278</v>
      </c>
      <c r="F16" s="68">
        <v>99.94078539247693</v>
      </c>
      <c r="G16" s="100" t="s">
        <v>501</v>
      </c>
      <c r="H16" s="65"/>
      <c r="I16" s="69" t="s">
        <v>237</v>
      </c>
      <c r="J16" s="70"/>
      <c r="K16" s="70"/>
      <c r="L16" s="69" t="s">
        <v>1241</v>
      </c>
      <c r="M16" s="73">
        <v>20.734254867190096</v>
      </c>
      <c r="N16" s="74">
        <v>7807.4677734375</v>
      </c>
      <c r="O16" s="74">
        <v>4325.1474609375</v>
      </c>
      <c r="P16" s="75"/>
      <c r="Q16" s="76"/>
      <c r="R16" s="76"/>
      <c r="S16" s="86"/>
      <c r="T16" s="48">
        <v>6</v>
      </c>
      <c r="U16" s="48">
        <v>1</v>
      </c>
      <c r="V16" s="49">
        <v>548</v>
      </c>
      <c r="W16" s="49">
        <v>0.003413</v>
      </c>
      <c r="X16" s="49">
        <v>0.00043</v>
      </c>
      <c r="Y16" s="49">
        <v>2.543166</v>
      </c>
      <c r="Z16" s="49">
        <v>0</v>
      </c>
      <c r="AA16" s="49">
        <v>0</v>
      </c>
      <c r="AB16" s="71">
        <v>16</v>
      </c>
      <c r="AC16" s="71"/>
      <c r="AD16" s="72"/>
      <c r="AE16" s="78" t="s">
        <v>754</v>
      </c>
      <c r="AF16" s="78">
        <v>4951</v>
      </c>
      <c r="AG16" s="78">
        <v>19845</v>
      </c>
      <c r="AH16" s="78">
        <v>15183</v>
      </c>
      <c r="AI16" s="78">
        <v>1392</v>
      </c>
      <c r="AJ16" s="78"/>
      <c r="AK16" s="78" t="s">
        <v>838</v>
      </c>
      <c r="AL16" s="78" t="s">
        <v>715</v>
      </c>
      <c r="AM16" s="83" t="s">
        <v>949</v>
      </c>
      <c r="AN16" s="78"/>
      <c r="AO16" s="80">
        <v>41555.33863425926</v>
      </c>
      <c r="AP16" s="83" t="s">
        <v>1014</v>
      </c>
      <c r="AQ16" s="78" t="b">
        <v>0</v>
      </c>
      <c r="AR16" s="78" t="b">
        <v>0</v>
      </c>
      <c r="AS16" s="78" t="b">
        <v>1</v>
      </c>
      <c r="AT16" s="78" t="s">
        <v>687</v>
      </c>
      <c r="AU16" s="78">
        <v>345</v>
      </c>
      <c r="AV16" s="83" t="s">
        <v>1072</v>
      </c>
      <c r="AW16" s="78" t="b">
        <v>0</v>
      </c>
      <c r="AX16" s="78" t="s">
        <v>1140</v>
      </c>
      <c r="AY16" s="83" t="s">
        <v>1154</v>
      </c>
      <c r="AZ16" s="78" t="s">
        <v>66</v>
      </c>
      <c r="BA16" s="78" t="str">
        <f>REPLACE(INDEX(GroupVertices[Group],MATCH(Vertices[[#This Row],[Vertex]],GroupVertices[Vertex],0)),1,1,"")</f>
        <v>5</v>
      </c>
      <c r="BB16" s="48" t="s">
        <v>1659</v>
      </c>
      <c r="BC16" s="48" t="s">
        <v>1659</v>
      </c>
      <c r="BD16" s="48" t="s">
        <v>405</v>
      </c>
      <c r="BE16" s="48" t="s">
        <v>405</v>
      </c>
      <c r="BF16" s="48" t="s">
        <v>1464</v>
      </c>
      <c r="BG16" s="48" t="s">
        <v>1679</v>
      </c>
      <c r="BH16" s="121" t="s">
        <v>1693</v>
      </c>
      <c r="BI16" s="121" t="s">
        <v>1716</v>
      </c>
      <c r="BJ16" s="121" t="s">
        <v>1732</v>
      </c>
      <c r="BK16" s="121" t="s">
        <v>1753</v>
      </c>
      <c r="BL16" s="121">
        <v>2</v>
      </c>
      <c r="BM16" s="124">
        <v>2.898550724637681</v>
      </c>
      <c r="BN16" s="121">
        <v>0</v>
      </c>
      <c r="BO16" s="124">
        <v>0</v>
      </c>
      <c r="BP16" s="121">
        <v>0</v>
      </c>
      <c r="BQ16" s="124">
        <v>0</v>
      </c>
      <c r="BR16" s="121">
        <v>67</v>
      </c>
      <c r="BS16" s="124">
        <v>97.10144927536231</v>
      </c>
      <c r="BT16" s="121">
        <v>69</v>
      </c>
      <c r="BU16" s="2"/>
      <c r="BV16" s="3"/>
      <c r="BW16" s="3"/>
      <c r="BX16" s="3"/>
      <c r="BY16" s="3"/>
    </row>
    <row r="17" spans="1:77" ht="41.45" customHeight="1">
      <c r="A17" s="64" t="s">
        <v>219</v>
      </c>
      <c r="C17" s="65"/>
      <c r="D17" s="65" t="s">
        <v>64</v>
      </c>
      <c r="E17" s="66">
        <v>162.10959917421619</v>
      </c>
      <c r="F17" s="68">
        <v>99.99972250146135</v>
      </c>
      <c r="G17" s="100" t="s">
        <v>490</v>
      </c>
      <c r="H17" s="65"/>
      <c r="I17" s="69" t="s">
        <v>219</v>
      </c>
      <c r="J17" s="70"/>
      <c r="K17" s="70"/>
      <c r="L17" s="69" t="s">
        <v>1242</v>
      </c>
      <c r="M17" s="73">
        <v>1.0924810129830527</v>
      </c>
      <c r="N17" s="74">
        <v>8126.1337890625</v>
      </c>
      <c r="O17" s="74">
        <v>5517.09521484375</v>
      </c>
      <c r="P17" s="75"/>
      <c r="Q17" s="76"/>
      <c r="R17" s="76"/>
      <c r="S17" s="86"/>
      <c r="T17" s="48">
        <v>0</v>
      </c>
      <c r="U17" s="48">
        <v>1</v>
      </c>
      <c r="V17" s="49">
        <v>0</v>
      </c>
      <c r="W17" s="49">
        <v>0.002755</v>
      </c>
      <c r="X17" s="49">
        <v>6E-05</v>
      </c>
      <c r="Y17" s="49">
        <v>0.510282</v>
      </c>
      <c r="Z17" s="49">
        <v>0</v>
      </c>
      <c r="AA17" s="49">
        <v>0</v>
      </c>
      <c r="AB17" s="71">
        <v>17</v>
      </c>
      <c r="AC17" s="71"/>
      <c r="AD17" s="72"/>
      <c r="AE17" s="78" t="s">
        <v>755</v>
      </c>
      <c r="AF17" s="78">
        <v>229</v>
      </c>
      <c r="AG17" s="78">
        <v>93</v>
      </c>
      <c r="AH17" s="78">
        <v>258</v>
      </c>
      <c r="AI17" s="78">
        <v>730</v>
      </c>
      <c r="AJ17" s="78"/>
      <c r="AK17" s="78" t="s">
        <v>839</v>
      </c>
      <c r="AL17" s="78" t="s">
        <v>703</v>
      </c>
      <c r="AM17" s="83" t="s">
        <v>950</v>
      </c>
      <c r="AN17" s="78"/>
      <c r="AO17" s="80">
        <v>41851.83515046296</v>
      </c>
      <c r="AP17" s="83" t="s">
        <v>1015</v>
      </c>
      <c r="AQ17" s="78" t="b">
        <v>0</v>
      </c>
      <c r="AR17" s="78" t="b">
        <v>0</v>
      </c>
      <c r="AS17" s="78" t="b">
        <v>0</v>
      </c>
      <c r="AT17" s="78" t="s">
        <v>686</v>
      </c>
      <c r="AU17" s="78">
        <v>1</v>
      </c>
      <c r="AV17" s="83" t="s">
        <v>1072</v>
      </c>
      <c r="AW17" s="78" t="b">
        <v>0</v>
      </c>
      <c r="AX17" s="78" t="s">
        <v>1140</v>
      </c>
      <c r="AY17" s="83" t="s">
        <v>1155</v>
      </c>
      <c r="AZ17" s="78" t="s">
        <v>66</v>
      </c>
      <c r="BA17" s="78" t="str">
        <f>REPLACE(INDEX(GroupVertices[Group],MATCH(Vertices[[#This Row],[Vertex]],GroupVertices[Vertex],0)),1,1,"")</f>
        <v>5</v>
      </c>
      <c r="BB17" s="48"/>
      <c r="BC17" s="48"/>
      <c r="BD17" s="48"/>
      <c r="BE17" s="48"/>
      <c r="BF17" s="48"/>
      <c r="BG17" s="48"/>
      <c r="BH17" s="121" t="s">
        <v>1535</v>
      </c>
      <c r="BI17" s="121" t="s">
        <v>1535</v>
      </c>
      <c r="BJ17" s="121" t="s">
        <v>1731</v>
      </c>
      <c r="BK17" s="121" t="s">
        <v>1731</v>
      </c>
      <c r="BL17" s="121">
        <v>0</v>
      </c>
      <c r="BM17" s="124">
        <v>0</v>
      </c>
      <c r="BN17" s="121">
        <v>0</v>
      </c>
      <c r="BO17" s="124">
        <v>0</v>
      </c>
      <c r="BP17" s="121">
        <v>0</v>
      </c>
      <c r="BQ17" s="124">
        <v>0</v>
      </c>
      <c r="BR17" s="121">
        <v>24</v>
      </c>
      <c r="BS17" s="124">
        <v>100</v>
      </c>
      <c r="BT17" s="121">
        <v>24</v>
      </c>
      <c r="BU17" s="2"/>
      <c r="BV17" s="3"/>
      <c r="BW17" s="3"/>
      <c r="BX17" s="3"/>
      <c r="BY17" s="3"/>
    </row>
    <row r="18" spans="1:77" ht="41.45" customHeight="1">
      <c r="A18" s="64" t="s">
        <v>220</v>
      </c>
      <c r="C18" s="65"/>
      <c r="D18" s="65" t="s">
        <v>64</v>
      </c>
      <c r="E18" s="66">
        <v>199.55834066957115</v>
      </c>
      <c r="F18" s="68">
        <v>99.90490453304307</v>
      </c>
      <c r="G18" s="100" t="s">
        <v>491</v>
      </c>
      <c r="H18" s="65"/>
      <c r="I18" s="69" t="s">
        <v>220</v>
      </c>
      <c r="J18" s="70"/>
      <c r="K18" s="70"/>
      <c r="L18" s="69" t="s">
        <v>1243</v>
      </c>
      <c r="M18" s="73">
        <v>32.69214928784824</v>
      </c>
      <c r="N18" s="74">
        <v>8621.6201171875</v>
      </c>
      <c r="O18" s="74">
        <v>3105.57177734375</v>
      </c>
      <c r="P18" s="75"/>
      <c r="Q18" s="76"/>
      <c r="R18" s="76"/>
      <c r="S18" s="86"/>
      <c r="T18" s="48">
        <v>0</v>
      </c>
      <c r="U18" s="48">
        <v>1</v>
      </c>
      <c r="V18" s="49">
        <v>0</v>
      </c>
      <c r="W18" s="49">
        <v>0.002755</v>
      </c>
      <c r="X18" s="49">
        <v>6E-05</v>
      </c>
      <c r="Y18" s="49">
        <v>0.510282</v>
      </c>
      <c r="Z18" s="49">
        <v>0</v>
      </c>
      <c r="AA18" s="49">
        <v>0</v>
      </c>
      <c r="AB18" s="71">
        <v>18</v>
      </c>
      <c r="AC18" s="71"/>
      <c r="AD18" s="72"/>
      <c r="AE18" s="78" t="s">
        <v>756</v>
      </c>
      <c r="AF18" s="78">
        <v>1352</v>
      </c>
      <c r="AG18" s="78">
        <v>31870</v>
      </c>
      <c r="AH18" s="78">
        <v>49771</v>
      </c>
      <c r="AI18" s="78">
        <v>23146</v>
      </c>
      <c r="AJ18" s="78"/>
      <c r="AK18" s="78" t="s">
        <v>840</v>
      </c>
      <c r="AL18" s="78" t="s">
        <v>910</v>
      </c>
      <c r="AM18" s="83" t="s">
        <v>951</v>
      </c>
      <c r="AN18" s="78"/>
      <c r="AO18" s="80">
        <v>41224.964525462965</v>
      </c>
      <c r="AP18" s="83" t="s">
        <v>1016</v>
      </c>
      <c r="AQ18" s="78" t="b">
        <v>0</v>
      </c>
      <c r="AR18" s="78" t="b">
        <v>0</v>
      </c>
      <c r="AS18" s="78" t="b">
        <v>1</v>
      </c>
      <c r="AT18" s="78" t="s">
        <v>687</v>
      </c>
      <c r="AU18" s="78">
        <v>239</v>
      </c>
      <c r="AV18" s="83" t="s">
        <v>1072</v>
      </c>
      <c r="AW18" s="78" t="b">
        <v>0</v>
      </c>
      <c r="AX18" s="78" t="s">
        <v>1140</v>
      </c>
      <c r="AY18" s="83" t="s">
        <v>1156</v>
      </c>
      <c r="AZ18" s="78" t="s">
        <v>66</v>
      </c>
      <c r="BA18" s="78" t="str">
        <f>REPLACE(INDEX(GroupVertices[Group],MATCH(Vertices[[#This Row],[Vertex]],GroupVertices[Vertex],0)),1,1,"")</f>
        <v>5</v>
      </c>
      <c r="BB18" s="48"/>
      <c r="BC18" s="48"/>
      <c r="BD18" s="48"/>
      <c r="BE18" s="48"/>
      <c r="BF18" s="48"/>
      <c r="BG18" s="48"/>
      <c r="BH18" s="121" t="s">
        <v>1535</v>
      </c>
      <c r="BI18" s="121" t="s">
        <v>1535</v>
      </c>
      <c r="BJ18" s="121" t="s">
        <v>1731</v>
      </c>
      <c r="BK18" s="121" t="s">
        <v>1731</v>
      </c>
      <c r="BL18" s="121">
        <v>0</v>
      </c>
      <c r="BM18" s="124">
        <v>0</v>
      </c>
      <c r="BN18" s="121">
        <v>0</v>
      </c>
      <c r="BO18" s="124">
        <v>0</v>
      </c>
      <c r="BP18" s="121">
        <v>0</v>
      </c>
      <c r="BQ18" s="124">
        <v>0</v>
      </c>
      <c r="BR18" s="121">
        <v>24</v>
      </c>
      <c r="BS18" s="124">
        <v>100</v>
      </c>
      <c r="BT18" s="121">
        <v>24</v>
      </c>
      <c r="BU18" s="2"/>
      <c r="BV18" s="3"/>
      <c r="BW18" s="3"/>
      <c r="BX18" s="3"/>
      <c r="BY18" s="3"/>
    </row>
    <row r="19" spans="1:77" ht="41.45" customHeight="1">
      <c r="A19" s="64" t="s">
        <v>221</v>
      </c>
      <c r="C19" s="65"/>
      <c r="D19" s="65" t="s">
        <v>64</v>
      </c>
      <c r="E19" s="66">
        <v>162.55506678554653</v>
      </c>
      <c r="F19" s="68">
        <v>99.9985946041752</v>
      </c>
      <c r="G19" s="100" t="s">
        <v>492</v>
      </c>
      <c r="H19" s="65"/>
      <c r="I19" s="69" t="s">
        <v>221</v>
      </c>
      <c r="J19" s="70"/>
      <c r="K19" s="70"/>
      <c r="L19" s="69" t="s">
        <v>1244</v>
      </c>
      <c r="M19" s="73">
        <v>1.4683715818819114</v>
      </c>
      <c r="N19" s="74">
        <v>6157.01513671875</v>
      </c>
      <c r="O19" s="74">
        <v>2167.5888671875</v>
      </c>
      <c r="P19" s="75"/>
      <c r="Q19" s="76"/>
      <c r="R19" s="76"/>
      <c r="S19" s="86"/>
      <c r="T19" s="48">
        <v>0</v>
      </c>
      <c r="U19" s="48">
        <v>2</v>
      </c>
      <c r="V19" s="49">
        <v>140</v>
      </c>
      <c r="W19" s="49">
        <v>0.00304</v>
      </c>
      <c r="X19" s="49">
        <v>0.000328</v>
      </c>
      <c r="Y19" s="49">
        <v>0.878803</v>
      </c>
      <c r="Z19" s="49">
        <v>0</v>
      </c>
      <c r="AA19" s="49">
        <v>0</v>
      </c>
      <c r="AB19" s="71">
        <v>19</v>
      </c>
      <c r="AC19" s="71"/>
      <c r="AD19" s="72"/>
      <c r="AE19" s="78" t="s">
        <v>757</v>
      </c>
      <c r="AF19" s="78">
        <v>860</v>
      </c>
      <c r="AG19" s="78">
        <v>471</v>
      </c>
      <c r="AH19" s="78">
        <v>2391</v>
      </c>
      <c r="AI19" s="78">
        <v>7406</v>
      </c>
      <c r="AJ19" s="78"/>
      <c r="AK19" s="78" t="s">
        <v>841</v>
      </c>
      <c r="AL19" s="78" t="s">
        <v>911</v>
      </c>
      <c r="AM19" s="78"/>
      <c r="AN19" s="78"/>
      <c r="AO19" s="80">
        <v>39981.91570601852</v>
      </c>
      <c r="AP19" s="83" t="s">
        <v>1017</v>
      </c>
      <c r="AQ19" s="78" t="b">
        <v>0</v>
      </c>
      <c r="AR19" s="78" t="b">
        <v>0</v>
      </c>
      <c r="AS19" s="78" t="b">
        <v>1</v>
      </c>
      <c r="AT19" s="78" t="s">
        <v>686</v>
      </c>
      <c r="AU19" s="78">
        <v>16</v>
      </c>
      <c r="AV19" s="83" t="s">
        <v>1075</v>
      </c>
      <c r="AW19" s="78" t="b">
        <v>0</v>
      </c>
      <c r="AX19" s="78" t="s">
        <v>1140</v>
      </c>
      <c r="AY19" s="83" t="s">
        <v>1157</v>
      </c>
      <c r="AZ19" s="78" t="s">
        <v>66</v>
      </c>
      <c r="BA19" s="78" t="str">
        <f>REPLACE(INDEX(GroupVertices[Group],MATCH(Vertices[[#This Row],[Vertex]],GroupVertices[Vertex],0)),1,1,"")</f>
        <v>2</v>
      </c>
      <c r="BB19" s="48" t="s">
        <v>373</v>
      </c>
      <c r="BC19" s="48" t="s">
        <v>373</v>
      </c>
      <c r="BD19" s="48" t="s">
        <v>400</v>
      </c>
      <c r="BE19" s="48" t="s">
        <v>400</v>
      </c>
      <c r="BF19" s="48" t="s">
        <v>420</v>
      </c>
      <c r="BG19" s="48" t="s">
        <v>420</v>
      </c>
      <c r="BH19" s="121" t="s">
        <v>1694</v>
      </c>
      <c r="BI19" s="121" t="s">
        <v>1694</v>
      </c>
      <c r="BJ19" s="121" t="s">
        <v>1733</v>
      </c>
      <c r="BK19" s="121" t="s">
        <v>1733</v>
      </c>
      <c r="BL19" s="121">
        <v>3</v>
      </c>
      <c r="BM19" s="124">
        <v>13.043478260869565</v>
      </c>
      <c r="BN19" s="121">
        <v>0</v>
      </c>
      <c r="BO19" s="124">
        <v>0</v>
      </c>
      <c r="BP19" s="121">
        <v>0</v>
      </c>
      <c r="BQ19" s="124">
        <v>0</v>
      </c>
      <c r="BR19" s="121">
        <v>20</v>
      </c>
      <c r="BS19" s="124">
        <v>86.95652173913044</v>
      </c>
      <c r="BT19" s="121">
        <v>23</v>
      </c>
      <c r="BU19" s="2"/>
      <c r="BV19" s="3"/>
      <c r="BW19" s="3"/>
      <c r="BX19" s="3"/>
      <c r="BY19" s="3"/>
    </row>
    <row r="20" spans="1:77" ht="41.45" customHeight="1">
      <c r="A20" s="64" t="s">
        <v>252</v>
      </c>
      <c r="C20" s="65"/>
      <c r="D20" s="65" t="s">
        <v>64</v>
      </c>
      <c r="E20" s="66">
        <v>163.02174714027356</v>
      </c>
      <c r="F20" s="68">
        <v>99.99741299749445</v>
      </c>
      <c r="G20" s="100" t="s">
        <v>1087</v>
      </c>
      <c r="H20" s="65"/>
      <c r="I20" s="69" t="s">
        <v>252</v>
      </c>
      <c r="J20" s="70"/>
      <c r="K20" s="70"/>
      <c r="L20" s="69" t="s">
        <v>1245</v>
      </c>
      <c r="M20" s="73">
        <v>1.8621617016807162</v>
      </c>
      <c r="N20" s="74">
        <v>6646.5087890625</v>
      </c>
      <c r="O20" s="74">
        <v>1369.2176513671875</v>
      </c>
      <c r="P20" s="75"/>
      <c r="Q20" s="76"/>
      <c r="R20" s="76"/>
      <c r="S20" s="86"/>
      <c r="T20" s="48">
        <v>1</v>
      </c>
      <c r="U20" s="48">
        <v>0</v>
      </c>
      <c r="V20" s="49">
        <v>0</v>
      </c>
      <c r="W20" s="49">
        <v>0.002506</v>
      </c>
      <c r="X20" s="49">
        <v>4.5E-05</v>
      </c>
      <c r="Y20" s="49">
        <v>0.523491</v>
      </c>
      <c r="Z20" s="49">
        <v>0</v>
      </c>
      <c r="AA20" s="49">
        <v>0</v>
      </c>
      <c r="AB20" s="71">
        <v>20</v>
      </c>
      <c r="AC20" s="71"/>
      <c r="AD20" s="72"/>
      <c r="AE20" s="78" t="s">
        <v>758</v>
      </c>
      <c r="AF20" s="78">
        <v>772</v>
      </c>
      <c r="AG20" s="78">
        <v>867</v>
      </c>
      <c r="AH20" s="78">
        <v>342</v>
      </c>
      <c r="AI20" s="78">
        <v>311</v>
      </c>
      <c r="AJ20" s="78"/>
      <c r="AK20" s="78" t="s">
        <v>842</v>
      </c>
      <c r="AL20" s="78" t="s">
        <v>703</v>
      </c>
      <c r="AM20" s="83" t="s">
        <v>952</v>
      </c>
      <c r="AN20" s="78"/>
      <c r="AO20" s="80">
        <v>41584.96341435185</v>
      </c>
      <c r="AP20" s="83" t="s">
        <v>1018</v>
      </c>
      <c r="AQ20" s="78" t="b">
        <v>0</v>
      </c>
      <c r="AR20" s="78" t="b">
        <v>0</v>
      </c>
      <c r="AS20" s="78" t="b">
        <v>0</v>
      </c>
      <c r="AT20" s="78"/>
      <c r="AU20" s="78">
        <v>29</v>
      </c>
      <c r="AV20" s="83" t="s">
        <v>1072</v>
      </c>
      <c r="AW20" s="78" t="b">
        <v>0</v>
      </c>
      <c r="AX20" s="78" t="s">
        <v>1140</v>
      </c>
      <c r="AY20" s="83" t="s">
        <v>1158</v>
      </c>
      <c r="AZ20" s="78" t="s">
        <v>65</v>
      </c>
      <c r="BA20" s="78"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222</v>
      </c>
      <c r="C21" s="65"/>
      <c r="D21" s="65" t="s">
        <v>64</v>
      </c>
      <c r="E21" s="66">
        <v>165.36929074283978</v>
      </c>
      <c r="F21" s="68">
        <v>99.99146915782774</v>
      </c>
      <c r="G21" s="100" t="s">
        <v>493</v>
      </c>
      <c r="H21" s="65"/>
      <c r="I21" s="69" t="s">
        <v>222</v>
      </c>
      <c r="J21" s="70"/>
      <c r="K21" s="70"/>
      <c r="L21" s="69" t="s">
        <v>1246</v>
      </c>
      <c r="M21" s="73">
        <v>3.8430453346080364</v>
      </c>
      <c r="N21" s="74">
        <v>5892.56640625</v>
      </c>
      <c r="O21" s="74">
        <v>1300.3934326171875</v>
      </c>
      <c r="P21" s="75"/>
      <c r="Q21" s="76"/>
      <c r="R21" s="76"/>
      <c r="S21" s="86"/>
      <c r="T21" s="48">
        <v>0</v>
      </c>
      <c r="U21" s="48">
        <v>1</v>
      </c>
      <c r="V21" s="49">
        <v>0</v>
      </c>
      <c r="W21" s="49">
        <v>0.003021</v>
      </c>
      <c r="X21" s="49">
        <v>0.000321</v>
      </c>
      <c r="Y21" s="49">
        <v>0.433836</v>
      </c>
      <c r="Z21" s="49">
        <v>0</v>
      </c>
      <c r="AA21" s="49">
        <v>0</v>
      </c>
      <c r="AB21" s="71">
        <v>21</v>
      </c>
      <c r="AC21" s="71"/>
      <c r="AD21" s="72"/>
      <c r="AE21" s="78" t="s">
        <v>759</v>
      </c>
      <c r="AF21" s="78">
        <v>792</v>
      </c>
      <c r="AG21" s="78">
        <v>2859</v>
      </c>
      <c r="AH21" s="78">
        <v>1249</v>
      </c>
      <c r="AI21" s="78">
        <v>1423</v>
      </c>
      <c r="AJ21" s="78"/>
      <c r="AK21" s="78" t="s">
        <v>843</v>
      </c>
      <c r="AL21" s="78" t="s">
        <v>912</v>
      </c>
      <c r="AM21" s="83" t="s">
        <v>953</v>
      </c>
      <c r="AN21" s="78"/>
      <c r="AO21" s="80">
        <v>43416.762083333335</v>
      </c>
      <c r="AP21" s="83" t="s">
        <v>1019</v>
      </c>
      <c r="AQ21" s="78" t="b">
        <v>0</v>
      </c>
      <c r="AR21" s="78" t="b">
        <v>0</v>
      </c>
      <c r="AS21" s="78" t="b">
        <v>0</v>
      </c>
      <c r="AT21" s="78" t="s">
        <v>686</v>
      </c>
      <c r="AU21" s="78">
        <v>42</v>
      </c>
      <c r="AV21" s="83" t="s">
        <v>1072</v>
      </c>
      <c r="AW21" s="78" t="b">
        <v>0</v>
      </c>
      <c r="AX21" s="78" t="s">
        <v>1140</v>
      </c>
      <c r="AY21" s="83" t="s">
        <v>1159</v>
      </c>
      <c r="AZ21" s="78" t="s">
        <v>66</v>
      </c>
      <c r="BA21" s="78" t="str">
        <f>REPLACE(INDEX(GroupVertices[Group],MATCH(Vertices[[#This Row],[Vertex]],GroupVertices[Vertex],0)),1,1,"")</f>
        <v>2</v>
      </c>
      <c r="BB21" s="48"/>
      <c r="BC21" s="48"/>
      <c r="BD21" s="48"/>
      <c r="BE21" s="48"/>
      <c r="BF21" s="48"/>
      <c r="BG21" s="48"/>
      <c r="BH21" s="121" t="s">
        <v>1695</v>
      </c>
      <c r="BI21" s="121" t="s">
        <v>1695</v>
      </c>
      <c r="BJ21" s="121" t="s">
        <v>1734</v>
      </c>
      <c r="BK21" s="121" t="s">
        <v>1734</v>
      </c>
      <c r="BL21" s="121">
        <v>0</v>
      </c>
      <c r="BM21" s="124">
        <v>0</v>
      </c>
      <c r="BN21" s="121">
        <v>0</v>
      </c>
      <c r="BO21" s="124">
        <v>0</v>
      </c>
      <c r="BP21" s="121">
        <v>0</v>
      </c>
      <c r="BQ21" s="124">
        <v>0</v>
      </c>
      <c r="BR21" s="121">
        <v>25</v>
      </c>
      <c r="BS21" s="124">
        <v>100</v>
      </c>
      <c r="BT21" s="121">
        <v>25</v>
      </c>
      <c r="BU21" s="2"/>
      <c r="BV21" s="3"/>
      <c r="BW21" s="3"/>
      <c r="BX21" s="3"/>
      <c r="BY21" s="3"/>
    </row>
    <row r="22" spans="1:77" ht="41.45" customHeight="1">
      <c r="A22" s="64" t="s">
        <v>223</v>
      </c>
      <c r="C22" s="65"/>
      <c r="D22" s="65" t="s">
        <v>64</v>
      </c>
      <c r="E22" s="66">
        <v>236.585184268481</v>
      </c>
      <c r="F22" s="68">
        <v>99.81115478480585</v>
      </c>
      <c r="G22" s="100" t="s">
        <v>494</v>
      </c>
      <c r="H22" s="65"/>
      <c r="I22" s="69" t="s">
        <v>223</v>
      </c>
      <c r="J22" s="70"/>
      <c r="K22" s="70"/>
      <c r="L22" s="69" t="s">
        <v>1247</v>
      </c>
      <c r="M22" s="73">
        <v>63.9358153837034</v>
      </c>
      <c r="N22" s="74">
        <v>8202.1064453125</v>
      </c>
      <c r="O22" s="74">
        <v>3734.795654296875</v>
      </c>
      <c r="P22" s="75"/>
      <c r="Q22" s="76"/>
      <c r="R22" s="76"/>
      <c r="S22" s="86"/>
      <c r="T22" s="48">
        <v>0</v>
      </c>
      <c r="U22" s="48">
        <v>1</v>
      </c>
      <c r="V22" s="49">
        <v>0</v>
      </c>
      <c r="W22" s="49">
        <v>0.002755</v>
      </c>
      <c r="X22" s="49">
        <v>6E-05</v>
      </c>
      <c r="Y22" s="49">
        <v>0.510282</v>
      </c>
      <c r="Z22" s="49">
        <v>0</v>
      </c>
      <c r="AA22" s="49">
        <v>0</v>
      </c>
      <c r="AB22" s="71">
        <v>22</v>
      </c>
      <c r="AC22" s="71"/>
      <c r="AD22" s="72"/>
      <c r="AE22" s="78" t="s">
        <v>760</v>
      </c>
      <c r="AF22" s="78">
        <v>4719</v>
      </c>
      <c r="AG22" s="78">
        <v>63289</v>
      </c>
      <c r="AH22" s="78">
        <v>56017</v>
      </c>
      <c r="AI22" s="78">
        <v>276</v>
      </c>
      <c r="AJ22" s="78"/>
      <c r="AK22" s="78" t="s">
        <v>844</v>
      </c>
      <c r="AL22" s="78" t="s">
        <v>709</v>
      </c>
      <c r="AM22" s="83" t="s">
        <v>954</v>
      </c>
      <c r="AN22" s="78"/>
      <c r="AO22" s="80">
        <v>40613.549733796295</v>
      </c>
      <c r="AP22" s="83" t="s">
        <v>1020</v>
      </c>
      <c r="AQ22" s="78" t="b">
        <v>0</v>
      </c>
      <c r="AR22" s="78" t="b">
        <v>0</v>
      </c>
      <c r="AS22" s="78" t="b">
        <v>1</v>
      </c>
      <c r="AT22" s="78" t="s">
        <v>686</v>
      </c>
      <c r="AU22" s="78">
        <v>717</v>
      </c>
      <c r="AV22" s="83" t="s">
        <v>1072</v>
      </c>
      <c r="AW22" s="78" t="b">
        <v>1</v>
      </c>
      <c r="AX22" s="78" t="s">
        <v>1140</v>
      </c>
      <c r="AY22" s="83" t="s">
        <v>1160</v>
      </c>
      <c r="AZ22" s="78" t="s">
        <v>66</v>
      </c>
      <c r="BA22" s="78" t="str">
        <f>REPLACE(INDEX(GroupVertices[Group],MATCH(Vertices[[#This Row],[Vertex]],GroupVertices[Vertex],0)),1,1,"")</f>
        <v>5</v>
      </c>
      <c r="BB22" s="48"/>
      <c r="BC22" s="48"/>
      <c r="BD22" s="48"/>
      <c r="BE22" s="48"/>
      <c r="BF22" s="48" t="s">
        <v>421</v>
      </c>
      <c r="BG22" s="48" t="s">
        <v>421</v>
      </c>
      <c r="BH22" s="121" t="s">
        <v>1696</v>
      </c>
      <c r="BI22" s="121" t="s">
        <v>1717</v>
      </c>
      <c r="BJ22" s="121" t="s">
        <v>1735</v>
      </c>
      <c r="BK22" s="121" t="s">
        <v>1735</v>
      </c>
      <c r="BL22" s="121">
        <v>1</v>
      </c>
      <c r="BM22" s="124">
        <v>2.4390243902439024</v>
      </c>
      <c r="BN22" s="121">
        <v>0</v>
      </c>
      <c r="BO22" s="124">
        <v>0</v>
      </c>
      <c r="BP22" s="121">
        <v>0</v>
      </c>
      <c r="BQ22" s="124">
        <v>0</v>
      </c>
      <c r="BR22" s="121">
        <v>40</v>
      </c>
      <c r="BS22" s="124">
        <v>97.5609756097561</v>
      </c>
      <c r="BT22" s="121">
        <v>41</v>
      </c>
      <c r="BU22" s="2"/>
      <c r="BV22" s="3"/>
      <c r="BW22" s="3"/>
      <c r="BX22" s="3"/>
      <c r="BY22" s="3"/>
    </row>
    <row r="23" spans="1:77" ht="41.45" customHeight="1">
      <c r="A23" s="64" t="s">
        <v>224</v>
      </c>
      <c r="C23" s="65"/>
      <c r="D23" s="65" t="s">
        <v>64</v>
      </c>
      <c r="E23" s="66">
        <v>163.6628433851511</v>
      </c>
      <c r="F23" s="68">
        <v>99.99578978023608</v>
      </c>
      <c r="G23" s="100" t="s">
        <v>495</v>
      </c>
      <c r="H23" s="65"/>
      <c r="I23" s="69" t="s">
        <v>224</v>
      </c>
      <c r="J23" s="70"/>
      <c r="K23" s="70"/>
      <c r="L23" s="69" t="s">
        <v>1248</v>
      </c>
      <c r="M23" s="73">
        <v>2.403125906656852</v>
      </c>
      <c r="N23" s="74">
        <v>5252.9951171875</v>
      </c>
      <c r="O23" s="74">
        <v>868.5654907226562</v>
      </c>
      <c r="P23" s="75"/>
      <c r="Q23" s="76"/>
      <c r="R23" s="76"/>
      <c r="S23" s="86"/>
      <c r="T23" s="48">
        <v>0</v>
      </c>
      <c r="U23" s="48">
        <v>3</v>
      </c>
      <c r="V23" s="49">
        <v>286.066667</v>
      </c>
      <c r="W23" s="49">
        <v>0.004464</v>
      </c>
      <c r="X23" s="49">
        <v>0.004201</v>
      </c>
      <c r="Y23" s="49">
        <v>0.930315</v>
      </c>
      <c r="Z23" s="49">
        <v>0.16666666666666666</v>
      </c>
      <c r="AA23" s="49">
        <v>0</v>
      </c>
      <c r="AB23" s="71">
        <v>23</v>
      </c>
      <c r="AC23" s="71"/>
      <c r="AD23" s="72"/>
      <c r="AE23" s="78" t="s">
        <v>761</v>
      </c>
      <c r="AF23" s="78">
        <v>134</v>
      </c>
      <c r="AG23" s="78">
        <v>1411</v>
      </c>
      <c r="AH23" s="78">
        <v>7427</v>
      </c>
      <c r="AI23" s="78">
        <v>4210</v>
      </c>
      <c r="AJ23" s="78"/>
      <c r="AK23" s="78" t="s">
        <v>845</v>
      </c>
      <c r="AL23" s="78" t="s">
        <v>913</v>
      </c>
      <c r="AM23" s="78"/>
      <c r="AN23" s="78"/>
      <c r="AO23" s="80">
        <v>40333.33412037037</v>
      </c>
      <c r="AP23" s="83" t="s">
        <v>1021</v>
      </c>
      <c r="AQ23" s="78" t="b">
        <v>0</v>
      </c>
      <c r="AR23" s="78" t="b">
        <v>0</v>
      </c>
      <c r="AS23" s="78" t="b">
        <v>1</v>
      </c>
      <c r="AT23" s="78" t="s">
        <v>687</v>
      </c>
      <c r="AU23" s="78">
        <v>183</v>
      </c>
      <c r="AV23" s="83" t="s">
        <v>1076</v>
      </c>
      <c r="AW23" s="78" t="b">
        <v>0</v>
      </c>
      <c r="AX23" s="78" t="s">
        <v>1140</v>
      </c>
      <c r="AY23" s="83" t="s">
        <v>1161</v>
      </c>
      <c r="AZ23" s="78" t="s">
        <v>66</v>
      </c>
      <c r="BA23" s="78" t="str">
        <f>REPLACE(INDEX(GroupVertices[Group],MATCH(Vertices[[#This Row],[Vertex]],GroupVertices[Vertex],0)),1,1,"")</f>
        <v>2</v>
      </c>
      <c r="BB23" s="48"/>
      <c r="BC23" s="48"/>
      <c r="BD23" s="48"/>
      <c r="BE23" s="48"/>
      <c r="BF23" s="48"/>
      <c r="BG23" s="48"/>
      <c r="BH23" s="121" t="s">
        <v>1697</v>
      </c>
      <c r="BI23" s="121" t="s">
        <v>1697</v>
      </c>
      <c r="BJ23" s="121" t="s">
        <v>1736</v>
      </c>
      <c r="BK23" s="121" t="s">
        <v>1736</v>
      </c>
      <c r="BL23" s="121">
        <v>0</v>
      </c>
      <c r="BM23" s="124">
        <v>0</v>
      </c>
      <c r="BN23" s="121">
        <v>0</v>
      </c>
      <c r="BO23" s="124">
        <v>0</v>
      </c>
      <c r="BP23" s="121">
        <v>0</v>
      </c>
      <c r="BQ23" s="124">
        <v>0</v>
      </c>
      <c r="BR23" s="121">
        <v>46</v>
      </c>
      <c r="BS23" s="124">
        <v>100</v>
      </c>
      <c r="BT23" s="121">
        <v>46</v>
      </c>
      <c r="BU23" s="2"/>
      <c r="BV23" s="3"/>
      <c r="BW23" s="3"/>
      <c r="BX23" s="3"/>
      <c r="BY23" s="3"/>
    </row>
    <row r="24" spans="1:77" ht="41.45" customHeight="1">
      <c r="A24" s="64" t="s">
        <v>253</v>
      </c>
      <c r="C24" s="65"/>
      <c r="D24" s="65" t="s">
        <v>64</v>
      </c>
      <c r="E24" s="66">
        <v>162.02710517211798</v>
      </c>
      <c r="F24" s="68">
        <v>99.99993137132915</v>
      </c>
      <c r="G24" s="100" t="s">
        <v>1088</v>
      </c>
      <c r="H24" s="65"/>
      <c r="I24" s="69" t="s">
        <v>253</v>
      </c>
      <c r="J24" s="70"/>
      <c r="K24" s="70"/>
      <c r="L24" s="69" t="s">
        <v>1249</v>
      </c>
      <c r="M24" s="73">
        <v>1.0228716483721527</v>
      </c>
      <c r="N24" s="74">
        <v>4966.681640625</v>
      </c>
      <c r="O24" s="74">
        <v>1680.97705078125</v>
      </c>
      <c r="P24" s="75"/>
      <c r="Q24" s="76"/>
      <c r="R24" s="76"/>
      <c r="S24" s="86"/>
      <c r="T24" s="48">
        <v>4</v>
      </c>
      <c r="U24" s="48">
        <v>0</v>
      </c>
      <c r="V24" s="49">
        <v>516.933333</v>
      </c>
      <c r="W24" s="49">
        <v>0.005291</v>
      </c>
      <c r="X24" s="49">
        <v>0.013254</v>
      </c>
      <c r="Y24" s="49">
        <v>1.177689</v>
      </c>
      <c r="Z24" s="49">
        <v>0.16666666666666666</v>
      </c>
      <c r="AA24" s="49">
        <v>0</v>
      </c>
      <c r="AB24" s="71">
        <v>24</v>
      </c>
      <c r="AC24" s="71"/>
      <c r="AD24" s="72"/>
      <c r="AE24" s="78" t="s">
        <v>762</v>
      </c>
      <c r="AF24" s="78">
        <v>62</v>
      </c>
      <c r="AG24" s="78">
        <v>23</v>
      </c>
      <c r="AH24" s="78">
        <v>63</v>
      </c>
      <c r="AI24" s="78">
        <v>6</v>
      </c>
      <c r="AJ24" s="78"/>
      <c r="AK24" s="78"/>
      <c r="AL24" s="78" t="s">
        <v>914</v>
      </c>
      <c r="AM24" s="78"/>
      <c r="AN24" s="78"/>
      <c r="AO24" s="80">
        <v>41605.076944444445</v>
      </c>
      <c r="AP24" s="78"/>
      <c r="AQ24" s="78" t="b">
        <v>0</v>
      </c>
      <c r="AR24" s="78" t="b">
        <v>0</v>
      </c>
      <c r="AS24" s="78" t="b">
        <v>1</v>
      </c>
      <c r="AT24" s="78"/>
      <c r="AU24" s="78">
        <v>0</v>
      </c>
      <c r="AV24" s="83" t="s">
        <v>1072</v>
      </c>
      <c r="AW24" s="78" t="b">
        <v>0</v>
      </c>
      <c r="AX24" s="78" t="s">
        <v>1140</v>
      </c>
      <c r="AY24" s="83" t="s">
        <v>1162</v>
      </c>
      <c r="AZ24" s="78" t="s">
        <v>65</v>
      </c>
      <c r="BA24" s="78" t="str">
        <f>REPLACE(INDEX(GroupVertices[Group],MATCH(Vertices[[#This Row],[Vertex]],GroupVertices[Vertex],0)),1,1,"")</f>
        <v>2</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230</v>
      </c>
      <c r="C25" s="65"/>
      <c r="D25" s="65" t="s">
        <v>64</v>
      </c>
      <c r="E25" s="66">
        <v>164.6704486964935</v>
      </c>
      <c r="F25" s="68">
        <v>99.99323858399359</v>
      </c>
      <c r="G25" s="100" t="s">
        <v>1089</v>
      </c>
      <c r="H25" s="65"/>
      <c r="I25" s="69" t="s">
        <v>230</v>
      </c>
      <c r="J25" s="70"/>
      <c r="K25" s="70"/>
      <c r="L25" s="69" t="s">
        <v>1250</v>
      </c>
      <c r="M25" s="73">
        <v>3.2533545744042707</v>
      </c>
      <c r="N25" s="74">
        <v>4758.15380859375</v>
      </c>
      <c r="O25" s="74">
        <v>2601.83935546875</v>
      </c>
      <c r="P25" s="75"/>
      <c r="Q25" s="76"/>
      <c r="R25" s="76"/>
      <c r="S25" s="86"/>
      <c r="T25" s="48">
        <v>4</v>
      </c>
      <c r="U25" s="48">
        <v>5</v>
      </c>
      <c r="V25" s="49">
        <v>2503.8</v>
      </c>
      <c r="W25" s="49">
        <v>0.005814</v>
      </c>
      <c r="X25" s="49">
        <v>0.014717</v>
      </c>
      <c r="Y25" s="49">
        <v>2.607035</v>
      </c>
      <c r="Z25" s="49">
        <v>0.041666666666666664</v>
      </c>
      <c r="AA25" s="49">
        <v>0</v>
      </c>
      <c r="AB25" s="71">
        <v>25</v>
      </c>
      <c r="AC25" s="71"/>
      <c r="AD25" s="72"/>
      <c r="AE25" s="78" t="s">
        <v>763</v>
      </c>
      <c r="AF25" s="78">
        <v>1134</v>
      </c>
      <c r="AG25" s="78">
        <v>2266</v>
      </c>
      <c r="AH25" s="78">
        <v>4915</v>
      </c>
      <c r="AI25" s="78">
        <v>1797</v>
      </c>
      <c r="AJ25" s="78"/>
      <c r="AK25" s="78" t="s">
        <v>846</v>
      </c>
      <c r="AL25" s="78" t="s">
        <v>715</v>
      </c>
      <c r="AM25" s="83" t="s">
        <v>955</v>
      </c>
      <c r="AN25" s="78"/>
      <c r="AO25" s="80">
        <v>40594.83425925926</v>
      </c>
      <c r="AP25" s="83" t="s">
        <v>1022</v>
      </c>
      <c r="AQ25" s="78" t="b">
        <v>0</v>
      </c>
      <c r="AR25" s="78" t="b">
        <v>0</v>
      </c>
      <c r="AS25" s="78" t="b">
        <v>1</v>
      </c>
      <c r="AT25" s="78" t="s">
        <v>686</v>
      </c>
      <c r="AU25" s="78">
        <v>55</v>
      </c>
      <c r="AV25" s="83" t="s">
        <v>1072</v>
      </c>
      <c r="AW25" s="78" t="b">
        <v>0</v>
      </c>
      <c r="AX25" s="78" t="s">
        <v>1140</v>
      </c>
      <c r="AY25" s="83" t="s">
        <v>1163</v>
      </c>
      <c r="AZ25" s="78" t="s">
        <v>66</v>
      </c>
      <c r="BA25" s="78" t="str">
        <f>REPLACE(INDEX(GroupVertices[Group],MATCH(Vertices[[#This Row],[Vertex]],GroupVertices[Vertex],0)),1,1,"")</f>
        <v>2</v>
      </c>
      <c r="BB25" s="48" t="s">
        <v>376</v>
      </c>
      <c r="BC25" s="48" t="s">
        <v>376</v>
      </c>
      <c r="BD25" s="48" t="s">
        <v>403</v>
      </c>
      <c r="BE25" s="48" t="s">
        <v>403</v>
      </c>
      <c r="BF25" s="48" t="s">
        <v>428</v>
      </c>
      <c r="BG25" s="48" t="s">
        <v>1680</v>
      </c>
      <c r="BH25" s="121" t="s">
        <v>1698</v>
      </c>
      <c r="BI25" s="121" t="s">
        <v>1718</v>
      </c>
      <c r="BJ25" s="121" t="s">
        <v>1737</v>
      </c>
      <c r="BK25" s="121" t="s">
        <v>1737</v>
      </c>
      <c r="BL25" s="121">
        <v>4</v>
      </c>
      <c r="BM25" s="124">
        <v>4.444444444444445</v>
      </c>
      <c r="BN25" s="121">
        <v>1</v>
      </c>
      <c r="BO25" s="124">
        <v>1.1111111111111112</v>
      </c>
      <c r="BP25" s="121">
        <v>0</v>
      </c>
      <c r="BQ25" s="124">
        <v>0</v>
      </c>
      <c r="BR25" s="121">
        <v>85</v>
      </c>
      <c r="BS25" s="124">
        <v>94.44444444444444</v>
      </c>
      <c r="BT25" s="121">
        <v>90</v>
      </c>
      <c r="BU25" s="2"/>
      <c r="BV25" s="3"/>
      <c r="BW25" s="3"/>
      <c r="BX25" s="3"/>
      <c r="BY25" s="3"/>
    </row>
    <row r="26" spans="1:77" ht="41.45" customHeight="1">
      <c r="A26" s="64" t="s">
        <v>225</v>
      </c>
      <c r="C26" s="65"/>
      <c r="D26" s="65" t="s">
        <v>64</v>
      </c>
      <c r="E26" s="66">
        <v>162.88622127968364</v>
      </c>
      <c r="F26" s="68">
        <v>99.99775614084871</v>
      </c>
      <c r="G26" s="100" t="s">
        <v>496</v>
      </c>
      <c r="H26" s="65"/>
      <c r="I26" s="69" t="s">
        <v>225</v>
      </c>
      <c r="J26" s="70"/>
      <c r="K26" s="70"/>
      <c r="L26" s="69" t="s">
        <v>1251</v>
      </c>
      <c r="M26" s="73">
        <v>1.747803459819952</v>
      </c>
      <c r="N26" s="74">
        <v>9310.3095703125</v>
      </c>
      <c r="O26" s="74">
        <v>4311.33349609375</v>
      </c>
      <c r="P26" s="75"/>
      <c r="Q26" s="76"/>
      <c r="R26" s="76"/>
      <c r="S26" s="86"/>
      <c r="T26" s="48">
        <v>1</v>
      </c>
      <c r="U26" s="48">
        <v>1</v>
      </c>
      <c r="V26" s="49">
        <v>0</v>
      </c>
      <c r="W26" s="49">
        <v>0</v>
      </c>
      <c r="X26" s="49">
        <v>0</v>
      </c>
      <c r="Y26" s="49">
        <v>0.999994</v>
      </c>
      <c r="Z26" s="49">
        <v>0</v>
      </c>
      <c r="AA26" s="49" t="s">
        <v>1986</v>
      </c>
      <c r="AB26" s="71">
        <v>26</v>
      </c>
      <c r="AC26" s="71"/>
      <c r="AD26" s="72"/>
      <c r="AE26" s="78" t="s">
        <v>764</v>
      </c>
      <c r="AF26" s="78">
        <v>1302</v>
      </c>
      <c r="AG26" s="78">
        <v>752</v>
      </c>
      <c r="AH26" s="78">
        <v>6009</v>
      </c>
      <c r="AI26" s="78">
        <v>1159</v>
      </c>
      <c r="AJ26" s="78"/>
      <c r="AK26" s="78" t="s">
        <v>847</v>
      </c>
      <c r="AL26" s="78" t="s">
        <v>915</v>
      </c>
      <c r="AM26" s="78"/>
      <c r="AN26" s="78"/>
      <c r="AO26" s="80">
        <v>40870.578414351854</v>
      </c>
      <c r="AP26" s="83" t="s">
        <v>1023</v>
      </c>
      <c r="AQ26" s="78" t="b">
        <v>1</v>
      </c>
      <c r="AR26" s="78" t="b">
        <v>0</v>
      </c>
      <c r="AS26" s="78" t="b">
        <v>1</v>
      </c>
      <c r="AT26" s="78" t="s">
        <v>686</v>
      </c>
      <c r="AU26" s="78">
        <v>4</v>
      </c>
      <c r="AV26" s="83" t="s">
        <v>1072</v>
      </c>
      <c r="AW26" s="78" t="b">
        <v>0</v>
      </c>
      <c r="AX26" s="78" t="s">
        <v>1140</v>
      </c>
      <c r="AY26" s="83" t="s">
        <v>1164</v>
      </c>
      <c r="AZ26" s="78" t="s">
        <v>66</v>
      </c>
      <c r="BA26" s="78" t="str">
        <f>REPLACE(INDEX(GroupVertices[Group],MATCH(Vertices[[#This Row],[Vertex]],GroupVertices[Vertex],0)),1,1,"")</f>
        <v>7</v>
      </c>
      <c r="BB26" s="48" t="s">
        <v>374</v>
      </c>
      <c r="BC26" s="48" t="s">
        <v>374</v>
      </c>
      <c r="BD26" s="48" t="s">
        <v>401</v>
      </c>
      <c r="BE26" s="48" t="s">
        <v>401</v>
      </c>
      <c r="BF26" s="48" t="s">
        <v>422</v>
      </c>
      <c r="BG26" s="48" t="s">
        <v>422</v>
      </c>
      <c r="BH26" s="121" t="s">
        <v>1699</v>
      </c>
      <c r="BI26" s="121" t="s">
        <v>1699</v>
      </c>
      <c r="BJ26" s="121" t="s">
        <v>1738</v>
      </c>
      <c r="BK26" s="121" t="s">
        <v>1738</v>
      </c>
      <c r="BL26" s="121">
        <v>0</v>
      </c>
      <c r="BM26" s="124">
        <v>0</v>
      </c>
      <c r="BN26" s="121">
        <v>0</v>
      </c>
      <c r="BO26" s="124">
        <v>0</v>
      </c>
      <c r="BP26" s="121">
        <v>0</v>
      </c>
      <c r="BQ26" s="124">
        <v>0</v>
      </c>
      <c r="BR26" s="121">
        <v>20</v>
      </c>
      <c r="BS26" s="124">
        <v>100</v>
      </c>
      <c r="BT26" s="121">
        <v>20</v>
      </c>
      <c r="BU26" s="2"/>
      <c r="BV26" s="3"/>
      <c r="BW26" s="3"/>
      <c r="BX26" s="3"/>
      <c r="BY26" s="3"/>
    </row>
    <row r="27" spans="1:77" ht="41.45" customHeight="1">
      <c r="A27" s="64" t="s">
        <v>226</v>
      </c>
      <c r="C27" s="65"/>
      <c r="D27" s="65" t="s">
        <v>64</v>
      </c>
      <c r="E27" s="66">
        <v>162.10488523123917</v>
      </c>
      <c r="F27" s="68">
        <v>99.99973443688236</v>
      </c>
      <c r="G27" s="100" t="s">
        <v>1090</v>
      </c>
      <c r="H27" s="65"/>
      <c r="I27" s="69" t="s">
        <v>226</v>
      </c>
      <c r="J27" s="70"/>
      <c r="K27" s="70"/>
      <c r="L27" s="69" t="s">
        <v>1252</v>
      </c>
      <c r="M27" s="73">
        <v>1.0885033350052868</v>
      </c>
      <c r="N27" s="74">
        <v>9310.3095703125</v>
      </c>
      <c r="O27" s="74">
        <v>5115.1748046875</v>
      </c>
      <c r="P27" s="75"/>
      <c r="Q27" s="76"/>
      <c r="R27" s="76"/>
      <c r="S27" s="86"/>
      <c r="T27" s="48">
        <v>1</v>
      </c>
      <c r="U27" s="48">
        <v>1</v>
      </c>
      <c r="V27" s="49">
        <v>0</v>
      </c>
      <c r="W27" s="49">
        <v>0</v>
      </c>
      <c r="X27" s="49">
        <v>0</v>
      </c>
      <c r="Y27" s="49">
        <v>0.999994</v>
      </c>
      <c r="Z27" s="49">
        <v>0</v>
      </c>
      <c r="AA27" s="49" t="s">
        <v>1986</v>
      </c>
      <c r="AB27" s="71">
        <v>27</v>
      </c>
      <c r="AC27" s="71"/>
      <c r="AD27" s="72"/>
      <c r="AE27" s="78" t="s">
        <v>765</v>
      </c>
      <c r="AF27" s="78">
        <v>81</v>
      </c>
      <c r="AG27" s="78">
        <v>89</v>
      </c>
      <c r="AH27" s="78">
        <v>354</v>
      </c>
      <c r="AI27" s="78">
        <v>541</v>
      </c>
      <c r="AJ27" s="78"/>
      <c r="AK27" s="78" t="s">
        <v>848</v>
      </c>
      <c r="AL27" s="78"/>
      <c r="AM27" s="78"/>
      <c r="AN27" s="78"/>
      <c r="AO27" s="80">
        <v>41325.33956018519</v>
      </c>
      <c r="AP27" s="83" t="s">
        <v>1024</v>
      </c>
      <c r="AQ27" s="78" t="b">
        <v>0</v>
      </c>
      <c r="AR27" s="78" t="b">
        <v>0</v>
      </c>
      <c r="AS27" s="78" t="b">
        <v>0</v>
      </c>
      <c r="AT27" s="78" t="s">
        <v>686</v>
      </c>
      <c r="AU27" s="78">
        <v>14</v>
      </c>
      <c r="AV27" s="83" t="s">
        <v>1072</v>
      </c>
      <c r="AW27" s="78" t="b">
        <v>0</v>
      </c>
      <c r="AX27" s="78" t="s">
        <v>1140</v>
      </c>
      <c r="AY27" s="83" t="s">
        <v>1165</v>
      </c>
      <c r="AZ27" s="78" t="s">
        <v>66</v>
      </c>
      <c r="BA27" s="78" t="str">
        <f>REPLACE(INDEX(GroupVertices[Group],MATCH(Vertices[[#This Row],[Vertex]],GroupVertices[Vertex],0)),1,1,"")</f>
        <v>7</v>
      </c>
      <c r="BB27" s="48"/>
      <c r="BC27" s="48"/>
      <c r="BD27" s="48"/>
      <c r="BE27" s="48"/>
      <c r="BF27" s="48" t="s">
        <v>423</v>
      </c>
      <c r="BG27" s="48" t="s">
        <v>423</v>
      </c>
      <c r="BH27" s="121" t="s">
        <v>1700</v>
      </c>
      <c r="BI27" s="121" t="s">
        <v>1700</v>
      </c>
      <c r="BJ27" s="121" t="s">
        <v>1739</v>
      </c>
      <c r="BK27" s="121" t="s">
        <v>1739</v>
      </c>
      <c r="BL27" s="121">
        <v>1</v>
      </c>
      <c r="BM27" s="124">
        <v>8.333333333333334</v>
      </c>
      <c r="BN27" s="121">
        <v>0</v>
      </c>
      <c r="BO27" s="124">
        <v>0</v>
      </c>
      <c r="BP27" s="121">
        <v>0</v>
      </c>
      <c r="BQ27" s="124">
        <v>0</v>
      </c>
      <c r="BR27" s="121">
        <v>11</v>
      </c>
      <c r="BS27" s="124">
        <v>91.66666666666667</v>
      </c>
      <c r="BT27" s="121">
        <v>12</v>
      </c>
      <c r="BU27" s="2"/>
      <c r="BV27" s="3"/>
      <c r="BW27" s="3"/>
      <c r="BX27" s="3"/>
      <c r="BY27" s="3"/>
    </row>
    <row r="28" spans="1:77" ht="41.45" customHeight="1">
      <c r="A28" s="64" t="s">
        <v>227</v>
      </c>
      <c r="C28" s="65"/>
      <c r="D28" s="65" t="s">
        <v>64</v>
      </c>
      <c r="E28" s="66">
        <v>164.56202800802157</v>
      </c>
      <c r="F28" s="68">
        <v>99.99351309867698</v>
      </c>
      <c r="G28" s="100" t="s">
        <v>497</v>
      </c>
      <c r="H28" s="65"/>
      <c r="I28" s="69" t="s">
        <v>227</v>
      </c>
      <c r="J28" s="70"/>
      <c r="K28" s="70"/>
      <c r="L28" s="69" t="s">
        <v>1253</v>
      </c>
      <c r="M28" s="73">
        <v>3.16186798091566</v>
      </c>
      <c r="N28" s="74">
        <v>4958.50341796875</v>
      </c>
      <c r="O28" s="74">
        <v>7140.3125</v>
      </c>
      <c r="P28" s="75"/>
      <c r="Q28" s="76"/>
      <c r="R28" s="76"/>
      <c r="S28" s="86"/>
      <c r="T28" s="48">
        <v>1</v>
      </c>
      <c r="U28" s="48">
        <v>6</v>
      </c>
      <c r="V28" s="49">
        <v>426.566667</v>
      </c>
      <c r="W28" s="49">
        <v>0.003676</v>
      </c>
      <c r="X28" s="49">
        <v>0.000914</v>
      </c>
      <c r="Y28" s="49">
        <v>1.961003</v>
      </c>
      <c r="Z28" s="49">
        <v>0.03333333333333333</v>
      </c>
      <c r="AA28" s="49">
        <v>0.16666666666666666</v>
      </c>
      <c r="AB28" s="71">
        <v>28</v>
      </c>
      <c r="AC28" s="71"/>
      <c r="AD28" s="72"/>
      <c r="AE28" s="78" t="s">
        <v>766</v>
      </c>
      <c r="AF28" s="78">
        <v>1933</v>
      </c>
      <c r="AG28" s="78">
        <v>2174</v>
      </c>
      <c r="AH28" s="78">
        <v>964</v>
      </c>
      <c r="AI28" s="78">
        <v>1721</v>
      </c>
      <c r="AJ28" s="78"/>
      <c r="AK28" s="78" t="s">
        <v>849</v>
      </c>
      <c r="AL28" s="78" t="s">
        <v>913</v>
      </c>
      <c r="AM28" s="83" t="s">
        <v>956</v>
      </c>
      <c r="AN28" s="78"/>
      <c r="AO28" s="80">
        <v>42169.82565972222</v>
      </c>
      <c r="AP28" s="83" t="s">
        <v>1025</v>
      </c>
      <c r="AQ28" s="78" t="b">
        <v>0</v>
      </c>
      <c r="AR28" s="78" t="b">
        <v>0</v>
      </c>
      <c r="AS28" s="78" t="b">
        <v>1</v>
      </c>
      <c r="AT28" s="78" t="s">
        <v>686</v>
      </c>
      <c r="AU28" s="78">
        <v>81</v>
      </c>
      <c r="AV28" s="83" t="s">
        <v>1072</v>
      </c>
      <c r="AW28" s="78" t="b">
        <v>0</v>
      </c>
      <c r="AX28" s="78" t="s">
        <v>1140</v>
      </c>
      <c r="AY28" s="83" t="s">
        <v>1166</v>
      </c>
      <c r="AZ28" s="78" t="s">
        <v>66</v>
      </c>
      <c r="BA28" s="78" t="str">
        <f>REPLACE(INDEX(GroupVertices[Group],MATCH(Vertices[[#This Row],[Vertex]],GroupVertices[Vertex],0)),1,1,"")</f>
        <v>2</v>
      </c>
      <c r="BB28" s="48" t="s">
        <v>375</v>
      </c>
      <c r="BC28" s="48" t="s">
        <v>375</v>
      </c>
      <c r="BD28" s="48" t="s">
        <v>402</v>
      </c>
      <c r="BE28" s="48" t="s">
        <v>402</v>
      </c>
      <c r="BF28" s="48" t="s">
        <v>1671</v>
      </c>
      <c r="BG28" s="48" t="s">
        <v>1681</v>
      </c>
      <c r="BH28" s="121" t="s">
        <v>1701</v>
      </c>
      <c r="BI28" s="121" t="s">
        <v>1719</v>
      </c>
      <c r="BJ28" s="121" t="s">
        <v>1740</v>
      </c>
      <c r="BK28" s="121" t="s">
        <v>1740</v>
      </c>
      <c r="BL28" s="121">
        <v>3</v>
      </c>
      <c r="BM28" s="124">
        <v>5.357142857142857</v>
      </c>
      <c r="BN28" s="121">
        <v>0</v>
      </c>
      <c r="BO28" s="124">
        <v>0</v>
      </c>
      <c r="BP28" s="121">
        <v>0</v>
      </c>
      <c r="BQ28" s="124">
        <v>0</v>
      </c>
      <c r="BR28" s="121">
        <v>53</v>
      </c>
      <c r="BS28" s="124">
        <v>94.64285714285714</v>
      </c>
      <c r="BT28" s="121">
        <v>56</v>
      </c>
      <c r="BU28" s="2"/>
      <c r="BV28" s="3"/>
      <c r="BW28" s="3"/>
      <c r="BX28" s="3"/>
      <c r="BY28" s="3"/>
    </row>
    <row r="29" spans="1:77" ht="41.45" customHeight="1">
      <c r="A29" s="64" t="s">
        <v>254</v>
      </c>
      <c r="C29" s="65"/>
      <c r="D29" s="65" t="s">
        <v>64</v>
      </c>
      <c r="E29" s="66">
        <v>162.44782458281887</v>
      </c>
      <c r="F29" s="68">
        <v>99.99886613500334</v>
      </c>
      <c r="G29" s="100" t="s">
        <v>1091</v>
      </c>
      <c r="H29" s="65"/>
      <c r="I29" s="69" t="s">
        <v>254</v>
      </c>
      <c r="J29" s="70"/>
      <c r="K29" s="70"/>
      <c r="L29" s="69" t="s">
        <v>1254</v>
      </c>
      <c r="M29" s="73">
        <v>1.3778794078877419</v>
      </c>
      <c r="N29" s="74">
        <v>4435.81982421875</v>
      </c>
      <c r="O29" s="74">
        <v>8146.51513671875</v>
      </c>
      <c r="P29" s="75"/>
      <c r="Q29" s="76"/>
      <c r="R29" s="76"/>
      <c r="S29" s="86"/>
      <c r="T29" s="48">
        <v>1</v>
      </c>
      <c r="U29" s="48">
        <v>0</v>
      </c>
      <c r="V29" s="49">
        <v>0</v>
      </c>
      <c r="W29" s="49">
        <v>0.002924</v>
      </c>
      <c r="X29" s="49">
        <v>0.000127</v>
      </c>
      <c r="Y29" s="49">
        <v>0.427808</v>
      </c>
      <c r="Z29" s="49">
        <v>0</v>
      </c>
      <c r="AA29" s="49">
        <v>0</v>
      </c>
      <c r="AB29" s="71">
        <v>29</v>
      </c>
      <c r="AC29" s="71"/>
      <c r="AD29" s="72"/>
      <c r="AE29" s="78" t="s">
        <v>767</v>
      </c>
      <c r="AF29" s="78">
        <v>57</v>
      </c>
      <c r="AG29" s="78">
        <v>380</v>
      </c>
      <c r="AH29" s="78">
        <v>149</v>
      </c>
      <c r="AI29" s="78">
        <v>556</v>
      </c>
      <c r="AJ29" s="78"/>
      <c r="AK29" s="78" t="s">
        <v>850</v>
      </c>
      <c r="AL29" s="78" t="s">
        <v>916</v>
      </c>
      <c r="AM29" s="83" t="s">
        <v>957</v>
      </c>
      <c r="AN29" s="78"/>
      <c r="AO29" s="80">
        <v>41692.44635416667</v>
      </c>
      <c r="AP29" s="83" t="s">
        <v>1026</v>
      </c>
      <c r="AQ29" s="78" t="b">
        <v>0</v>
      </c>
      <c r="AR29" s="78" t="b">
        <v>0</v>
      </c>
      <c r="AS29" s="78" t="b">
        <v>1</v>
      </c>
      <c r="AT29" s="78"/>
      <c r="AU29" s="78">
        <v>33</v>
      </c>
      <c r="AV29" s="83" t="s">
        <v>1072</v>
      </c>
      <c r="AW29" s="78" t="b">
        <v>0</v>
      </c>
      <c r="AX29" s="78" t="s">
        <v>1140</v>
      </c>
      <c r="AY29" s="83" t="s">
        <v>1167</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228</v>
      </c>
      <c r="C30" s="65"/>
      <c r="D30" s="65" t="s">
        <v>64</v>
      </c>
      <c r="E30" s="66">
        <v>163.1619869438405</v>
      </c>
      <c r="F30" s="68">
        <v>99.9970579187192</v>
      </c>
      <c r="G30" s="100" t="s">
        <v>498</v>
      </c>
      <c r="H30" s="65"/>
      <c r="I30" s="69" t="s">
        <v>228</v>
      </c>
      <c r="J30" s="70"/>
      <c r="K30" s="70"/>
      <c r="L30" s="69" t="s">
        <v>1255</v>
      </c>
      <c r="M30" s="73">
        <v>1.9804976215192458</v>
      </c>
      <c r="N30" s="74">
        <v>4785.13330078125</v>
      </c>
      <c r="O30" s="74">
        <v>9307.212890625</v>
      </c>
      <c r="P30" s="75"/>
      <c r="Q30" s="76"/>
      <c r="R30" s="76"/>
      <c r="S30" s="86"/>
      <c r="T30" s="48">
        <v>1</v>
      </c>
      <c r="U30" s="48">
        <v>2</v>
      </c>
      <c r="V30" s="49">
        <v>0</v>
      </c>
      <c r="W30" s="49">
        <v>0.002933</v>
      </c>
      <c r="X30" s="49">
        <v>0.000147</v>
      </c>
      <c r="Y30" s="49">
        <v>0.744014</v>
      </c>
      <c r="Z30" s="49">
        <v>0.5</v>
      </c>
      <c r="AA30" s="49">
        <v>0.5</v>
      </c>
      <c r="AB30" s="71">
        <v>30</v>
      </c>
      <c r="AC30" s="71"/>
      <c r="AD30" s="72"/>
      <c r="AE30" s="78" t="s">
        <v>768</v>
      </c>
      <c r="AF30" s="78">
        <v>234</v>
      </c>
      <c r="AG30" s="78">
        <v>986</v>
      </c>
      <c r="AH30" s="78">
        <v>178</v>
      </c>
      <c r="AI30" s="78">
        <v>388</v>
      </c>
      <c r="AJ30" s="78"/>
      <c r="AK30" s="78" t="s">
        <v>851</v>
      </c>
      <c r="AL30" s="78" t="s">
        <v>917</v>
      </c>
      <c r="AM30" s="83" t="s">
        <v>958</v>
      </c>
      <c r="AN30" s="78"/>
      <c r="AO30" s="80">
        <v>42621.45995370371</v>
      </c>
      <c r="AP30" s="83" t="s">
        <v>1027</v>
      </c>
      <c r="AQ30" s="78" t="b">
        <v>0</v>
      </c>
      <c r="AR30" s="78" t="b">
        <v>0</v>
      </c>
      <c r="AS30" s="78" t="b">
        <v>0</v>
      </c>
      <c r="AT30" s="78" t="s">
        <v>686</v>
      </c>
      <c r="AU30" s="78">
        <v>16</v>
      </c>
      <c r="AV30" s="83" t="s">
        <v>1072</v>
      </c>
      <c r="AW30" s="78" t="b">
        <v>0</v>
      </c>
      <c r="AX30" s="78" t="s">
        <v>1140</v>
      </c>
      <c r="AY30" s="83" t="s">
        <v>1168</v>
      </c>
      <c r="AZ30" s="78" t="s">
        <v>66</v>
      </c>
      <c r="BA30" s="78" t="str">
        <f>REPLACE(INDEX(GroupVertices[Group],MATCH(Vertices[[#This Row],[Vertex]],GroupVertices[Vertex],0)),1,1,"")</f>
        <v>2</v>
      </c>
      <c r="BB30" s="48"/>
      <c r="BC30" s="48"/>
      <c r="BD30" s="48"/>
      <c r="BE30" s="48"/>
      <c r="BF30" s="48"/>
      <c r="BG30" s="48"/>
      <c r="BH30" s="121" t="s">
        <v>1702</v>
      </c>
      <c r="BI30" s="121" t="s">
        <v>1702</v>
      </c>
      <c r="BJ30" s="121" t="s">
        <v>1741</v>
      </c>
      <c r="BK30" s="121" t="s">
        <v>1741</v>
      </c>
      <c r="BL30" s="121">
        <v>2</v>
      </c>
      <c r="BM30" s="124">
        <v>10</v>
      </c>
      <c r="BN30" s="121">
        <v>0</v>
      </c>
      <c r="BO30" s="124">
        <v>0</v>
      </c>
      <c r="BP30" s="121">
        <v>0</v>
      </c>
      <c r="BQ30" s="124">
        <v>0</v>
      </c>
      <c r="BR30" s="121">
        <v>18</v>
      </c>
      <c r="BS30" s="124">
        <v>90</v>
      </c>
      <c r="BT30" s="121">
        <v>20</v>
      </c>
      <c r="BU30" s="2"/>
      <c r="BV30" s="3"/>
      <c r="BW30" s="3"/>
      <c r="BX30" s="3"/>
      <c r="BY30" s="3"/>
    </row>
    <row r="31" spans="1:77" ht="41.45" customHeight="1">
      <c r="A31" s="64" t="s">
        <v>255</v>
      </c>
      <c r="C31" s="65"/>
      <c r="D31" s="65" t="s">
        <v>64</v>
      </c>
      <c r="E31" s="66">
        <v>162.04242548679338</v>
      </c>
      <c r="F31" s="68">
        <v>99.99989258121084</v>
      </c>
      <c r="G31" s="100" t="s">
        <v>1092</v>
      </c>
      <c r="H31" s="65"/>
      <c r="I31" s="69" t="s">
        <v>255</v>
      </c>
      <c r="J31" s="70"/>
      <c r="K31" s="70"/>
      <c r="L31" s="69" t="s">
        <v>1256</v>
      </c>
      <c r="M31" s="73">
        <v>1.0357991017998913</v>
      </c>
      <c r="N31" s="74">
        <v>5042.7119140625</v>
      </c>
      <c r="O31" s="74">
        <v>9646.09375</v>
      </c>
      <c r="P31" s="75"/>
      <c r="Q31" s="76"/>
      <c r="R31" s="76"/>
      <c r="S31" s="86"/>
      <c r="T31" s="48">
        <v>2</v>
      </c>
      <c r="U31" s="48">
        <v>0</v>
      </c>
      <c r="V31" s="49">
        <v>0</v>
      </c>
      <c r="W31" s="49">
        <v>0.002933</v>
      </c>
      <c r="X31" s="49">
        <v>0.000147</v>
      </c>
      <c r="Y31" s="49">
        <v>0.744014</v>
      </c>
      <c r="Z31" s="49">
        <v>1</v>
      </c>
      <c r="AA31" s="49">
        <v>0</v>
      </c>
      <c r="AB31" s="71">
        <v>31</v>
      </c>
      <c r="AC31" s="71"/>
      <c r="AD31" s="72"/>
      <c r="AE31" s="78" t="s">
        <v>769</v>
      </c>
      <c r="AF31" s="78">
        <v>15</v>
      </c>
      <c r="AG31" s="78">
        <v>36</v>
      </c>
      <c r="AH31" s="78">
        <v>4</v>
      </c>
      <c r="AI31" s="78">
        <v>0</v>
      </c>
      <c r="AJ31" s="78"/>
      <c r="AK31" s="78" t="s">
        <v>852</v>
      </c>
      <c r="AL31" s="78" t="s">
        <v>707</v>
      </c>
      <c r="AM31" s="83" t="s">
        <v>959</v>
      </c>
      <c r="AN31" s="78"/>
      <c r="AO31" s="80">
        <v>39930.67351851852</v>
      </c>
      <c r="AP31" s="78"/>
      <c r="AQ31" s="78" t="b">
        <v>0</v>
      </c>
      <c r="AR31" s="78" t="b">
        <v>0</v>
      </c>
      <c r="AS31" s="78" t="b">
        <v>0</v>
      </c>
      <c r="AT31" s="78"/>
      <c r="AU31" s="78">
        <v>2</v>
      </c>
      <c r="AV31" s="83" t="s">
        <v>1072</v>
      </c>
      <c r="AW31" s="78" t="b">
        <v>0</v>
      </c>
      <c r="AX31" s="78" t="s">
        <v>1140</v>
      </c>
      <c r="AY31" s="83" t="s">
        <v>1169</v>
      </c>
      <c r="AZ31" s="78" t="s">
        <v>65</v>
      </c>
      <c r="BA31" s="78" t="str">
        <f>REPLACE(INDEX(GroupVertices[Group],MATCH(Vertices[[#This Row],[Vertex]],GroupVertices[Vertex],0)),1,1,"")</f>
        <v>2</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256</v>
      </c>
      <c r="C32" s="65"/>
      <c r="D32" s="65" t="s">
        <v>64</v>
      </c>
      <c r="E32" s="66">
        <v>162.0153203146754</v>
      </c>
      <c r="F32" s="68">
        <v>99.99996120988169</v>
      </c>
      <c r="G32" s="100" t="s">
        <v>1093</v>
      </c>
      <c r="H32" s="65"/>
      <c r="I32" s="69" t="s">
        <v>256</v>
      </c>
      <c r="J32" s="70"/>
      <c r="K32" s="70"/>
      <c r="L32" s="69" t="s">
        <v>1257</v>
      </c>
      <c r="M32" s="73">
        <v>1.0129274534277386</v>
      </c>
      <c r="N32" s="74">
        <v>5401.84423828125</v>
      </c>
      <c r="O32" s="74">
        <v>7430.08154296875</v>
      </c>
      <c r="P32" s="75"/>
      <c r="Q32" s="76"/>
      <c r="R32" s="76"/>
      <c r="S32" s="86"/>
      <c r="T32" s="48">
        <v>2</v>
      </c>
      <c r="U32" s="48">
        <v>0</v>
      </c>
      <c r="V32" s="49">
        <v>6.933333</v>
      </c>
      <c r="W32" s="49">
        <v>0.003472</v>
      </c>
      <c r="X32" s="49">
        <v>0.000553</v>
      </c>
      <c r="Y32" s="49">
        <v>0.689782</v>
      </c>
      <c r="Z32" s="49">
        <v>0</v>
      </c>
      <c r="AA32" s="49">
        <v>0</v>
      </c>
      <c r="AB32" s="71">
        <v>32</v>
      </c>
      <c r="AC32" s="71"/>
      <c r="AD32" s="72"/>
      <c r="AE32" s="78" t="s">
        <v>770</v>
      </c>
      <c r="AF32" s="78">
        <v>20</v>
      </c>
      <c r="AG32" s="78">
        <v>13</v>
      </c>
      <c r="AH32" s="78">
        <v>32</v>
      </c>
      <c r="AI32" s="78">
        <v>0</v>
      </c>
      <c r="AJ32" s="78"/>
      <c r="AK32" s="78" t="s">
        <v>853</v>
      </c>
      <c r="AL32" s="78" t="s">
        <v>918</v>
      </c>
      <c r="AM32" s="83" t="s">
        <v>960</v>
      </c>
      <c r="AN32" s="78"/>
      <c r="AO32" s="80">
        <v>39877.80318287037</v>
      </c>
      <c r="AP32" s="78"/>
      <c r="AQ32" s="78" t="b">
        <v>1</v>
      </c>
      <c r="AR32" s="78" t="b">
        <v>0</v>
      </c>
      <c r="AS32" s="78" t="b">
        <v>0</v>
      </c>
      <c r="AT32" s="78"/>
      <c r="AU32" s="78">
        <v>0</v>
      </c>
      <c r="AV32" s="83" t="s">
        <v>1072</v>
      </c>
      <c r="AW32" s="78" t="b">
        <v>0</v>
      </c>
      <c r="AX32" s="78" t="s">
        <v>1140</v>
      </c>
      <c r="AY32" s="83" t="s">
        <v>1170</v>
      </c>
      <c r="AZ32" s="78" t="s">
        <v>65</v>
      </c>
      <c r="BA32" s="78"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257</v>
      </c>
      <c r="C33" s="65"/>
      <c r="D33" s="65" t="s">
        <v>64</v>
      </c>
      <c r="E33" s="66">
        <v>169.84517959953985</v>
      </c>
      <c r="F33" s="68">
        <v>99.98013647557163</v>
      </c>
      <c r="G33" s="100" t="s">
        <v>1094</v>
      </c>
      <c r="H33" s="65"/>
      <c r="I33" s="69" t="s">
        <v>257</v>
      </c>
      <c r="J33" s="70"/>
      <c r="K33" s="70"/>
      <c r="L33" s="69" t="s">
        <v>1258</v>
      </c>
      <c r="M33" s="73">
        <v>7.619850574496572</v>
      </c>
      <c r="N33" s="74">
        <v>4889.5419921875</v>
      </c>
      <c r="O33" s="74">
        <v>5335.5048828125</v>
      </c>
      <c r="P33" s="75"/>
      <c r="Q33" s="76"/>
      <c r="R33" s="76"/>
      <c r="S33" s="86"/>
      <c r="T33" s="48">
        <v>3</v>
      </c>
      <c r="U33" s="48">
        <v>0</v>
      </c>
      <c r="V33" s="49">
        <v>248.933333</v>
      </c>
      <c r="W33" s="49">
        <v>0.004525</v>
      </c>
      <c r="X33" s="49">
        <v>0.002595</v>
      </c>
      <c r="Y33" s="49">
        <v>0.936002</v>
      </c>
      <c r="Z33" s="49">
        <v>0</v>
      </c>
      <c r="AA33" s="49">
        <v>0</v>
      </c>
      <c r="AB33" s="71">
        <v>33</v>
      </c>
      <c r="AC33" s="71"/>
      <c r="AD33" s="72"/>
      <c r="AE33" s="78" t="s">
        <v>771</v>
      </c>
      <c r="AF33" s="78">
        <v>311</v>
      </c>
      <c r="AG33" s="78">
        <v>6657</v>
      </c>
      <c r="AH33" s="78">
        <v>5171</v>
      </c>
      <c r="AI33" s="78">
        <v>7161</v>
      </c>
      <c r="AJ33" s="78"/>
      <c r="AK33" s="78" t="s">
        <v>854</v>
      </c>
      <c r="AL33" s="78" t="s">
        <v>919</v>
      </c>
      <c r="AM33" s="83" t="s">
        <v>961</v>
      </c>
      <c r="AN33" s="78"/>
      <c r="AO33" s="80">
        <v>39178.659837962965</v>
      </c>
      <c r="AP33" s="78"/>
      <c r="AQ33" s="78" t="b">
        <v>1</v>
      </c>
      <c r="AR33" s="78" t="b">
        <v>0</v>
      </c>
      <c r="AS33" s="78" t="b">
        <v>1</v>
      </c>
      <c r="AT33" s="78"/>
      <c r="AU33" s="78">
        <v>273</v>
      </c>
      <c r="AV33" s="83" t="s">
        <v>1072</v>
      </c>
      <c r="AW33" s="78" t="b">
        <v>1</v>
      </c>
      <c r="AX33" s="78" t="s">
        <v>1140</v>
      </c>
      <c r="AY33" s="83" t="s">
        <v>1171</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258</v>
      </c>
      <c r="C34" s="65"/>
      <c r="D34" s="65" t="s">
        <v>64</v>
      </c>
      <c r="E34" s="66">
        <v>162.74715996186094</v>
      </c>
      <c r="F34" s="68">
        <v>99.99810823576873</v>
      </c>
      <c r="G34" s="100" t="s">
        <v>1095</v>
      </c>
      <c r="H34" s="65"/>
      <c r="I34" s="69" t="s">
        <v>258</v>
      </c>
      <c r="J34" s="70"/>
      <c r="K34" s="70"/>
      <c r="L34" s="69" t="s">
        <v>1259</v>
      </c>
      <c r="M34" s="73">
        <v>1.630461959475864</v>
      </c>
      <c r="N34" s="74">
        <v>5165.7666015625</v>
      </c>
      <c r="O34" s="74">
        <v>4511.58154296875</v>
      </c>
      <c r="P34" s="75"/>
      <c r="Q34" s="76"/>
      <c r="R34" s="76"/>
      <c r="S34" s="86"/>
      <c r="T34" s="48">
        <v>5</v>
      </c>
      <c r="U34" s="48">
        <v>0</v>
      </c>
      <c r="V34" s="49">
        <v>558.3</v>
      </c>
      <c r="W34" s="49">
        <v>0.004717</v>
      </c>
      <c r="X34" s="49">
        <v>0.003022</v>
      </c>
      <c r="Y34" s="49">
        <v>1.509399</v>
      </c>
      <c r="Z34" s="49">
        <v>0.05</v>
      </c>
      <c r="AA34" s="49">
        <v>0</v>
      </c>
      <c r="AB34" s="71">
        <v>34</v>
      </c>
      <c r="AC34" s="71"/>
      <c r="AD34" s="72"/>
      <c r="AE34" s="78" t="s">
        <v>772</v>
      </c>
      <c r="AF34" s="78">
        <v>475</v>
      </c>
      <c r="AG34" s="78">
        <v>634</v>
      </c>
      <c r="AH34" s="78">
        <v>138</v>
      </c>
      <c r="AI34" s="78">
        <v>80</v>
      </c>
      <c r="AJ34" s="78"/>
      <c r="AK34" s="78" t="s">
        <v>855</v>
      </c>
      <c r="AL34" s="78" t="s">
        <v>703</v>
      </c>
      <c r="AM34" s="83" t="s">
        <v>962</v>
      </c>
      <c r="AN34" s="78"/>
      <c r="AO34" s="80">
        <v>41443.71255787037</v>
      </c>
      <c r="AP34" s="83" t="s">
        <v>1028</v>
      </c>
      <c r="AQ34" s="78" t="b">
        <v>0</v>
      </c>
      <c r="AR34" s="78" t="b">
        <v>0</v>
      </c>
      <c r="AS34" s="78" t="b">
        <v>1</v>
      </c>
      <c r="AT34" s="78"/>
      <c r="AU34" s="78">
        <v>13</v>
      </c>
      <c r="AV34" s="83" t="s">
        <v>1077</v>
      </c>
      <c r="AW34" s="78" t="b">
        <v>0</v>
      </c>
      <c r="AX34" s="78" t="s">
        <v>1140</v>
      </c>
      <c r="AY34" s="83" t="s">
        <v>1172</v>
      </c>
      <c r="AZ34" s="78" t="s">
        <v>65</v>
      </c>
      <c r="BA34" s="78" t="str">
        <f>REPLACE(INDEX(GroupVertices[Group],MATCH(Vertices[[#This Row],[Vertex]],GroupVertices[Vertex],0)),1,1,"")</f>
        <v>2</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229</v>
      </c>
      <c r="C35" s="65"/>
      <c r="D35" s="65" t="s">
        <v>64</v>
      </c>
      <c r="E35" s="66">
        <v>162.55742375703505</v>
      </c>
      <c r="F35" s="68">
        <v>99.99858863646467</v>
      </c>
      <c r="G35" s="100" t="s">
        <v>1096</v>
      </c>
      <c r="H35" s="65"/>
      <c r="I35" s="69" t="s">
        <v>229</v>
      </c>
      <c r="J35" s="70"/>
      <c r="K35" s="70"/>
      <c r="L35" s="69" t="s">
        <v>1260</v>
      </c>
      <c r="M35" s="73">
        <v>1.4703604208707943</v>
      </c>
      <c r="N35" s="74">
        <v>5450.2734375</v>
      </c>
      <c r="O35" s="74">
        <v>4798.62744140625</v>
      </c>
      <c r="P35" s="75"/>
      <c r="Q35" s="76"/>
      <c r="R35" s="76"/>
      <c r="S35" s="86"/>
      <c r="T35" s="48">
        <v>0</v>
      </c>
      <c r="U35" s="48">
        <v>6</v>
      </c>
      <c r="V35" s="49">
        <v>395.433333</v>
      </c>
      <c r="W35" s="49">
        <v>0.004425</v>
      </c>
      <c r="X35" s="49">
        <v>0.003075</v>
      </c>
      <c r="Y35" s="49">
        <v>1.849227</v>
      </c>
      <c r="Z35" s="49">
        <v>0.03333333333333333</v>
      </c>
      <c r="AA35" s="49">
        <v>0</v>
      </c>
      <c r="AB35" s="71">
        <v>35</v>
      </c>
      <c r="AC35" s="71"/>
      <c r="AD35" s="72"/>
      <c r="AE35" s="78" t="s">
        <v>773</v>
      </c>
      <c r="AF35" s="78">
        <v>630</v>
      </c>
      <c r="AG35" s="78">
        <v>473</v>
      </c>
      <c r="AH35" s="78">
        <v>332</v>
      </c>
      <c r="AI35" s="78">
        <v>168</v>
      </c>
      <c r="AJ35" s="78"/>
      <c r="AK35" s="78" t="s">
        <v>856</v>
      </c>
      <c r="AL35" s="78" t="s">
        <v>903</v>
      </c>
      <c r="AM35" s="83" t="s">
        <v>963</v>
      </c>
      <c r="AN35" s="78"/>
      <c r="AO35" s="80">
        <v>42899.603055555555</v>
      </c>
      <c r="AP35" s="83" t="s">
        <v>1029</v>
      </c>
      <c r="AQ35" s="78" t="b">
        <v>0</v>
      </c>
      <c r="AR35" s="78" t="b">
        <v>0</v>
      </c>
      <c r="AS35" s="78" t="b">
        <v>1</v>
      </c>
      <c r="AT35" s="78" t="s">
        <v>686</v>
      </c>
      <c r="AU35" s="78">
        <v>5</v>
      </c>
      <c r="AV35" s="83" t="s">
        <v>1072</v>
      </c>
      <c r="AW35" s="78" t="b">
        <v>0</v>
      </c>
      <c r="AX35" s="78" t="s">
        <v>1140</v>
      </c>
      <c r="AY35" s="83" t="s">
        <v>1173</v>
      </c>
      <c r="AZ35" s="78" t="s">
        <v>66</v>
      </c>
      <c r="BA35" s="78" t="str">
        <f>REPLACE(INDEX(GroupVertices[Group],MATCH(Vertices[[#This Row],[Vertex]],GroupVertices[Vertex],0)),1,1,"")</f>
        <v>2</v>
      </c>
      <c r="BB35" s="48"/>
      <c r="BC35" s="48"/>
      <c r="BD35" s="48"/>
      <c r="BE35" s="48"/>
      <c r="BF35" s="48" t="s">
        <v>427</v>
      </c>
      <c r="BG35" s="48" t="s">
        <v>427</v>
      </c>
      <c r="BH35" s="121" t="s">
        <v>1703</v>
      </c>
      <c r="BI35" s="121" t="s">
        <v>1703</v>
      </c>
      <c r="BJ35" s="121" t="s">
        <v>1742</v>
      </c>
      <c r="BK35" s="121" t="s">
        <v>1742</v>
      </c>
      <c r="BL35" s="121">
        <v>1</v>
      </c>
      <c r="BM35" s="124">
        <v>3.4482758620689653</v>
      </c>
      <c r="BN35" s="121">
        <v>0</v>
      </c>
      <c r="BO35" s="124">
        <v>0</v>
      </c>
      <c r="BP35" s="121">
        <v>0</v>
      </c>
      <c r="BQ35" s="124">
        <v>0</v>
      </c>
      <c r="BR35" s="121">
        <v>28</v>
      </c>
      <c r="BS35" s="124">
        <v>96.55172413793103</v>
      </c>
      <c r="BT35" s="121">
        <v>29</v>
      </c>
      <c r="BU35" s="2"/>
      <c r="BV35" s="3"/>
      <c r="BW35" s="3"/>
      <c r="BX35" s="3"/>
      <c r="BY35" s="3"/>
    </row>
    <row r="36" spans="1:77" ht="41.45" customHeight="1">
      <c r="A36" s="64" t="s">
        <v>259</v>
      </c>
      <c r="C36" s="65"/>
      <c r="D36" s="65" t="s">
        <v>64</v>
      </c>
      <c r="E36" s="66">
        <v>162</v>
      </c>
      <c r="F36" s="68">
        <v>100</v>
      </c>
      <c r="G36" s="100" t="s">
        <v>1097</v>
      </c>
      <c r="H36" s="65"/>
      <c r="I36" s="69" t="s">
        <v>259</v>
      </c>
      <c r="J36" s="70"/>
      <c r="K36" s="70"/>
      <c r="L36" s="69" t="s">
        <v>1261</v>
      </c>
      <c r="M36" s="73">
        <v>1</v>
      </c>
      <c r="N36" s="74">
        <v>5888.00390625</v>
      </c>
      <c r="O36" s="74">
        <v>6896.12548828125</v>
      </c>
      <c r="P36" s="75"/>
      <c r="Q36" s="76"/>
      <c r="R36" s="76"/>
      <c r="S36" s="86"/>
      <c r="T36" s="48">
        <v>1</v>
      </c>
      <c r="U36" s="48">
        <v>0</v>
      </c>
      <c r="V36" s="49">
        <v>0</v>
      </c>
      <c r="W36" s="49">
        <v>0.003378</v>
      </c>
      <c r="X36" s="49">
        <v>0.000427</v>
      </c>
      <c r="Y36" s="49">
        <v>0.411973</v>
      </c>
      <c r="Z36" s="49">
        <v>0</v>
      </c>
      <c r="AA36" s="49">
        <v>0</v>
      </c>
      <c r="AB36" s="71">
        <v>36</v>
      </c>
      <c r="AC36" s="71"/>
      <c r="AD36" s="72"/>
      <c r="AE36" s="78" t="s">
        <v>774</v>
      </c>
      <c r="AF36" s="78">
        <v>0</v>
      </c>
      <c r="AG36" s="78">
        <v>0</v>
      </c>
      <c r="AH36" s="78">
        <v>0</v>
      </c>
      <c r="AI36" s="78">
        <v>0</v>
      </c>
      <c r="AJ36" s="78"/>
      <c r="AK36" s="78" t="s">
        <v>857</v>
      </c>
      <c r="AL36" s="78" t="s">
        <v>703</v>
      </c>
      <c r="AM36" s="78"/>
      <c r="AN36" s="78"/>
      <c r="AO36" s="80">
        <v>41943.57172453704</v>
      </c>
      <c r="AP36" s="78"/>
      <c r="AQ36" s="78" t="b">
        <v>1</v>
      </c>
      <c r="AR36" s="78" t="b">
        <v>0</v>
      </c>
      <c r="AS36" s="78" t="b">
        <v>0</v>
      </c>
      <c r="AT36" s="78"/>
      <c r="AU36" s="78">
        <v>0</v>
      </c>
      <c r="AV36" s="83" t="s">
        <v>1072</v>
      </c>
      <c r="AW36" s="78" t="b">
        <v>0</v>
      </c>
      <c r="AX36" s="78" t="s">
        <v>1140</v>
      </c>
      <c r="AY36" s="83" t="s">
        <v>1174</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231</v>
      </c>
      <c r="C37" s="65"/>
      <c r="D37" s="65" t="s">
        <v>64</v>
      </c>
      <c r="E37" s="66">
        <v>162.07188763039986</v>
      </c>
      <c r="F37" s="68">
        <v>99.99981798482948</v>
      </c>
      <c r="G37" s="100" t="s">
        <v>1098</v>
      </c>
      <c r="H37" s="65"/>
      <c r="I37" s="69" t="s">
        <v>231</v>
      </c>
      <c r="J37" s="70"/>
      <c r="K37" s="70"/>
      <c r="L37" s="69" t="s">
        <v>1262</v>
      </c>
      <c r="M37" s="73">
        <v>1.060659589160927</v>
      </c>
      <c r="N37" s="74">
        <v>4681.02587890625</v>
      </c>
      <c r="O37" s="74">
        <v>4232.82275390625</v>
      </c>
      <c r="P37" s="75"/>
      <c r="Q37" s="76"/>
      <c r="R37" s="76"/>
      <c r="S37" s="86"/>
      <c r="T37" s="48">
        <v>0</v>
      </c>
      <c r="U37" s="48">
        <v>2</v>
      </c>
      <c r="V37" s="49">
        <v>2.666667</v>
      </c>
      <c r="W37" s="49">
        <v>0.003571</v>
      </c>
      <c r="X37" s="49">
        <v>0.000762</v>
      </c>
      <c r="Y37" s="49">
        <v>0.681322</v>
      </c>
      <c r="Z37" s="49">
        <v>0</v>
      </c>
      <c r="AA37" s="49">
        <v>0</v>
      </c>
      <c r="AB37" s="71">
        <v>37</v>
      </c>
      <c r="AC37" s="71"/>
      <c r="AD37" s="72"/>
      <c r="AE37" s="78" t="s">
        <v>775</v>
      </c>
      <c r="AF37" s="78">
        <v>384</v>
      </c>
      <c r="AG37" s="78">
        <v>61</v>
      </c>
      <c r="AH37" s="78">
        <v>92</v>
      </c>
      <c r="AI37" s="78">
        <v>317</v>
      </c>
      <c r="AJ37" s="78"/>
      <c r="AK37" s="78" t="s">
        <v>858</v>
      </c>
      <c r="AL37" s="78" t="s">
        <v>920</v>
      </c>
      <c r="AM37" s="78"/>
      <c r="AN37" s="78"/>
      <c r="AO37" s="80">
        <v>42851.45043981481</v>
      </c>
      <c r="AP37" s="83" t="s">
        <v>1030</v>
      </c>
      <c r="AQ37" s="78" t="b">
        <v>1</v>
      </c>
      <c r="AR37" s="78" t="b">
        <v>0</v>
      </c>
      <c r="AS37" s="78" t="b">
        <v>0</v>
      </c>
      <c r="AT37" s="78" t="s">
        <v>686</v>
      </c>
      <c r="AU37" s="78">
        <v>0</v>
      </c>
      <c r="AV37" s="78"/>
      <c r="AW37" s="78" t="b">
        <v>0</v>
      </c>
      <c r="AX37" s="78" t="s">
        <v>1140</v>
      </c>
      <c r="AY37" s="83" t="s">
        <v>1175</v>
      </c>
      <c r="AZ37" s="78" t="s">
        <v>66</v>
      </c>
      <c r="BA37" s="78" t="str">
        <f>REPLACE(INDEX(GroupVertices[Group],MATCH(Vertices[[#This Row],[Vertex]],GroupVertices[Vertex],0)),1,1,"")</f>
        <v>2</v>
      </c>
      <c r="BB37" s="48"/>
      <c r="BC37" s="48"/>
      <c r="BD37" s="48"/>
      <c r="BE37" s="48"/>
      <c r="BF37" s="48" t="s">
        <v>426</v>
      </c>
      <c r="BG37" s="48" t="s">
        <v>427</v>
      </c>
      <c r="BH37" s="121" t="s">
        <v>1704</v>
      </c>
      <c r="BI37" s="121" t="s">
        <v>1704</v>
      </c>
      <c r="BJ37" s="121" t="s">
        <v>1743</v>
      </c>
      <c r="BK37" s="121" t="s">
        <v>1743</v>
      </c>
      <c r="BL37" s="121">
        <v>0</v>
      </c>
      <c r="BM37" s="124">
        <v>0</v>
      </c>
      <c r="BN37" s="121">
        <v>0</v>
      </c>
      <c r="BO37" s="124">
        <v>0</v>
      </c>
      <c r="BP37" s="121">
        <v>0</v>
      </c>
      <c r="BQ37" s="124">
        <v>0</v>
      </c>
      <c r="BR37" s="121">
        <v>20</v>
      </c>
      <c r="BS37" s="124">
        <v>100</v>
      </c>
      <c r="BT37" s="121">
        <v>20</v>
      </c>
      <c r="BU37" s="2"/>
      <c r="BV37" s="3"/>
      <c r="BW37" s="3"/>
      <c r="BX37" s="3"/>
      <c r="BY37" s="3"/>
    </row>
    <row r="38" spans="1:77" ht="41.45" customHeight="1">
      <c r="A38" s="64" t="s">
        <v>260</v>
      </c>
      <c r="C38" s="65"/>
      <c r="D38" s="65" t="s">
        <v>64</v>
      </c>
      <c r="E38" s="66">
        <v>195.86968029003688</v>
      </c>
      <c r="F38" s="68">
        <v>99.91424399998925</v>
      </c>
      <c r="G38" s="100" t="s">
        <v>1099</v>
      </c>
      <c r="H38" s="65"/>
      <c r="I38" s="69" t="s">
        <v>260</v>
      </c>
      <c r="J38" s="70"/>
      <c r="K38" s="70"/>
      <c r="L38" s="69" t="s">
        <v>1263</v>
      </c>
      <c r="M38" s="73">
        <v>29.57961627024658</v>
      </c>
      <c r="N38" s="74">
        <v>5211.5615234375</v>
      </c>
      <c r="O38" s="74">
        <v>2148.466796875</v>
      </c>
      <c r="P38" s="75"/>
      <c r="Q38" s="76"/>
      <c r="R38" s="76"/>
      <c r="S38" s="86"/>
      <c r="T38" s="48">
        <v>3</v>
      </c>
      <c r="U38" s="48">
        <v>0</v>
      </c>
      <c r="V38" s="49">
        <v>231.033333</v>
      </c>
      <c r="W38" s="49">
        <v>0.004484</v>
      </c>
      <c r="X38" s="49">
        <v>0.002468</v>
      </c>
      <c r="Y38" s="49">
        <v>0.969618</v>
      </c>
      <c r="Z38" s="49">
        <v>0</v>
      </c>
      <c r="AA38" s="49">
        <v>0</v>
      </c>
      <c r="AB38" s="71">
        <v>38</v>
      </c>
      <c r="AC38" s="71"/>
      <c r="AD38" s="72"/>
      <c r="AE38" s="78" t="s">
        <v>776</v>
      </c>
      <c r="AF38" s="78">
        <v>7250</v>
      </c>
      <c r="AG38" s="78">
        <v>28740</v>
      </c>
      <c r="AH38" s="78">
        <v>40156</v>
      </c>
      <c r="AI38" s="78">
        <v>10972</v>
      </c>
      <c r="AJ38" s="78"/>
      <c r="AK38" s="78" t="s">
        <v>859</v>
      </c>
      <c r="AL38" s="78" t="s">
        <v>921</v>
      </c>
      <c r="AM38" s="83" t="s">
        <v>964</v>
      </c>
      <c r="AN38" s="78"/>
      <c r="AO38" s="80">
        <v>39874.37447916667</v>
      </c>
      <c r="AP38" s="83" t="s">
        <v>1031</v>
      </c>
      <c r="AQ38" s="78" t="b">
        <v>0</v>
      </c>
      <c r="AR38" s="78" t="b">
        <v>0</v>
      </c>
      <c r="AS38" s="78" t="b">
        <v>1</v>
      </c>
      <c r="AT38" s="78"/>
      <c r="AU38" s="78">
        <v>1436</v>
      </c>
      <c r="AV38" s="83" t="s">
        <v>1072</v>
      </c>
      <c r="AW38" s="78" t="b">
        <v>1</v>
      </c>
      <c r="AX38" s="78" t="s">
        <v>1140</v>
      </c>
      <c r="AY38" s="83" t="s">
        <v>1176</v>
      </c>
      <c r="AZ38" s="78" t="s">
        <v>65</v>
      </c>
      <c r="BA38" s="78"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232</v>
      </c>
      <c r="C39" s="65"/>
      <c r="D39" s="65" t="s">
        <v>64</v>
      </c>
      <c r="E39" s="66">
        <v>163.20794788786665</v>
      </c>
      <c r="F39" s="68">
        <v>99.99694154836426</v>
      </c>
      <c r="G39" s="100" t="s">
        <v>499</v>
      </c>
      <c r="H39" s="65"/>
      <c r="I39" s="69" t="s">
        <v>232</v>
      </c>
      <c r="J39" s="70"/>
      <c r="K39" s="70"/>
      <c r="L39" s="69" t="s">
        <v>1264</v>
      </c>
      <c r="M39" s="73">
        <v>2.0192799818024616</v>
      </c>
      <c r="N39" s="74">
        <v>2639.140380859375</v>
      </c>
      <c r="O39" s="74">
        <v>3501.2626953125</v>
      </c>
      <c r="P39" s="75"/>
      <c r="Q39" s="76"/>
      <c r="R39" s="76"/>
      <c r="S39" s="86"/>
      <c r="T39" s="48">
        <v>0</v>
      </c>
      <c r="U39" s="48">
        <v>18</v>
      </c>
      <c r="V39" s="49">
        <v>2917</v>
      </c>
      <c r="W39" s="49">
        <v>0.006173</v>
      </c>
      <c r="X39" s="49">
        <v>0.07355</v>
      </c>
      <c r="Y39" s="49">
        <v>5.41922</v>
      </c>
      <c r="Z39" s="49">
        <v>0.042483660130718956</v>
      </c>
      <c r="AA39" s="49">
        <v>0</v>
      </c>
      <c r="AB39" s="71">
        <v>39</v>
      </c>
      <c r="AC39" s="71"/>
      <c r="AD39" s="72"/>
      <c r="AE39" s="78" t="s">
        <v>777</v>
      </c>
      <c r="AF39" s="78">
        <v>0</v>
      </c>
      <c r="AG39" s="78">
        <v>1025</v>
      </c>
      <c r="AH39" s="78">
        <v>18975</v>
      </c>
      <c r="AI39" s="78">
        <v>10</v>
      </c>
      <c r="AJ39" s="78"/>
      <c r="AK39" s="78" t="s">
        <v>860</v>
      </c>
      <c r="AL39" s="78" t="s">
        <v>922</v>
      </c>
      <c r="AM39" s="83" t="s">
        <v>965</v>
      </c>
      <c r="AN39" s="78"/>
      <c r="AO39" s="80">
        <v>42738.39741898148</v>
      </c>
      <c r="AP39" s="83" t="s">
        <v>1032</v>
      </c>
      <c r="AQ39" s="78" t="b">
        <v>1</v>
      </c>
      <c r="AR39" s="78" t="b">
        <v>0</v>
      </c>
      <c r="AS39" s="78" t="b">
        <v>0</v>
      </c>
      <c r="AT39" s="78" t="s">
        <v>1071</v>
      </c>
      <c r="AU39" s="78">
        <v>60</v>
      </c>
      <c r="AV39" s="78"/>
      <c r="AW39" s="78" t="b">
        <v>0</v>
      </c>
      <c r="AX39" s="78" t="s">
        <v>1140</v>
      </c>
      <c r="AY39" s="83" t="s">
        <v>1177</v>
      </c>
      <c r="AZ39" s="78" t="s">
        <v>66</v>
      </c>
      <c r="BA39" s="78" t="str">
        <f>REPLACE(INDEX(GroupVertices[Group],MATCH(Vertices[[#This Row],[Vertex]],GroupVertices[Vertex],0)),1,1,"")</f>
        <v>1</v>
      </c>
      <c r="BB39" s="48" t="s">
        <v>377</v>
      </c>
      <c r="BC39" s="48" t="s">
        <v>377</v>
      </c>
      <c r="BD39" s="48" t="s">
        <v>404</v>
      </c>
      <c r="BE39" s="48" t="s">
        <v>404</v>
      </c>
      <c r="BF39" s="48" t="s">
        <v>1672</v>
      </c>
      <c r="BG39" s="48" t="s">
        <v>1682</v>
      </c>
      <c r="BH39" s="121" t="s">
        <v>1705</v>
      </c>
      <c r="BI39" s="121" t="s">
        <v>1720</v>
      </c>
      <c r="BJ39" s="121" t="s">
        <v>1744</v>
      </c>
      <c r="BK39" s="121" t="s">
        <v>1744</v>
      </c>
      <c r="BL39" s="121">
        <v>4</v>
      </c>
      <c r="BM39" s="124">
        <v>1.7467248908296944</v>
      </c>
      <c r="BN39" s="121">
        <v>0</v>
      </c>
      <c r="BO39" s="124">
        <v>0</v>
      </c>
      <c r="BP39" s="121">
        <v>0</v>
      </c>
      <c r="BQ39" s="124">
        <v>0</v>
      </c>
      <c r="BR39" s="121">
        <v>225</v>
      </c>
      <c r="BS39" s="124">
        <v>98.2532751091703</v>
      </c>
      <c r="BT39" s="121">
        <v>229</v>
      </c>
      <c r="BU39" s="2"/>
      <c r="BV39" s="3"/>
      <c r="BW39" s="3"/>
      <c r="BX39" s="3"/>
      <c r="BY39" s="3"/>
    </row>
    <row r="40" spans="1:77" ht="41.45" customHeight="1">
      <c r="A40" s="64" t="s">
        <v>261</v>
      </c>
      <c r="C40" s="65"/>
      <c r="D40" s="65" t="s">
        <v>64</v>
      </c>
      <c r="E40" s="66">
        <v>162.14377526079974</v>
      </c>
      <c r="F40" s="68">
        <v>99.99963596965897</v>
      </c>
      <c r="G40" s="100" t="s">
        <v>1100</v>
      </c>
      <c r="H40" s="65"/>
      <c r="I40" s="69" t="s">
        <v>261</v>
      </c>
      <c r="J40" s="70"/>
      <c r="K40" s="70"/>
      <c r="L40" s="69" t="s">
        <v>1265</v>
      </c>
      <c r="M40" s="73">
        <v>1.121319178321854</v>
      </c>
      <c r="N40" s="74">
        <v>3555.994384765625</v>
      </c>
      <c r="O40" s="74">
        <v>352.9058837890625</v>
      </c>
      <c r="P40" s="75"/>
      <c r="Q40" s="76"/>
      <c r="R40" s="76"/>
      <c r="S40" s="86"/>
      <c r="T40" s="48">
        <v>1</v>
      </c>
      <c r="U40" s="48">
        <v>0</v>
      </c>
      <c r="V40" s="49">
        <v>0</v>
      </c>
      <c r="W40" s="49">
        <v>0.00431</v>
      </c>
      <c r="X40" s="49">
        <v>0.010203</v>
      </c>
      <c r="Y40" s="49">
        <v>0.405907</v>
      </c>
      <c r="Z40" s="49">
        <v>0</v>
      </c>
      <c r="AA40" s="49">
        <v>0</v>
      </c>
      <c r="AB40" s="71">
        <v>40</v>
      </c>
      <c r="AC40" s="71"/>
      <c r="AD40" s="72"/>
      <c r="AE40" s="78" t="s">
        <v>261</v>
      </c>
      <c r="AF40" s="78">
        <v>2</v>
      </c>
      <c r="AG40" s="78">
        <v>122</v>
      </c>
      <c r="AH40" s="78">
        <v>4</v>
      </c>
      <c r="AI40" s="78">
        <v>0</v>
      </c>
      <c r="AJ40" s="78"/>
      <c r="AK40" s="78"/>
      <c r="AL40" s="78"/>
      <c r="AM40" s="78"/>
      <c r="AN40" s="78"/>
      <c r="AO40" s="80">
        <v>39575.45537037037</v>
      </c>
      <c r="AP40" s="78"/>
      <c r="AQ40" s="78" t="b">
        <v>1</v>
      </c>
      <c r="AR40" s="78" t="b">
        <v>0</v>
      </c>
      <c r="AS40" s="78" t="b">
        <v>0</v>
      </c>
      <c r="AT40" s="78"/>
      <c r="AU40" s="78">
        <v>9</v>
      </c>
      <c r="AV40" s="83" t="s">
        <v>1072</v>
      </c>
      <c r="AW40" s="78" t="b">
        <v>0</v>
      </c>
      <c r="AX40" s="78" t="s">
        <v>1140</v>
      </c>
      <c r="AY40" s="83" t="s">
        <v>1178</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262</v>
      </c>
      <c r="C41" s="65"/>
      <c r="D41" s="65" t="s">
        <v>64</v>
      </c>
      <c r="E41" s="66">
        <v>162</v>
      </c>
      <c r="F41" s="68">
        <v>100</v>
      </c>
      <c r="G41" s="100" t="s">
        <v>1101</v>
      </c>
      <c r="H41" s="65"/>
      <c r="I41" s="69" t="s">
        <v>262</v>
      </c>
      <c r="J41" s="70"/>
      <c r="K41" s="70"/>
      <c r="L41" s="69" t="s">
        <v>1266</v>
      </c>
      <c r="M41" s="73">
        <v>1</v>
      </c>
      <c r="N41" s="74">
        <v>4054.175537109375</v>
      </c>
      <c r="O41" s="74">
        <v>2707.12890625</v>
      </c>
      <c r="P41" s="75"/>
      <c r="Q41" s="76"/>
      <c r="R41" s="76"/>
      <c r="S41" s="86"/>
      <c r="T41" s="48">
        <v>1</v>
      </c>
      <c r="U41" s="48">
        <v>0</v>
      </c>
      <c r="V41" s="49">
        <v>0</v>
      </c>
      <c r="W41" s="49">
        <v>0.00431</v>
      </c>
      <c r="X41" s="49">
        <v>0.010203</v>
      </c>
      <c r="Y41" s="49">
        <v>0.405907</v>
      </c>
      <c r="Z41" s="49">
        <v>0</v>
      </c>
      <c r="AA41" s="49">
        <v>0</v>
      </c>
      <c r="AB41" s="71">
        <v>41</v>
      </c>
      <c r="AC41" s="71"/>
      <c r="AD41" s="72"/>
      <c r="AE41" s="78" t="s">
        <v>778</v>
      </c>
      <c r="AF41" s="78">
        <v>0</v>
      </c>
      <c r="AG41" s="78">
        <v>0</v>
      </c>
      <c r="AH41" s="78">
        <v>0</v>
      </c>
      <c r="AI41" s="78">
        <v>0</v>
      </c>
      <c r="AJ41" s="78"/>
      <c r="AK41" s="78"/>
      <c r="AL41" s="78"/>
      <c r="AM41" s="78"/>
      <c r="AN41" s="78"/>
      <c r="AO41" s="80">
        <v>40397.459085648145</v>
      </c>
      <c r="AP41" s="78"/>
      <c r="AQ41" s="78" t="b">
        <v>1</v>
      </c>
      <c r="AR41" s="78" t="b">
        <v>1</v>
      </c>
      <c r="AS41" s="78" t="b">
        <v>0</v>
      </c>
      <c r="AT41" s="78"/>
      <c r="AU41" s="78">
        <v>0</v>
      </c>
      <c r="AV41" s="83" t="s">
        <v>1072</v>
      </c>
      <c r="AW41" s="78" t="b">
        <v>0</v>
      </c>
      <c r="AX41" s="78" t="s">
        <v>1140</v>
      </c>
      <c r="AY41" s="83" t="s">
        <v>1179</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263</v>
      </c>
      <c r="C42" s="65"/>
      <c r="D42" s="65" t="s">
        <v>64</v>
      </c>
      <c r="E42" s="66">
        <v>171.2958955507241</v>
      </c>
      <c r="F42" s="68">
        <v>99.97646334975349</v>
      </c>
      <c r="G42" s="100" t="s">
        <v>1102</v>
      </c>
      <c r="H42" s="65"/>
      <c r="I42" s="69" t="s">
        <v>263</v>
      </c>
      <c r="J42" s="70"/>
      <c r="K42" s="70"/>
      <c r="L42" s="69" t="s">
        <v>1267</v>
      </c>
      <c r="M42" s="73">
        <v>8.843980972153966</v>
      </c>
      <c r="N42" s="74">
        <v>3025.29443359375</v>
      </c>
      <c r="O42" s="74">
        <v>4805.171875</v>
      </c>
      <c r="P42" s="75"/>
      <c r="Q42" s="76"/>
      <c r="R42" s="76"/>
      <c r="S42" s="86"/>
      <c r="T42" s="48">
        <v>2</v>
      </c>
      <c r="U42" s="48">
        <v>0</v>
      </c>
      <c r="V42" s="49">
        <v>0</v>
      </c>
      <c r="W42" s="49">
        <v>0.004739</v>
      </c>
      <c r="X42" s="49">
        <v>0.027603</v>
      </c>
      <c r="Y42" s="49">
        <v>0.693024</v>
      </c>
      <c r="Z42" s="49">
        <v>0.5</v>
      </c>
      <c r="AA42" s="49">
        <v>0</v>
      </c>
      <c r="AB42" s="71">
        <v>42</v>
      </c>
      <c r="AC42" s="71"/>
      <c r="AD42" s="72"/>
      <c r="AE42" s="78" t="s">
        <v>779</v>
      </c>
      <c r="AF42" s="78">
        <v>1002</v>
      </c>
      <c r="AG42" s="78">
        <v>7888</v>
      </c>
      <c r="AH42" s="78">
        <v>62</v>
      </c>
      <c r="AI42" s="78">
        <v>6270</v>
      </c>
      <c r="AJ42" s="78"/>
      <c r="AK42" s="78" t="s">
        <v>861</v>
      </c>
      <c r="AL42" s="78" t="s">
        <v>923</v>
      </c>
      <c r="AM42" s="83" t="s">
        <v>966</v>
      </c>
      <c r="AN42" s="78"/>
      <c r="AO42" s="80">
        <v>39208.45186342593</v>
      </c>
      <c r="AP42" s="78"/>
      <c r="AQ42" s="78" t="b">
        <v>0</v>
      </c>
      <c r="AR42" s="78" t="b">
        <v>0</v>
      </c>
      <c r="AS42" s="78" t="b">
        <v>1</v>
      </c>
      <c r="AT42" s="78"/>
      <c r="AU42" s="78">
        <v>588</v>
      </c>
      <c r="AV42" s="83" t="s">
        <v>1072</v>
      </c>
      <c r="AW42" s="78" t="b">
        <v>1</v>
      </c>
      <c r="AX42" s="78" t="s">
        <v>1140</v>
      </c>
      <c r="AY42" s="83" t="s">
        <v>1180</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264</v>
      </c>
      <c r="C43" s="65"/>
      <c r="D43" s="65" t="s">
        <v>64</v>
      </c>
      <c r="E43" s="66">
        <v>162.144953746544</v>
      </c>
      <c r="F43" s="68">
        <v>99.99963298580371</v>
      </c>
      <c r="G43" s="100" t="s">
        <v>1103</v>
      </c>
      <c r="H43" s="65"/>
      <c r="I43" s="69" t="s">
        <v>264</v>
      </c>
      <c r="J43" s="70"/>
      <c r="K43" s="70"/>
      <c r="L43" s="69" t="s">
        <v>1268</v>
      </c>
      <c r="M43" s="73">
        <v>1.1223135978162955</v>
      </c>
      <c r="N43" s="74">
        <v>3174.347412109375</v>
      </c>
      <c r="O43" s="74">
        <v>5765.54833984375</v>
      </c>
      <c r="P43" s="75"/>
      <c r="Q43" s="76"/>
      <c r="R43" s="76"/>
      <c r="S43" s="86"/>
      <c r="T43" s="48">
        <v>2</v>
      </c>
      <c r="U43" s="48">
        <v>0</v>
      </c>
      <c r="V43" s="49">
        <v>0</v>
      </c>
      <c r="W43" s="49">
        <v>0.004739</v>
      </c>
      <c r="X43" s="49">
        <v>0.027603</v>
      </c>
      <c r="Y43" s="49">
        <v>0.693024</v>
      </c>
      <c r="Z43" s="49">
        <v>0.5</v>
      </c>
      <c r="AA43" s="49">
        <v>0</v>
      </c>
      <c r="AB43" s="71">
        <v>43</v>
      </c>
      <c r="AC43" s="71"/>
      <c r="AD43" s="72"/>
      <c r="AE43" s="78" t="s">
        <v>780</v>
      </c>
      <c r="AF43" s="78">
        <v>595</v>
      </c>
      <c r="AG43" s="78">
        <v>123</v>
      </c>
      <c r="AH43" s="78">
        <v>149</v>
      </c>
      <c r="AI43" s="78">
        <v>190</v>
      </c>
      <c r="AJ43" s="78"/>
      <c r="AK43" s="78" t="s">
        <v>862</v>
      </c>
      <c r="AL43" s="78" t="s">
        <v>709</v>
      </c>
      <c r="AM43" s="83" t="s">
        <v>967</v>
      </c>
      <c r="AN43" s="78"/>
      <c r="AO43" s="80">
        <v>43442.61703703704</v>
      </c>
      <c r="AP43" s="83" t="s">
        <v>1033</v>
      </c>
      <c r="AQ43" s="78" t="b">
        <v>1</v>
      </c>
      <c r="AR43" s="78" t="b">
        <v>0</v>
      </c>
      <c r="AS43" s="78" t="b">
        <v>0</v>
      </c>
      <c r="AT43" s="78"/>
      <c r="AU43" s="78">
        <v>4</v>
      </c>
      <c r="AV43" s="78"/>
      <c r="AW43" s="78" t="b">
        <v>0</v>
      </c>
      <c r="AX43" s="78" t="s">
        <v>1140</v>
      </c>
      <c r="AY43" s="83" t="s">
        <v>1181</v>
      </c>
      <c r="AZ43" s="78" t="s">
        <v>65</v>
      </c>
      <c r="BA43" s="78"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265</v>
      </c>
      <c r="C44" s="65"/>
      <c r="D44" s="65" t="s">
        <v>64</v>
      </c>
      <c r="E44" s="66">
        <v>195.2097282732512</v>
      </c>
      <c r="F44" s="68">
        <v>99.91591495893171</v>
      </c>
      <c r="G44" s="100" t="s">
        <v>1104</v>
      </c>
      <c r="H44" s="65"/>
      <c r="I44" s="69" t="s">
        <v>265</v>
      </c>
      <c r="J44" s="70"/>
      <c r="K44" s="70"/>
      <c r="L44" s="69" t="s">
        <v>1269</v>
      </c>
      <c r="M44" s="73">
        <v>29.02274135335938</v>
      </c>
      <c r="N44" s="74">
        <v>2243.789794921875</v>
      </c>
      <c r="O44" s="74">
        <v>1217.3206787109375</v>
      </c>
      <c r="P44" s="75"/>
      <c r="Q44" s="76"/>
      <c r="R44" s="76"/>
      <c r="S44" s="86"/>
      <c r="T44" s="48">
        <v>2</v>
      </c>
      <c r="U44" s="48">
        <v>0</v>
      </c>
      <c r="V44" s="49">
        <v>0</v>
      </c>
      <c r="W44" s="49">
        <v>0.004739</v>
      </c>
      <c r="X44" s="49">
        <v>0.027603</v>
      </c>
      <c r="Y44" s="49">
        <v>0.693024</v>
      </c>
      <c r="Z44" s="49">
        <v>0.5</v>
      </c>
      <c r="AA44" s="49">
        <v>0</v>
      </c>
      <c r="AB44" s="71">
        <v>44</v>
      </c>
      <c r="AC44" s="71"/>
      <c r="AD44" s="72"/>
      <c r="AE44" s="78" t="s">
        <v>781</v>
      </c>
      <c r="AF44" s="78">
        <v>1110</v>
      </c>
      <c r="AG44" s="78">
        <v>28180</v>
      </c>
      <c r="AH44" s="78">
        <v>27311</v>
      </c>
      <c r="AI44" s="78">
        <v>926</v>
      </c>
      <c r="AJ44" s="78"/>
      <c r="AK44" s="78" t="s">
        <v>863</v>
      </c>
      <c r="AL44" s="78" t="s">
        <v>709</v>
      </c>
      <c r="AM44" s="83" t="s">
        <v>968</v>
      </c>
      <c r="AN44" s="78"/>
      <c r="AO44" s="80">
        <v>39338.65366898148</v>
      </c>
      <c r="AP44" s="83" t="s">
        <v>1034</v>
      </c>
      <c r="AQ44" s="78" t="b">
        <v>0</v>
      </c>
      <c r="AR44" s="78" t="b">
        <v>0</v>
      </c>
      <c r="AS44" s="78" t="b">
        <v>1</v>
      </c>
      <c r="AT44" s="78"/>
      <c r="AU44" s="78">
        <v>419</v>
      </c>
      <c r="AV44" s="83" t="s">
        <v>1072</v>
      </c>
      <c r="AW44" s="78" t="b">
        <v>0</v>
      </c>
      <c r="AX44" s="78" t="s">
        <v>1140</v>
      </c>
      <c r="AY44" s="83" t="s">
        <v>1182</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266</v>
      </c>
      <c r="C45" s="65"/>
      <c r="D45" s="65" t="s">
        <v>64</v>
      </c>
      <c r="E45" s="66">
        <v>170.12094526369674</v>
      </c>
      <c r="F45" s="68">
        <v>99.9794382534421</v>
      </c>
      <c r="G45" s="100" t="s">
        <v>1105</v>
      </c>
      <c r="H45" s="65"/>
      <c r="I45" s="69" t="s">
        <v>266</v>
      </c>
      <c r="J45" s="70"/>
      <c r="K45" s="70"/>
      <c r="L45" s="69" t="s">
        <v>1270</v>
      </c>
      <c r="M45" s="73">
        <v>7.852544736195865</v>
      </c>
      <c r="N45" s="74">
        <v>2116.111328125</v>
      </c>
      <c r="O45" s="74">
        <v>2480.015380859375</v>
      </c>
      <c r="P45" s="75"/>
      <c r="Q45" s="76"/>
      <c r="R45" s="76"/>
      <c r="S45" s="86"/>
      <c r="T45" s="48">
        <v>2</v>
      </c>
      <c r="U45" s="48">
        <v>0</v>
      </c>
      <c r="V45" s="49">
        <v>0</v>
      </c>
      <c r="W45" s="49">
        <v>0.004739</v>
      </c>
      <c r="X45" s="49">
        <v>0.027603</v>
      </c>
      <c r="Y45" s="49">
        <v>0.693024</v>
      </c>
      <c r="Z45" s="49">
        <v>0.5</v>
      </c>
      <c r="AA45" s="49">
        <v>0</v>
      </c>
      <c r="AB45" s="71">
        <v>45</v>
      </c>
      <c r="AC45" s="71"/>
      <c r="AD45" s="72"/>
      <c r="AE45" s="78" t="s">
        <v>782</v>
      </c>
      <c r="AF45" s="78">
        <v>104</v>
      </c>
      <c r="AG45" s="78">
        <v>6891</v>
      </c>
      <c r="AH45" s="78">
        <v>3028</v>
      </c>
      <c r="AI45" s="78">
        <v>832</v>
      </c>
      <c r="AJ45" s="78"/>
      <c r="AK45" s="78" t="s">
        <v>864</v>
      </c>
      <c r="AL45" s="78" t="s">
        <v>924</v>
      </c>
      <c r="AM45" s="83" t="s">
        <v>969</v>
      </c>
      <c r="AN45" s="78"/>
      <c r="AO45" s="80">
        <v>41645.36962962963</v>
      </c>
      <c r="AP45" s="83" t="s">
        <v>1035</v>
      </c>
      <c r="AQ45" s="78" t="b">
        <v>0</v>
      </c>
      <c r="AR45" s="78" t="b">
        <v>0</v>
      </c>
      <c r="AS45" s="78" t="b">
        <v>0</v>
      </c>
      <c r="AT45" s="78"/>
      <c r="AU45" s="78">
        <v>286</v>
      </c>
      <c r="AV45" s="83" t="s">
        <v>1072</v>
      </c>
      <c r="AW45" s="78" t="b">
        <v>1</v>
      </c>
      <c r="AX45" s="78" t="s">
        <v>1140</v>
      </c>
      <c r="AY45" s="83" t="s">
        <v>1183</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267</v>
      </c>
      <c r="C46" s="65"/>
      <c r="D46" s="65" t="s">
        <v>64</v>
      </c>
      <c r="E46" s="66">
        <v>193.8426848099094</v>
      </c>
      <c r="F46" s="68">
        <v>99.91937623102679</v>
      </c>
      <c r="G46" s="100" t="s">
        <v>1106</v>
      </c>
      <c r="H46" s="65"/>
      <c r="I46" s="69" t="s">
        <v>267</v>
      </c>
      <c r="J46" s="70"/>
      <c r="K46" s="70"/>
      <c r="L46" s="69" t="s">
        <v>1271</v>
      </c>
      <c r="M46" s="73">
        <v>27.869214739807326</v>
      </c>
      <c r="N46" s="74">
        <v>1818.568603515625</v>
      </c>
      <c r="O46" s="74">
        <v>998.4747924804688</v>
      </c>
      <c r="P46" s="75"/>
      <c r="Q46" s="76"/>
      <c r="R46" s="76"/>
      <c r="S46" s="86"/>
      <c r="T46" s="48">
        <v>2</v>
      </c>
      <c r="U46" s="48">
        <v>0</v>
      </c>
      <c r="V46" s="49">
        <v>0</v>
      </c>
      <c r="W46" s="49">
        <v>0.004739</v>
      </c>
      <c r="X46" s="49">
        <v>0.027603</v>
      </c>
      <c r="Y46" s="49">
        <v>0.693024</v>
      </c>
      <c r="Z46" s="49">
        <v>0.5</v>
      </c>
      <c r="AA46" s="49">
        <v>0</v>
      </c>
      <c r="AB46" s="71">
        <v>46</v>
      </c>
      <c r="AC46" s="71"/>
      <c r="AD46" s="72"/>
      <c r="AE46" s="78" t="s">
        <v>783</v>
      </c>
      <c r="AF46" s="78">
        <v>4401</v>
      </c>
      <c r="AG46" s="78">
        <v>27020</v>
      </c>
      <c r="AH46" s="78">
        <v>68273</v>
      </c>
      <c r="AI46" s="78">
        <v>38622</v>
      </c>
      <c r="AJ46" s="78"/>
      <c r="AK46" s="78" t="s">
        <v>865</v>
      </c>
      <c r="AL46" s="78" t="s">
        <v>925</v>
      </c>
      <c r="AM46" s="83" t="s">
        <v>970</v>
      </c>
      <c r="AN46" s="78"/>
      <c r="AO46" s="80">
        <v>41460.74998842592</v>
      </c>
      <c r="AP46" s="83" t="s">
        <v>1036</v>
      </c>
      <c r="AQ46" s="78" t="b">
        <v>0</v>
      </c>
      <c r="AR46" s="78" t="b">
        <v>0</v>
      </c>
      <c r="AS46" s="78" t="b">
        <v>1</v>
      </c>
      <c r="AT46" s="78"/>
      <c r="AU46" s="78">
        <v>2618</v>
      </c>
      <c r="AV46" s="83" t="s">
        <v>1072</v>
      </c>
      <c r="AW46" s="78" t="b">
        <v>1</v>
      </c>
      <c r="AX46" s="78" t="s">
        <v>1140</v>
      </c>
      <c r="AY46" s="83" t="s">
        <v>1184</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268</v>
      </c>
      <c r="C47" s="65"/>
      <c r="D47" s="65" t="s">
        <v>64</v>
      </c>
      <c r="E47" s="66">
        <v>163.31165463336154</v>
      </c>
      <c r="F47" s="68">
        <v>99.99667896910188</v>
      </c>
      <c r="G47" s="100" t="s">
        <v>1107</v>
      </c>
      <c r="H47" s="65"/>
      <c r="I47" s="69" t="s">
        <v>268</v>
      </c>
      <c r="J47" s="70"/>
      <c r="K47" s="70"/>
      <c r="L47" s="69" t="s">
        <v>1272</v>
      </c>
      <c r="M47" s="73">
        <v>2.106788897313307</v>
      </c>
      <c r="N47" s="74">
        <v>2600.665771484375</v>
      </c>
      <c r="O47" s="74">
        <v>2083.11328125</v>
      </c>
      <c r="P47" s="75"/>
      <c r="Q47" s="76"/>
      <c r="R47" s="76"/>
      <c r="S47" s="86"/>
      <c r="T47" s="48">
        <v>2</v>
      </c>
      <c r="U47" s="48">
        <v>0</v>
      </c>
      <c r="V47" s="49">
        <v>0</v>
      </c>
      <c r="W47" s="49">
        <v>0.004739</v>
      </c>
      <c r="X47" s="49">
        <v>0.027603</v>
      </c>
      <c r="Y47" s="49">
        <v>0.693024</v>
      </c>
      <c r="Z47" s="49">
        <v>0.5</v>
      </c>
      <c r="AA47" s="49">
        <v>0</v>
      </c>
      <c r="AB47" s="71">
        <v>47</v>
      </c>
      <c r="AC47" s="71"/>
      <c r="AD47" s="72"/>
      <c r="AE47" s="78" t="s">
        <v>784</v>
      </c>
      <c r="AF47" s="78">
        <v>703</v>
      </c>
      <c r="AG47" s="78">
        <v>1113</v>
      </c>
      <c r="AH47" s="78">
        <v>639</v>
      </c>
      <c r="AI47" s="78">
        <v>766</v>
      </c>
      <c r="AJ47" s="78"/>
      <c r="AK47" s="78" t="s">
        <v>866</v>
      </c>
      <c r="AL47" s="78" t="s">
        <v>714</v>
      </c>
      <c r="AM47" s="83" t="s">
        <v>971</v>
      </c>
      <c r="AN47" s="78"/>
      <c r="AO47" s="80">
        <v>42304.58917824074</v>
      </c>
      <c r="AP47" s="83" t="s">
        <v>1037</v>
      </c>
      <c r="AQ47" s="78" t="b">
        <v>1</v>
      </c>
      <c r="AR47" s="78" t="b">
        <v>0</v>
      </c>
      <c r="AS47" s="78" t="b">
        <v>0</v>
      </c>
      <c r="AT47" s="78"/>
      <c r="AU47" s="78">
        <v>77</v>
      </c>
      <c r="AV47" s="83" t="s">
        <v>1072</v>
      </c>
      <c r="AW47" s="78" t="b">
        <v>0</v>
      </c>
      <c r="AX47" s="78" t="s">
        <v>1140</v>
      </c>
      <c r="AY47" s="83" t="s">
        <v>1185</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269</v>
      </c>
      <c r="C48" s="65"/>
      <c r="D48" s="65" t="s">
        <v>64</v>
      </c>
      <c r="E48" s="66">
        <v>166.34389845334294</v>
      </c>
      <c r="F48" s="68">
        <v>99.98900150953237</v>
      </c>
      <c r="G48" s="100" t="s">
        <v>1108</v>
      </c>
      <c r="H48" s="65"/>
      <c r="I48" s="69" t="s">
        <v>269</v>
      </c>
      <c r="J48" s="70"/>
      <c r="K48" s="70"/>
      <c r="L48" s="69" t="s">
        <v>1273</v>
      </c>
      <c r="M48" s="73">
        <v>4.665430256511096</v>
      </c>
      <c r="N48" s="74">
        <v>3045.78466796875</v>
      </c>
      <c r="O48" s="74">
        <v>6841.5107421875</v>
      </c>
      <c r="P48" s="75"/>
      <c r="Q48" s="76"/>
      <c r="R48" s="76"/>
      <c r="S48" s="86"/>
      <c r="T48" s="48">
        <v>2</v>
      </c>
      <c r="U48" s="48">
        <v>0</v>
      </c>
      <c r="V48" s="49">
        <v>0</v>
      </c>
      <c r="W48" s="49">
        <v>0.004739</v>
      </c>
      <c r="X48" s="49">
        <v>0.027603</v>
      </c>
      <c r="Y48" s="49">
        <v>0.693024</v>
      </c>
      <c r="Z48" s="49">
        <v>0.5</v>
      </c>
      <c r="AA48" s="49">
        <v>0</v>
      </c>
      <c r="AB48" s="71">
        <v>48</v>
      </c>
      <c r="AC48" s="71"/>
      <c r="AD48" s="72"/>
      <c r="AE48" s="78" t="s">
        <v>785</v>
      </c>
      <c r="AF48" s="78">
        <v>2532</v>
      </c>
      <c r="AG48" s="78">
        <v>3686</v>
      </c>
      <c r="AH48" s="78">
        <v>1207</v>
      </c>
      <c r="AI48" s="78">
        <v>4779</v>
      </c>
      <c r="AJ48" s="78"/>
      <c r="AK48" s="78" t="s">
        <v>867</v>
      </c>
      <c r="AL48" s="78" t="s">
        <v>926</v>
      </c>
      <c r="AM48" s="83" t="s">
        <v>972</v>
      </c>
      <c r="AN48" s="78"/>
      <c r="AO48" s="80">
        <v>42413.09662037037</v>
      </c>
      <c r="AP48" s="83" t="s">
        <v>1038</v>
      </c>
      <c r="AQ48" s="78" t="b">
        <v>0</v>
      </c>
      <c r="AR48" s="78" t="b">
        <v>0</v>
      </c>
      <c r="AS48" s="78" t="b">
        <v>0</v>
      </c>
      <c r="AT48" s="78"/>
      <c r="AU48" s="78">
        <v>40</v>
      </c>
      <c r="AV48" s="83" t="s">
        <v>1072</v>
      </c>
      <c r="AW48" s="78" t="b">
        <v>0</v>
      </c>
      <c r="AX48" s="78" t="s">
        <v>1140</v>
      </c>
      <c r="AY48" s="83" t="s">
        <v>1186</v>
      </c>
      <c r="AZ48" s="78" t="s">
        <v>65</v>
      </c>
      <c r="BA48" s="78"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270</v>
      </c>
      <c r="C49" s="65"/>
      <c r="D49" s="65" t="s">
        <v>64</v>
      </c>
      <c r="E49" s="66">
        <v>162.10252825975064</v>
      </c>
      <c r="F49" s="68">
        <v>99.99974040459287</v>
      </c>
      <c r="G49" s="100" t="s">
        <v>1101</v>
      </c>
      <c r="H49" s="65"/>
      <c r="I49" s="69" t="s">
        <v>270</v>
      </c>
      <c r="J49" s="70"/>
      <c r="K49" s="70"/>
      <c r="L49" s="69" t="s">
        <v>1274</v>
      </c>
      <c r="M49" s="73">
        <v>1.0865144960164042</v>
      </c>
      <c r="N49" s="74">
        <v>2988.46142578125</v>
      </c>
      <c r="O49" s="74">
        <v>3546.96923828125</v>
      </c>
      <c r="P49" s="75"/>
      <c r="Q49" s="76"/>
      <c r="R49" s="76"/>
      <c r="S49" s="86"/>
      <c r="T49" s="48">
        <v>2</v>
      </c>
      <c r="U49" s="48">
        <v>0</v>
      </c>
      <c r="V49" s="49">
        <v>0</v>
      </c>
      <c r="W49" s="49">
        <v>0.004739</v>
      </c>
      <c r="X49" s="49">
        <v>0.027603</v>
      </c>
      <c r="Y49" s="49">
        <v>0.693024</v>
      </c>
      <c r="Z49" s="49">
        <v>0.5</v>
      </c>
      <c r="AA49" s="49">
        <v>0</v>
      </c>
      <c r="AB49" s="71">
        <v>49</v>
      </c>
      <c r="AC49" s="71"/>
      <c r="AD49" s="72"/>
      <c r="AE49" s="78" t="s">
        <v>786</v>
      </c>
      <c r="AF49" s="78">
        <v>11</v>
      </c>
      <c r="AG49" s="78">
        <v>87</v>
      </c>
      <c r="AH49" s="78">
        <v>3</v>
      </c>
      <c r="AI49" s="78">
        <v>0</v>
      </c>
      <c r="AJ49" s="78"/>
      <c r="AK49" s="78"/>
      <c r="AL49" s="78"/>
      <c r="AM49" s="78"/>
      <c r="AN49" s="78"/>
      <c r="AO49" s="80">
        <v>42484.69269675926</v>
      </c>
      <c r="AP49" s="78"/>
      <c r="AQ49" s="78" t="b">
        <v>1</v>
      </c>
      <c r="AR49" s="78" t="b">
        <v>1</v>
      </c>
      <c r="AS49" s="78" t="b">
        <v>0</v>
      </c>
      <c r="AT49" s="78"/>
      <c r="AU49" s="78">
        <v>5</v>
      </c>
      <c r="AV49" s="78"/>
      <c r="AW49" s="78" t="b">
        <v>0</v>
      </c>
      <c r="AX49" s="78" t="s">
        <v>1140</v>
      </c>
      <c r="AY49" s="83" t="s">
        <v>1187</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271</v>
      </c>
      <c r="C50" s="65"/>
      <c r="D50" s="65" t="s">
        <v>64</v>
      </c>
      <c r="E50" s="66">
        <v>171.0861250882458</v>
      </c>
      <c r="F50" s="68">
        <v>99.97699447598876</v>
      </c>
      <c r="G50" s="100" t="s">
        <v>1109</v>
      </c>
      <c r="H50" s="65"/>
      <c r="I50" s="69" t="s">
        <v>271</v>
      </c>
      <c r="J50" s="70"/>
      <c r="K50" s="70"/>
      <c r="L50" s="69" t="s">
        <v>1275</v>
      </c>
      <c r="M50" s="73">
        <v>8.666974302143393</v>
      </c>
      <c r="N50" s="74">
        <v>1656.510986328125</v>
      </c>
      <c r="O50" s="74">
        <v>2288.27490234375</v>
      </c>
      <c r="P50" s="75"/>
      <c r="Q50" s="76"/>
      <c r="R50" s="76"/>
      <c r="S50" s="86"/>
      <c r="T50" s="48">
        <v>2</v>
      </c>
      <c r="U50" s="48">
        <v>0</v>
      </c>
      <c r="V50" s="49">
        <v>0</v>
      </c>
      <c r="W50" s="49">
        <v>0.004739</v>
      </c>
      <c r="X50" s="49">
        <v>0.027603</v>
      </c>
      <c r="Y50" s="49">
        <v>0.693024</v>
      </c>
      <c r="Z50" s="49">
        <v>0.5</v>
      </c>
      <c r="AA50" s="49">
        <v>0</v>
      </c>
      <c r="AB50" s="71">
        <v>50</v>
      </c>
      <c r="AC50" s="71"/>
      <c r="AD50" s="72"/>
      <c r="AE50" s="78" t="s">
        <v>787</v>
      </c>
      <c r="AF50" s="78">
        <v>136</v>
      </c>
      <c r="AG50" s="78">
        <v>7710</v>
      </c>
      <c r="AH50" s="78">
        <v>3663</v>
      </c>
      <c r="AI50" s="78">
        <v>3458</v>
      </c>
      <c r="AJ50" s="78"/>
      <c r="AK50" s="78" t="s">
        <v>868</v>
      </c>
      <c r="AL50" s="78"/>
      <c r="AM50" s="83" t="s">
        <v>973</v>
      </c>
      <c r="AN50" s="78"/>
      <c r="AO50" s="80">
        <v>41514.273668981485</v>
      </c>
      <c r="AP50" s="83" t="s">
        <v>1039</v>
      </c>
      <c r="AQ50" s="78" t="b">
        <v>0</v>
      </c>
      <c r="AR50" s="78" t="b">
        <v>0</v>
      </c>
      <c r="AS50" s="78" t="b">
        <v>1</v>
      </c>
      <c r="AT50" s="78"/>
      <c r="AU50" s="78">
        <v>256</v>
      </c>
      <c r="AV50" s="83" t="s">
        <v>1072</v>
      </c>
      <c r="AW50" s="78" t="b">
        <v>1</v>
      </c>
      <c r="AX50" s="78" t="s">
        <v>1140</v>
      </c>
      <c r="AY50" s="83" t="s">
        <v>1188</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233</v>
      </c>
      <c r="C51" s="65"/>
      <c r="D51" s="65" t="s">
        <v>64</v>
      </c>
      <c r="E51" s="66">
        <v>164.04585125203562</v>
      </c>
      <c r="F51" s="68">
        <v>99.99482002727841</v>
      </c>
      <c r="G51" s="100" t="s">
        <v>1110</v>
      </c>
      <c r="H51" s="65"/>
      <c r="I51" s="69" t="s">
        <v>233</v>
      </c>
      <c r="J51" s="70"/>
      <c r="K51" s="70"/>
      <c r="L51" s="69" t="s">
        <v>1276</v>
      </c>
      <c r="M51" s="73">
        <v>2.726312242350315</v>
      </c>
      <c r="N51" s="74">
        <v>6067.732421875</v>
      </c>
      <c r="O51" s="74">
        <v>3512.42236328125</v>
      </c>
      <c r="P51" s="75"/>
      <c r="Q51" s="76"/>
      <c r="R51" s="76"/>
      <c r="S51" s="86"/>
      <c r="T51" s="48">
        <v>0</v>
      </c>
      <c r="U51" s="48">
        <v>1</v>
      </c>
      <c r="V51" s="49">
        <v>0</v>
      </c>
      <c r="W51" s="49">
        <v>0.003021</v>
      </c>
      <c r="X51" s="49">
        <v>0.000321</v>
      </c>
      <c r="Y51" s="49">
        <v>0.433836</v>
      </c>
      <c r="Z51" s="49">
        <v>0</v>
      </c>
      <c r="AA51" s="49">
        <v>0</v>
      </c>
      <c r="AB51" s="71">
        <v>51</v>
      </c>
      <c r="AC51" s="71"/>
      <c r="AD51" s="72"/>
      <c r="AE51" s="78" t="s">
        <v>788</v>
      </c>
      <c r="AF51" s="78">
        <v>2694</v>
      </c>
      <c r="AG51" s="78">
        <v>1736</v>
      </c>
      <c r="AH51" s="78">
        <v>10975</v>
      </c>
      <c r="AI51" s="78">
        <v>5174</v>
      </c>
      <c r="AJ51" s="78"/>
      <c r="AK51" s="78" t="s">
        <v>869</v>
      </c>
      <c r="AL51" s="78" t="s">
        <v>708</v>
      </c>
      <c r="AM51" s="83" t="s">
        <v>974</v>
      </c>
      <c r="AN51" s="78"/>
      <c r="AO51" s="80">
        <v>40603.92716435185</v>
      </c>
      <c r="AP51" s="83" t="s">
        <v>1040</v>
      </c>
      <c r="AQ51" s="78" t="b">
        <v>0</v>
      </c>
      <c r="AR51" s="78" t="b">
        <v>0</v>
      </c>
      <c r="AS51" s="78" t="b">
        <v>1</v>
      </c>
      <c r="AT51" s="78" t="s">
        <v>686</v>
      </c>
      <c r="AU51" s="78">
        <v>205</v>
      </c>
      <c r="AV51" s="83" t="s">
        <v>1078</v>
      </c>
      <c r="AW51" s="78" t="b">
        <v>0</v>
      </c>
      <c r="AX51" s="78" t="s">
        <v>1140</v>
      </c>
      <c r="AY51" s="83" t="s">
        <v>1189</v>
      </c>
      <c r="AZ51" s="78" t="s">
        <v>66</v>
      </c>
      <c r="BA51" s="78" t="str">
        <f>REPLACE(INDEX(GroupVertices[Group],MATCH(Vertices[[#This Row],[Vertex]],GroupVertices[Vertex],0)),1,1,"")</f>
        <v>2</v>
      </c>
      <c r="BB51" s="48"/>
      <c r="BC51" s="48"/>
      <c r="BD51" s="48"/>
      <c r="BE51" s="48"/>
      <c r="BF51" s="48" t="s">
        <v>243</v>
      </c>
      <c r="BG51" s="48" t="s">
        <v>243</v>
      </c>
      <c r="BH51" s="121" t="s">
        <v>1706</v>
      </c>
      <c r="BI51" s="121" t="s">
        <v>1706</v>
      </c>
      <c r="BJ51" s="121" t="s">
        <v>1745</v>
      </c>
      <c r="BK51" s="121" t="s">
        <v>1745</v>
      </c>
      <c r="BL51" s="121">
        <v>2</v>
      </c>
      <c r="BM51" s="124">
        <v>13.333333333333334</v>
      </c>
      <c r="BN51" s="121">
        <v>0</v>
      </c>
      <c r="BO51" s="124">
        <v>0</v>
      </c>
      <c r="BP51" s="121">
        <v>0</v>
      </c>
      <c r="BQ51" s="124">
        <v>0</v>
      </c>
      <c r="BR51" s="121">
        <v>13</v>
      </c>
      <c r="BS51" s="124">
        <v>86.66666666666667</v>
      </c>
      <c r="BT51" s="121">
        <v>15</v>
      </c>
      <c r="BU51" s="2"/>
      <c r="BV51" s="3"/>
      <c r="BW51" s="3"/>
      <c r="BX51" s="3"/>
      <c r="BY51" s="3"/>
    </row>
    <row r="52" spans="1:77" ht="41.45" customHeight="1">
      <c r="A52" s="64" t="s">
        <v>234</v>
      </c>
      <c r="C52" s="65"/>
      <c r="D52" s="65" t="s">
        <v>64</v>
      </c>
      <c r="E52" s="66">
        <v>162.00471394297705</v>
      </c>
      <c r="F52" s="68">
        <v>99.99998806457899</v>
      </c>
      <c r="G52" s="100" t="s">
        <v>1111</v>
      </c>
      <c r="H52" s="65"/>
      <c r="I52" s="69" t="s">
        <v>234</v>
      </c>
      <c r="J52" s="70"/>
      <c r="K52" s="70"/>
      <c r="L52" s="69" t="s">
        <v>1277</v>
      </c>
      <c r="M52" s="73">
        <v>1.0039776779777656</v>
      </c>
      <c r="N52" s="74">
        <v>7906.16552734375</v>
      </c>
      <c r="O52" s="74">
        <v>2752.665771484375</v>
      </c>
      <c r="P52" s="75"/>
      <c r="Q52" s="76"/>
      <c r="R52" s="76"/>
      <c r="S52" s="86"/>
      <c r="T52" s="48">
        <v>2</v>
      </c>
      <c r="U52" s="48">
        <v>1</v>
      </c>
      <c r="V52" s="49">
        <v>0</v>
      </c>
      <c r="W52" s="49">
        <v>0.003289</v>
      </c>
      <c r="X52" s="49">
        <v>0.000353</v>
      </c>
      <c r="Y52" s="49">
        <v>0.77881</v>
      </c>
      <c r="Z52" s="49">
        <v>0</v>
      </c>
      <c r="AA52" s="49">
        <v>0</v>
      </c>
      <c r="AB52" s="71">
        <v>52</v>
      </c>
      <c r="AC52" s="71"/>
      <c r="AD52" s="72"/>
      <c r="AE52" s="78" t="s">
        <v>789</v>
      </c>
      <c r="AF52" s="78">
        <v>21</v>
      </c>
      <c r="AG52" s="78">
        <v>4</v>
      </c>
      <c r="AH52" s="78">
        <v>30</v>
      </c>
      <c r="AI52" s="78">
        <v>6</v>
      </c>
      <c r="AJ52" s="78"/>
      <c r="AK52" s="78" t="s">
        <v>870</v>
      </c>
      <c r="AL52" s="78" t="s">
        <v>915</v>
      </c>
      <c r="AM52" s="83" t="s">
        <v>975</v>
      </c>
      <c r="AN52" s="78"/>
      <c r="AO52" s="80">
        <v>42283.582824074074</v>
      </c>
      <c r="AP52" s="78"/>
      <c r="AQ52" s="78" t="b">
        <v>0</v>
      </c>
      <c r="AR52" s="78" t="b">
        <v>0</v>
      </c>
      <c r="AS52" s="78" t="b">
        <v>0</v>
      </c>
      <c r="AT52" s="78" t="s">
        <v>687</v>
      </c>
      <c r="AU52" s="78">
        <v>0</v>
      </c>
      <c r="AV52" s="83" t="s">
        <v>1072</v>
      </c>
      <c r="AW52" s="78" t="b">
        <v>0</v>
      </c>
      <c r="AX52" s="78" t="s">
        <v>1140</v>
      </c>
      <c r="AY52" s="83" t="s">
        <v>1190</v>
      </c>
      <c r="AZ52" s="78" t="s">
        <v>66</v>
      </c>
      <c r="BA52" s="78" t="str">
        <f>REPLACE(INDEX(GroupVertices[Group],MATCH(Vertices[[#This Row],[Vertex]],GroupVertices[Vertex],0)),1,1,"")</f>
        <v>4</v>
      </c>
      <c r="BB52" s="48"/>
      <c r="BC52" s="48"/>
      <c r="BD52" s="48"/>
      <c r="BE52" s="48"/>
      <c r="BF52" s="48" t="s">
        <v>436</v>
      </c>
      <c r="BG52" s="48" t="s">
        <v>436</v>
      </c>
      <c r="BH52" s="121" t="s">
        <v>1707</v>
      </c>
      <c r="BI52" s="121" t="s">
        <v>1707</v>
      </c>
      <c r="BJ52" s="121" t="s">
        <v>1746</v>
      </c>
      <c r="BK52" s="121" t="s">
        <v>1746</v>
      </c>
      <c r="BL52" s="121">
        <v>0</v>
      </c>
      <c r="BM52" s="124">
        <v>0</v>
      </c>
      <c r="BN52" s="121">
        <v>2</v>
      </c>
      <c r="BO52" s="124">
        <v>9.090909090909092</v>
      </c>
      <c r="BP52" s="121">
        <v>0</v>
      </c>
      <c r="BQ52" s="124">
        <v>0</v>
      </c>
      <c r="BR52" s="121">
        <v>20</v>
      </c>
      <c r="BS52" s="124">
        <v>90.9090909090909</v>
      </c>
      <c r="BT52" s="121">
        <v>22</v>
      </c>
      <c r="BU52" s="2"/>
      <c r="BV52" s="3"/>
      <c r="BW52" s="3"/>
      <c r="BX52" s="3"/>
      <c r="BY52" s="3"/>
    </row>
    <row r="53" spans="1:77" ht="41.45" customHeight="1">
      <c r="A53" s="64" t="s">
        <v>235</v>
      </c>
      <c r="C53" s="65"/>
      <c r="D53" s="65" t="s">
        <v>64</v>
      </c>
      <c r="E53" s="66">
        <v>162.34411783732398</v>
      </c>
      <c r="F53" s="68">
        <v>99.99912871426572</v>
      </c>
      <c r="G53" s="100" t="s">
        <v>1112</v>
      </c>
      <c r="H53" s="65"/>
      <c r="I53" s="69" t="s">
        <v>235</v>
      </c>
      <c r="J53" s="70"/>
      <c r="K53" s="70"/>
      <c r="L53" s="69" t="s">
        <v>1278</v>
      </c>
      <c r="M53" s="73">
        <v>1.2903704923768964</v>
      </c>
      <c r="N53" s="74">
        <v>7798.419921875</v>
      </c>
      <c r="O53" s="74">
        <v>1633.966064453125</v>
      </c>
      <c r="P53" s="75"/>
      <c r="Q53" s="76"/>
      <c r="R53" s="76"/>
      <c r="S53" s="86"/>
      <c r="T53" s="48">
        <v>1</v>
      </c>
      <c r="U53" s="48">
        <v>4</v>
      </c>
      <c r="V53" s="49">
        <v>542</v>
      </c>
      <c r="W53" s="49">
        <v>0.004274</v>
      </c>
      <c r="X53" s="49">
        <v>0.002189</v>
      </c>
      <c r="Y53" s="49">
        <v>1.401489</v>
      </c>
      <c r="Z53" s="49">
        <v>0.08333333333333333</v>
      </c>
      <c r="AA53" s="49">
        <v>0.25</v>
      </c>
      <c r="AB53" s="71">
        <v>53</v>
      </c>
      <c r="AC53" s="71"/>
      <c r="AD53" s="72"/>
      <c r="AE53" s="78" t="s">
        <v>790</v>
      </c>
      <c r="AF53" s="78">
        <v>302</v>
      </c>
      <c r="AG53" s="78">
        <v>292</v>
      </c>
      <c r="AH53" s="78">
        <v>5782</v>
      </c>
      <c r="AI53" s="78">
        <v>1645</v>
      </c>
      <c r="AJ53" s="78"/>
      <c r="AK53" s="78" t="s">
        <v>871</v>
      </c>
      <c r="AL53" s="78" t="s">
        <v>707</v>
      </c>
      <c r="AM53" s="78"/>
      <c r="AN53" s="78"/>
      <c r="AO53" s="80">
        <v>40631.03603009259</v>
      </c>
      <c r="AP53" s="83" t="s">
        <v>1041</v>
      </c>
      <c r="AQ53" s="78" t="b">
        <v>0</v>
      </c>
      <c r="AR53" s="78" t="b">
        <v>0</v>
      </c>
      <c r="AS53" s="78" t="b">
        <v>0</v>
      </c>
      <c r="AT53" s="78" t="s">
        <v>686</v>
      </c>
      <c r="AU53" s="78">
        <v>7</v>
      </c>
      <c r="AV53" s="83" t="s">
        <v>1079</v>
      </c>
      <c r="AW53" s="78" t="b">
        <v>0</v>
      </c>
      <c r="AX53" s="78" t="s">
        <v>1140</v>
      </c>
      <c r="AY53" s="83" t="s">
        <v>1191</v>
      </c>
      <c r="AZ53" s="78" t="s">
        <v>66</v>
      </c>
      <c r="BA53" s="78" t="str">
        <f>REPLACE(INDEX(GroupVertices[Group],MATCH(Vertices[[#This Row],[Vertex]],GroupVertices[Vertex],0)),1,1,"")</f>
        <v>4</v>
      </c>
      <c r="BB53" s="48"/>
      <c r="BC53" s="48"/>
      <c r="BD53" s="48"/>
      <c r="BE53" s="48"/>
      <c r="BF53" s="48" t="s">
        <v>1673</v>
      </c>
      <c r="BG53" s="48" t="s">
        <v>1683</v>
      </c>
      <c r="BH53" s="121" t="s">
        <v>1708</v>
      </c>
      <c r="BI53" s="121" t="s">
        <v>1721</v>
      </c>
      <c r="BJ53" s="121" t="s">
        <v>1613</v>
      </c>
      <c r="BK53" s="121" t="s">
        <v>1613</v>
      </c>
      <c r="BL53" s="121">
        <v>4</v>
      </c>
      <c r="BM53" s="124">
        <v>4.819277108433735</v>
      </c>
      <c r="BN53" s="121">
        <v>2</v>
      </c>
      <c r="BO53" s="124">
        <v>2.4096385542168677</v>
      </c>
      <c r="BP53" s="121">
        <v>0</v>
      </c>
      <c r="BQ53" s="124">
        <v>0</v>
      </c>
      <c r="BR53" s="121">
        <v>77</v>
      </c>
      <c r="BS53" s="124">
        <v>92.7710843373494</v>
      </c>
      <c r="BT53" s="121">
        <v>83</v>
      </c>
      <c r="BU53" s="2"/>
      <c r="BV53" s="3"/>
      <c r="BW53" s="3"/>
      <c r="BX53" s="3"/>
      <c r="BY53" s="3"/>
    </row>
    <row r="54" spans="1:77" ht="41.45" customHeight="1">
      <c r="A54" s="64" t="s">
        <v>272</v>
      </c>
      <c r="C54" s="65"/>
      <c r="D54" s="65" t="s">
        <v>64</v>
      </c>
      <c r="E54" s="66">
        <v>171.3371425517732</v>
      </c>
      <c r="F54" s="68">
        <v>99.97635891481958</v>
      </c>
      <c r="G54" s="100" t="s">
        <v>1113</v>
      </c>
      <c r="H54" s="65"/>
      <c r="I54" s="69" t="s">
        <v>272</v>
      </c>
      <c r="J54" s="70"/>
      <c r="K54" s="70"/>
      <c r="L54" s="69" t="s">
        <v>1279</v>
      </c>
      <c r="M54" s="73">
        <v>8.878785654459417</v>
      </c>
      <c r="N54" s="74">
        <v>4249.087890625</v>
      </c>
      <c r="O54" s="74">
        <v>1827.7979736328125</v>
      </c>
      <c r="P54" s="75"/>
      <c r="Q54" s="76"/>
      <c r="R54" s="76"/>
      <c r="S54" s="86"/>
      <c r="T54" s="48">
        <v>2</v>
      </c>
      <c r="U54" s="48">
        <v>0</v>
      </c>
      <c r="V54" s="49">
        <v>0</v>
      </c>
      <c r="W54" s="49">
        <v>0.004237</v>
      </c>
      <c r="X54" s="49">
        <v>0.002379</v>
      </c>
      <c r="Y54" s="49">
        <v>0.694148</v>
      </c>
      <c r="Z54" s="49">
        <v>0.5</v>
      </c>
      <c r="AA54" s="49">
        <v>0</v>
      </c>
      <c r="AB54" s="71">
        <v>54</v>
      </c>
      <c r="AC54" s="71"/>
      <c r="AD54" s="72"/>
      <c r="AE54" s="78" t="s">
        <v>791</v>
      </c>
      <c r="AF54" s="78">
        <v>1076</v>
      </c>
      <c r="AG54" s="78">
        <v>7923</v>
      </c>
      <c r="AH54" s="78">
        <v>10392</v>
      </c>
      <c r="AI54" s="78">
        <v>2490</v>
      </c>
      <c r="AJ54" s="78"/>
      <c r="AK54" s="78" t="s">
        <v>872</v>
      </c>
      <c r="AL54" s="78" t="s">
        <v>927</v>
      </c>
      <c r="AM54" s="83" t="s">
        <v>976</v>
      </c>
      <c r="AN54" s="78"/>
      <c r="AO54" s="80">
        <v>39575.339166666665</v>
      </c>
      <c r="AP54" s="78"/>
      <c r="AQ54" s="78" t="b">
        <v>1</v>
      </c>
      <c r="AR54" s="78" t="b">
        <v>0</v>
      </c>
      <c r="AS54" s="78" t="b">
        <v>1</v>
      </c>
      <c r="AT54" s="78"/>
      <c r="AU54" s="78">
        <v>419</v>
      </c>
      <c r="AV54" s="83" t="s">
        <v>1072</v>
      </c>
      <c r="AW54" s="78" t="b">
        <v>0</v>
      </c>
      <c r="AX54" s="78" t="s">
        <v>1140</v>
      </c>
      <c r="AY54" s="83" t="s">
        <v>1192</v>
      </c>
      <c r="AZ54" s="78" t="s">
        <v>65</v>
      </c>
      <c r="BA54" s="78" t="str">
        <f>REPLACE(INDEX(GroupVertices[Group],MATCH(Vertices[[#This Row],[Vertex]],GroupVertices[Vertex],0)),1,1,"")</f>
        <v>2</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236</v>
      </c>
      <c r="C55" s="65"/>
      <c r="D55" s="65" t="s">
        <v>64</v>
      </c>
      <c r="E55" s="66">
        <v>166.06931127493033</v>
      </c>
      <c r="F55" s="68">
        <v>99.98969674780665</v>
      </c>
      <c r="G55" s="100" t="s">
        <v>500</v>
      </c>
      <c r="H55" s="65"/>
      <c r="I55" s="69" t="s">
        <v>236</v>
      </c>
      <c r="J55" s="70"/>
      <c r="K55" s="70"/>
      <c r="L55" s="69" t="s">
        <v>1280</v>
      </c>
      <c r="M55" s="73">
        <v>4.433730514306243</v>
      </c>
      <c r="N55" s="74">
        <v>4385.68603515625</v>
      </c>
      <c r="O55" s="74">
        <v>713.1754150390625</v>
      </c>
      <c r="P55" s="75"/>
      <c r="Q55" s="76"/>
      <c r="R55" s="76"/>
      <c r="S55" s="86"/>
      <c r="T55" s="48">
        <v>0</v>
      </c>
      <c r="U55" s="48">
        <v>3</v>
      </c>
      <c r="V55" s="49">
        <v>660</v>
      </c>
      <c r="W55" s="49">
        <v>0.004329</v>
      </c>
      <c r="X55" s="49">
        <v>0.002431</v>
      </c>
      <c r="Y55" s="49">
        <v>1.051514</v>
      </c>
      <c r="Z55" s="49">
        <v>0.16666666666666666</v>
      </c>
      <c r="AA55" s="49">
        <v>0</v>
      </c>
      <c r="AB55" s="71">
        <v>55</v>
      </c>
      <c r="AC55" s="71"/>
      <c r="AD55" s="72"/>
      <c r="AE55" s="78" t="s">
        <v>792</v>
      </c>
      <c r="AF55" s="78">
        <v>2628</v>
      </c>
      <c r="AG55" s="78">
        <v>3453</v>
      </c>
      <c r="AH55" s="78">
        <v>7075</v>
      </c>
      <c r="AI55" s="78">
        <v>1489</v>
      </c>
      <c r="AJ55" s="78"/>
      <c r="AK55" s="78" t="s">
        <v>873</v>
      </c>
      <c r="AL55" s="78" t="s">
        <v>715</v>
      </c>
      <c r="AM55" s="83" t="s">
        <v>977</v>
      </c>
      <c r="AN55" s="78"/>
      <c r="AO55" s="80">
        <v>39860.650972222225</v>
      </c>
      <c r="AP55" s="83" t="s">
        <v>1042</v>
      </c>
      <c r="AQ55" s="78" t="b">
        <v>0</v>
      </c>
      <c r="AR55" s="78" t="b">
        <v>0</v>
      </c>
      <c r="AS55" s="78" t="b">
        <v>1</v>
      </c>
      <c r="AT55" s="78" t="s">
        <v>686</v>
      </c>
      <c r="AU55" s="78">
        <v>151</v>
      </c>
      <c r="AV55" s="83" t="s">
        <v>1079</v>
      </c>
      <c r="AW55" s="78" t="b">
        <v>0</v>
      </c>
      <c r="AX55" s="78" t="s">
        <v>1140</v>
      </c>
      <c r="AY55" s="83" t="s">
        <v>1193</v>
      </c>
      <c r="AZ55" s="78" t="s">
        <v>66</v>
      </c>
      <c r="BA55" s="78" t="str">
        <f>REPLACE(INDEX(GroupVertices[Group],MATCH(Vertices[[#This Row],[Vertex]],GroupVertices[Vertex],0)),1,1,"")</f>
        <v>2</v>
      </c>
      <c r="BB55" s="48"/>
      <c r="BC55" s="48"/>
      <c r="BD55" s="48"/>
      <c r="BE55" s="48"/>
      <c r="BF55" s="48" t="s">
        <v>421</v>
      </c>
      <c r="BG55" s="48" t="s">
        <v>421</v>
      </c>
      <c r="BH55" s="121" t="s">
        <v>1696</v>
      </c>
      <c r="BI55" s="121" t="s">
        <v>1717</v>
      </c>
      <c r="BJ55" s="121" t="s">
        <v>1735</v>
      </c>
      <c r="BK55" s="121" t="s">
        <v>1735</v>
      </c>
      <c r="BL55" s="121">
        <v>2</v>
      </c>
      <c r="BM55" s="124">
        <v>3.1746031746031744</v>
      </c>
      <c r="BN55" s="121">
        <v>1</v>
      </c>
      <c r="BO55" s="124">
        <v>1.5873015873015872</v>
      </c>
      <c r="BP55" s="121">
        <v>0</v>
      </c>
      <c r="BQ55" s="124">
        <v>0</v>
      </c>
      <c r="BR55" s="121">
        <v>60</v>
      </c>
      <c r="BS55" s="124">
        <v>95.23809523809524</v>
      </c>
      <c r="BT55" s="121">
        <v>63</v>
      </c>
      <c r="BU55" s="2"/>
      <c r="BV55" s="3"/>
      <c r="BW55" s="3"/>
      <c r="BX55" s="3"/>
      <c r="BY55" s="3"/>
    </row>
    <row r="56" spans="1:77" ht="41.45" customHeight="1">
      <c r="A56" s="64" t="s">
        <v>238</v>
      </c>
      <c r="C56" s="65"/>
      <c r="D56" s="65" t="s">
        <v>64</v>
      </c>
      <c r="E56" s="66">
        <v>163.12781085725697</v>
      </c>
      <c r="F56" s="68">
        <v>99.99714445052156</v>
      </c>
      <c r="G56" s="100" t="s">
        <v>1114</v>
      </c>
      <c r="H56" s="65"/>
      <c r="I56" s="69" t="s">
        <v>238</v>
      </c>
      <c r="J56" s="70"/>
      <c r="K56" s="70"/>
      <c r="L56" s="69" t="s">
        <v>1281</v>
      </c>
      <c r="M56" s="73">
        <v>1.9516594561804443</v>
      </c>
      <c r="N56" s="74">
        <v>8401.6328125</v>
      </c>
      <c r="O56" s="74">
        <v>7807.26171875</v>
      </c>
      <c r="P56" s="75"/>
      <c r="Q56" s="76"/>
      <c r="R56" s="76"/>
      <c r="S56" s="86"/>
      <c r="T56" s="48">
        <v>6</v>
      </c>
      <c r="U56" s="48">
        <v>9</v>
      </c>
      <c r="V56" s="49">
        <v>42.857143</v>
      </c>
      <c r="W56" s="49">
        <v>0.090909</v>
      </c>
      <c r="X56" s="49">
        <v>4.3E-05</v>
      </c>
      <c r="Y56" s="49">
        <v>1.980789</v>
      </c>
      <c r="Z56" s="49">
        <v>0.20909090909090908</v>
      </c>
      <c r="AA56" s="49">
        <v>0.36363636363636365</v>
      </c>
      <c r="AB56" s="71">
        <v>56</v>
      </c>
      <c r="AC56" s="71"/>
      <c r="AD56" s="72"/>
      <c r="AE56" s="78" t="s">
        <v>793</v>
      </c>
      <c r="AF56" s="78">
        <v>438</v>
      </c>
      <c r="AG56" s="78">
        <v>957</v>
      </c>
      <c r="AH56" s="78">
        <v>491</v>
      </c>
      <c r="AI56" s="78">
        <v>840</v>
      </c>
      <c r="AJ56" s="78"/>
      <c r="AK56" s="78" t="s">
        <v>874</v>
      </c>
      <c r="AL56" s="78" t="s">
        <v>928</v>
      </c>
      <c r="AM56" s="83" t="s">
        <v>978</v>
      </c>
      <c r="AN56" s="78"/>
      <c r="AO56" s="80">
        <v>42423.4216087963</v>
      </c>
      <c r="AP56" s="83" t="s">
        <v>1043</v>
      </c>
      <c r="AQ56" s="78" t="b">
        <v>0</v>
      </c>
      <c r="AR56" s="78" t="b">
        <v>0</v>
      </c>
      <c r="AS56" s="78" t="b">
        <v>1</v>
      </c>
      <c r="AT56" s="78" t="s">
        <v>686</v>
      </c>
      <c r="AU56" s="78">
        <v>36</v>
      </c>
      <c r="AV56" s="83" t="s">
        <v>1072</v>
      </c>
      <c r="AW56" s="78" t="b">
        <v>0</v>
      </c>
      <c r="AX56" s="78" t="s">
        <v>1140</v>
      </c>
      <c r="AY56" s="83" t="s">
        <v>1194</v>
      </c>
      <c r="AZ56" s="78" t="s">
        <v>66</v>
      </c>
      <c r="BA56" s="78" t="str">
        <f>REPLACE(INDEX(GroupVertices[Group],MATCH(Vertices[[#This Row],[Vertex]],GroupVertices[Vertex],0)),1,1,"")</f>
        <v>3</v>
      </c>
      <c r="BB56" s="48"/>
      <c r="BC56" s="48"/>
      <c r="BD56" s="48"/>
      <c r="BE56" s="48"/>
      <c r="BF56" s="48" t="s">
        <v>438</v>
      </c>
      <c r="BG56" s="48" t="s">
        <v>438</v>
      </c>
      <c r="BH56" s="121" t="s">
        <v>1533</v>
      </c>
      <c r="BI56" s="121" t="s">
        <v>1533</v>
      </c>
      <c r="BJ56" s="121" t="s">
        <v>1612</v>
      </c>
      <c r="BK56" s="121" t="s">
        <v>1612</v>
      </c>
      <c r="BL56" s="121">
        <v>1</v>
      </c>
      <c r="BM56" s="124">
        <v>4</v>
      </c>
      <c r="BN56" s="121">
        <v>0</v>
      </c>
      <c r="BO56" s="124">
        <v>0</v>
      </c>
      <c r="BP56" s="121">
        <v>0</v>
      </c>
      <c r="BQ56" s="124">
        <v>0</v>
      </c>
      <c r="BR56" s="121">
        <v>24</v>
      </c>
      <c r="BS56" s="124">
        <v>96</v>
      </c>
      <c r="BT56" s="121">
        <v>25</v>
      </c>
      <c r="BU56" s="2"/>
      <c r="BV56" s="3"/>
      <c r="BW56" s="3"/>
      <c r="BX56" s="3"/>
      <c r="BY56" s="3"/>
    </row>
    <row r="57" spans="1:77" ht="41.45" customHeight="1">
      <c r="A57" s="64" t="s">
        <v>273</v>
      </c>
      <c r="C57" s="65"/>
      <c r="D57" s="65" t="s">
        <v>64</v>
      </c>
      <c r="E57" s="66">
        <v>162.50085644131056</v>
      </c>
      <c r="F57" s="68">
        <v>99.99873186151689</v>
      </c>
      <c r="G57" s="100" t="s">
        <v>1115</v>
      </c>
      <c r="H57" s="65"/>
      <c r="I57" s="69" t="s">
        <v>273</v>
      </c>
      <c r="J57" s="70"/>
      <c r="K57" s="70"/>
      <c r="L57" s="69" t="s">
        <v>1282</v>
      </c>
      <c r="M57" s="73">
        <v>1.422628285137606</v>
      </c>
      <c r="N57" s="74">
        <v>9804.087890625</v>
      </c>
      <c r="O57" s="74">
        <v>8377.943359375</v>
      </c>
      <c r="P57" s="75"/>
      <c r="Q57" s="76"/>
      <c r="R57" s="76"/>
      <c r="S57" s="86"/>
      <c r="T57" s="48">
        <v>1</v>
      </c>
      <c r="U57" s="48">
        <v>0</v>
      </c>
      <c r="V57" s="49">
        <v>0</v>
      </c>
      <c r="W57" s="49">
        <v>0.047619</v>
      </c>
      <c r="X57" s="49">
        <v>6E-06</v>
      </c>
      <c r="Y57" s="49">
        <v>0.303061</v>
      </c>
      <c r="Z57" s="49">
        <v>0</v>
      </c>
      <c r="AA57" s="49">
        <v>0</v>
      </c>
      <c r="AB57" s="71">
        <v>57</v>
      </c>
      <c r="AC57" s="71"/>
      <c r="AD57" s="72"/>
      <c r="AE57" s="78" t="s">
        <v>794</v>
      </c>
      <c r="AF57" s="78">
        <v>242</v>
      </c>
      <c r="AG57" s="78">
        <v>425</v>
      </c>
      <c r="AH57" s="78">
        <v>2136</v>
      </c>
      <c r="AI57" s="78">
        <v>13</v>
      </c>
      <c r="AJ57" s="78"/>
      <c r="AK57" s="78" t="s">
        <v>875</v>
      </c>
      <c r="AL57" s="78" t="s">
        <v>709</v>
      </c>
      <c r="AM57" s="78"/>
      <c r="AN57" s="78"/>
      <c r="AO57" s="80">
        <v>39746.73173611111</v>
      </c>
      <c r="AP57" s="78"/>
      <c r="AQ57" s="78" t="b">
        <v>0</v>
      </c>
      <c r="AR57" s="78" t="b">
        <v>0</v>
      </c>
      <c r="AS57" s="78" t="b">
        <v>1</v>
      </c>
      <c r="AT57" s="78"/>
      <c r="AU57" s="78">
        <v>14</v>
      </c>
      <c r="AV57" s="83" t="s">
        <v>1080</v>
      </c>
      <c r="AW57" s="78" t="b">
        <v>0</v>
      </c>
      <c r="AX57" s="78" t="s">
        <v>1140</v>
      </c>
      <c r="AY57" s="83" t="s">
        <v>1195</v>
      </c>
      <c r="AZ57" s="78" t="s">
        <v>65</v>
      </c>
      <c r="BA57" s="78" t="str">
        <f>REPLACE(INDEX(GroupVertices[Group],MATCH(Vertices[[#This Row],[Vertex]],GroupVertices[Vertex],0)),1,1,"")</f>
        <v>3</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274</v>
      </c>
      <c r="C58" s="65"/>
      <c r="D58" s="65" t="s">
        <v>64</v>
      </c>
      <c r="E58" s="66">
        <v>162.00471394297705</v>
      </c>
      <c r="F58" s="68">
        <v>99.99998806457899</v>
      </c>
      <c r="G58" s="100" t="s">
        <v>1116</v>
      </c>
      <c r="H58" s="65"/>
      <c r="I58" s="69" t="s">
        <v>274</v>
      </c>
      <c r="J58" s="70"/>
      <c r="K58" s="70"/>
      <c r="L58" s="69" t="s">
        <v>1283</v>
      </c>
      <c r="M58" s="73">
        <v>1.0039776779777656</v>
      </c>
      <c r="N58" s="74">
        <v>8595.103515625</v>
      </c>
      <c r="O58" s="74">
        <v>9646.09375</v>
      </c>
      <c r="P58" s="75"/>
      <c r="Q58" s="76"/>
      <c r="R58" s="76"/>
      <c r="S58" s="86"/>
      <c r="T58" s="48">
        <v>1</v>
      </c>
      <c r="U58" s="48">
        <v>0</v>
      </c>
      <c r="V58" s="49">
        <v>0</v>
      </c>
      <c r="W58" s="49">
        <v>0.047619</v>
      </c>
      <c r="X58" s="49">
        <v>6E-06</v>
      </c>
      <c r="Y58" s="49">
        <v>0.303061</v>
      </c>
      <c r="Z58" s="49">
        <v>0</v>
      </c>
      <c r="AA58" s="49">
        <v>0</v>
      </c>
      <c r="AB58" s="71">
        <v>58</v>
      </c>
      <c r="AC58" s="71"/>
      <c r="AD58" s="72"/>
      <c r="AE58" s="78" t="s">
        <v>795</v>
      </c>
      <c r="AF58" s="78">
        <v>6</v>
      </c>
      <c r="AG58" s="78">
        <v>4</v>
      </c>
      <c r="AH58" s="78">
        <v>1</v>
      </c>
      <c r="AI58" s="78">
        <v>1</v>
      </c>
      <c r="AJ58" s="78"/>
      <c r="AK58" s="78"/>
      <c r="AL58" s="78"/>
      <c r="AM58" s="83" t="s">
        <v>979</v>
      </c>
      <c r="AN58" s="78"/>
      <c r="AO58" s="80">
        <v>43158.595243055555</v>
      </c>
      <c r="AP58" s="83" t="s">
        <v>1044</v>
      </c>
      <c r="AQ58" s="78" t="b">
        <v>1</v>
      </c>
      <c r="AR58" s="78" t="b">
        <v>0</v>
      </c>
      <c r="AS58" s="78" t="b">
        <v>0</v>
      </c>
      <c r="AT58" s="78"/>
      <c r="AU58" s="78">
        <v>0</v>
      </c>
      <c r="AV58" s="78"/>
      <c r="AW58" s="78" t="b">
        <v>0</v>
      </c>
      <c r="AX58" s="78" t="s">
        <v>1140</v>
      </c>
      <c r="AY58" s="83" t="s">
        <v>1196</v>
      </c>
      <c r="AZ58" s="78" t="s">
        <v>65</v>
      </c>
      <c r="BA58" s="78"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239</v>
      </c>
      <c r="C59" s="65"/>
      <c r="D59" s="65" t="s">
        <v>64</v>
      </c>
      <c r="E59" s="66">
        <v>162.10488523123917</v>
      </c>
      <c r="F59" s="68">
        <v>99.99973443688236</v>
      </c>
      <c r="G59" s="100" t="s">
        <v>502</v>
      </c>
      <c r="H59" s="65"/>
      <c r="I59" s="69" t="s">
        <v>239</v>
      </c>
      <c r="J59" s="70"/>
      <c r="K59" s="70"/>
      <c r="L59" s="69" t="s">
        <v>1284</v>
      </c>
      <c r="M59" s="73">
        <v>1.0885033350052868</v>
      </c>
      <c r="N59" s="74">
        <v>7633.4306640625</v>
      </c>
      <c r="O59" s="74">
        <v>8569.7568359375</v>
      </c>
      <c r="P59" s="75"/>
      <c r="Q59" s="76"/>
      <c r="R59" s="76"/>
      <c r="S59" s="86"/>
      <c r="T59" s="48">
        <v>1</v>
      </c>
      <c r="U59" s="48">
        <v>5</v>
      </c>
      <c r="V59" s="49">
        <v>0.857143</v>
      </c>
      <c r="W59" s="49">
        <v>0.058824</v>
      </c>
      <c r="X59" s="49">
        <v>2.7E-05</v>
      </c>
      <c r="Y59" s="49">
        <v>0.874945</v>
      </c>
      <c r="Z59" s="49">
        <v>0.4</v>
      </c>
      <c r="AA59" s="49">
        <v>0.2</v>
      </c>
      <c r="AB59" s="71">
        <v>59</v>
      </c>
      <c r="AC59" s="71"/>
      <c r="AD59" s="72"/>
      <c r="AE59" s="78" t="s">
        <v>796</v>
      </c>
      <c r="AF59" s="78">
        <v>120</v>
      </c>
      <c r="AG59" s="78">
        <v>89</v>
      </c>
      <c r="AH59" s="78">
        <v>103</v>
      </c>
      <c r="AI59" s="78">
        <v>141</v>
      </c>
      <c r="AJ59" s="78"/>
      <c r="AK59" s="78" t="s">
        <v>876</v>
      </c>
      <c r="AL59" s="78" t="s">
        <v>906</v>
      </c>
      <c r="AM59" s="83" t="s">
        <v>980</v>
      </c>
      <c r="AN59" s="78"/>
      <c r="AO59" s="80">
        <v>43159.90673611111</v>
      </c>
      <c r="AP59" s="83" t="s">
        <v>1045</v>
      </c>
      <c r="AQ59" s="78" t="b">
        <v>1</v>
      </c>
      <c r="AR59" s="78" t="b">
        <v>0</v>
      </c>
      <c r="AS59" s="78" t="b">
        <v>0</v>
      </c>
      <c r="AT59" s="78" t="s">
        <v>687</v>
      </c>
      <c r="AU59" s="78">
        <v>4</v>
      </c>
      <c r="AV59" s="78"/>
      <c r="AW59" s="78" t="b">
        <v>0</v>
      </c>
      <c r="AX59" s="78" t="s">
        <v>1140</v>
      </c>
      <c r="AY59" s="83" t="s">
        <v>1197</v>
      </c>
      <c r="AZ59" s="78" t="s">
        <v>66</v>
      </c>
      <c r="BA59" s="78" t="str">
        <f>REPLACE(INDEX(GroupVertices[Group],MATCH(Vertices[[#This Row],[Vertex]],GroupVertices[Vertex],0)),1,1,"")</f>
        <v>3</v>
      </c>
      <c r="BB59" s="48"/>
      <c r="BC59" s="48"/>
      <c r="BD59" s="48"/>
      <c r="BE59" s="48"/>
      <c r="BF59" s="48" t="s">
        <v>439</v>
      </c>
      <c r="BG59" s="48" t="s">
        <v>439</v>
      </c>
      <c r="BH59" s="121" t="s">
        <v>1709</v>
      </c>
      <c r="BI59" s="121" t="s">
        <v>1709</v>
      </c>
      <c r="BJ59" s="121" t="s">
        <v>1747</v>
      </c>
      <c r="BK59" s="121" t="s">
        <v>1747</v>
      </c>
      <c r="BL59" s="121">
        <v>1</v>
      </c>
      <c r="BM59" s="124">
        <v>5.555555555555555</v>
      </c>
      <c r="BN59" s="121">
        <v>0</v>
      </c>
      <c r="BO59" s="124">
        <v>0</v>
      </c>
      <c r="BP59" s="121">
        <v>0</v>
      </c>
      <c r="BQ59" s="124">
        <v>0</v>
      </c>
      <c r="BR59" s="121">
        <v>17</v>
      </c>
      <c r="BS59" s="124">
        <v>94.44444444444444</v>
      </c>
      <c r="BT59" s="121">
        <v>18</v>
      </c>
      <c r="BU59" s="2"/>
      <c r="BV59" s="3"/>
      <c r="BW59" s="3"/>
      <c r="BX59" s="3"/>
      <c r="BY59" s="3"/>
    </row>
    <row r="60" spans="1:77" ht="41.45" customHeight="1">
      <c r="A60" s="64" t="s">
        <v>275</v>
      </c>
      <c r="C60" s="65"/>
      <c r="D60" s="65" t="s">
        <v>64</v>
      </c>
      <c r="E60" s="66">
        <v>162.08367248784248</v>
      </c>
      <c r="F60" s="68">
        <v>99.99978814627694</v>
      </c>
      <c r="G60" s="100" t="s">
        <v>1117</v>
      </c>
      <c r="H60" s="65"/>
      <c r="I60" s="69" t="s">
        <v>275</v>
      </c>
      <c r="J60" s="70"/>
      <c r="K60" s="70"/>
      <c r="L60" s="69" t="s">
        <v>1285</v>
      </c>
      <c r="M60" s="73">
        <v>1.0706037841053413</v>
      </c>
      <c r="N60" s="74">
        <v>7864.86767578125</v>
      </c>
      <c r="O60" s="74">
        <v>6112.3369140625</v>
      </c>
      <c r="P60" s="75"/>
      <c r="Q60" s="76"/>
      <c r="R60" s="76"/>
      <c r="S60" s="86"/>
      <c r="T60" s="48">
        <v>7</v>
      </c>
      <c r="U60" s="48">
        <v>0</v>
      </c>
      <c r="V60" s="49">
        <v>4</v>
      </c>
      <c r="W60" s="49">
        <v>0.066667</v>
      </c>
      <c r="X60" s="49">
        <v>3.3E-05</v>
      </c>
      <c r="Y60" s="49">
        <v>1.186443</v>
      </c>
      <c r="Z60" s="49">
        <v>0.35714285714285715</v>
      </c>
      <c r="AA60" s="49">
        <v>0</v>
      </c>
      <c r="AB60" s="71">
        <v>60</v>
      </c>
      <c r="AC60" s="71"/>
      <c r="AD60" s="72"/>
      <c r="AE60" s="78" t="s">
        <v>797</v>
      </c>
      <c r="AF60" s="78">
        <v>76</v>
      </c>
      <c r="AG60" s="78">
        <v>71</v>
      </c>
      <c r="AH60" s="78">
        <v>174</v>
      </c>
      <c r="AI60" s="78">
        <v>39</v>
      </c>
      <c r="AJ60" s="78"/>
      <c r="AK60" s="78" t="s">
        <v>877</v>
      </c>
      <c r="AL60" s="78"/>
      <c r="AM60" s="78"/>
      <c r="AN60" s="78"/>
      <c r="AO60" s="80">
        <v>39945.37878472222</v>
      </c>
      <c r="AP60" s="78"/>
      <c r="AQ60" s="78" t="b">
        <v>0</v>
      </c>
      <c r="AR60" s="78" t="b">
        <v>0</v>
      </c>
      <c r="AS60" s="78" t="b">
        <v>1</v>
      </c>
      <c r="AT60" s="78"/>
      <c r="AU60" s="78">
        <v>1</v>
      </c>
      <c r="AV60" s="83" t="s">
        <v>1080</v>
      </c>
      <c r="AW60" s="78" t="b">
        <v>0</v>
      </c>
      <c r="AX60" s="78" t="s">
        <v>1140</v>
      </c>
      <c r="AY60" s="83" t="s">
        <v>1198</v>
      </c>
      <c r="AZ60" s="78" t="s">
        <v>65</v>
      </c>
      <c r="BA60" s="78" t="str">
        <f>REPLACE(INDEX(GroupVertices[Group],MATCH(Vertices[[#This Row],[Vertex]],GroupVertices[Vertex],0)),1,1,"")</f>
        <v>3</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276</v>
      </c>
      <c r="C61" s="65"/>
      <c r="D61" s="65" t="s">
        <v>64</v>
      </c>
      <c r="E61" s="66">
        <v>162.27105172117984</v>
      </c>
      <c r="F61" s="68">
        <v>99.9993137132915</v>
      </c>
      <c r="G61" s="100" t="s">
        <v>1118</v>
      </c>
      <c r="H61" s="65"/>
      <c r="I61" s="69" t="s">
        <v>276</v>
      </c>
      <c r="J61" s="70"/>
      <c r="K61" s="70"/>
      <c r="L61" s="69" t="s">
        <v>1286</v>
      </c>
      <c r="M61" s="73">
        <v>1.2287164837215279</v>
      </c>
      <c r="N61" s="74">
        <v>7499.8955078125</v>
      </c>
      <c r="O61" s="74">
        <v>7713.69189453125</v>
      </c>
      <c r="P61" s="75"/>
      <c r="Q61" s="76"/>
      <c r="R61" s="76"/>
      <c r="S61" s="86"/>
      <c r="T61" s="48">
        <v>7</v>
      </c>
      <c r="U61" s="48">
        <v>0</v>
      </c>
      <c r="V61" s="49">
        <v>4</v>
      </c>
      <c r="W61" s="49">
        <v>0.066667</v>
      </c>
      <c r="X61" s="49">
        <v>3.3E-05</v>
      </c>
      <c r="Y61" s="49">
        <v>1.186443</v>
      </c>
      <c r="Z61" s="49">
        <v>0.35714285714285715</v>
      </c>
      <c r="AA61" s="49">
        <v>0</v>
      </c>
      <c r="AB61" s="71">
        <v>61</v>
      </c>
      <c r="AC61" s="71"/>
      <c r="AD61" s="72"/>
      <c r="AE61" s="78" t="s">
        <v>798</v>
      </c>
      <c r="AF61" s="78">
        <v>498</v>
      </c>
      <c r="AG61" s="78">
        <v>230</v>
      </c>
      <c r="AH61" s="78">
        <v>281</v>
      </c>
      <c r="AI61" s="78">
        <v>102</v>
      </c>
      <c r="AJ61" s="78"/>
      <c r="AK61" s="78" t="s">
        <v>878</v>
      </c>
      <c r="AL61" s="78" t="s">
        <v>703</v>
      </c>
      <c r="AM61" s="83" t="s">
        <v>981</v>
      </c>
      <c r="AN61" s="78"/>
      <c r="AO61" s="80">
        <v>41647.86783564815</v>
      </c>
      <c r="AP61" s="83" t="s">
        <v>1046</v>
      </c>
      <c r="AQ61" s="78" t="b">
        <v>0</v>
      </c>
      <c r="AR61" s="78" t="b">
        <v>0</v>
      </c>
      <c r="AS61" s="78" t="b">
        <v>0</v>
      </c>
      <c r="AT61" s="78"/>
      <c r="AU61" s="78">
        <v>1</v>
      </c>
      <c r="AV61" s="83" t="s">
        <v>1072</v>
      </c>
      <c r="AW61" s="78" t="b">
        <v>0</v>
      </c>
      <c r="AX61" s="78" t="s">
        <v>1140</v>
      </c>
      <c r="AY61" s="83" t="s">
        <v>1199</v>
      </c>
      <c r="AZ61" s="78" t="s">
        <v>65</v>
      </c>
      <c r="BA61" s="78" t="str">
        <f>REPLACE(INDEX(GroupVertices[Group],MATCH(Vertices[[#This Row],[Vertex]],GroupVertices[Vertex],0)),1,1,"")</f>
        <v>3</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277</v>
      </c>
      <c r="C62" s="65"/>
      <c r="D62" s="65" t="s">
        <v>64</v>
      </c>
      <c r="E62" s="66">
        <v>162.0058924287213</v>
      </c>
      <c r="F62" s="68">
        <v>99.99998508072373</v>
      </c>
      <c r="G62" s="100" t="s">
        <v>1119</v>
      </c>
      <c r="H62" s="65"/>
      <c r="I62" s="69" t="s">
        <v>277</v>
      </c>
      <c r="J62" s="70"/>
      <c r="K62" s="70"/>
      <c r="L62" s="69" t="s">
        <v>1287</v>
      </c>
      <c r="M62" s="73">
        <v>1.0049720974722072</v>
      </c>
      <c r="N62" s="74">
        <v>8423.900390625</v>
      </c>
      <c r="O62" s="74">
        <v>6944.5400390625</v>
      </c>
      <c r="P62" s="75"/>
      <c r="Q62" s="76"/>
      <c r="R62" s="76"/>
      <c r="S62" s="86"/>
      <c r="T62" s="48">
        <v>7</v>
      </c>
      <c r="U62" s="48">
        <v>0</v>
      </c>
      <c r="V62" s="49">
        <v>4</v>
      </c>
      <c r="W62" s="49">
        <v>0.066667</v>
      </c>
      <c r="X62" s="49">
        <v>3.3E-05</v>
      </c>
      <c r="Y62" s="49">
        <v>1.186443</v>
      </c>
      <c r="Z62" s="49">
        <v>0.35714285714285715</v>
      </c>
      <c r="AA62" s="49">
        <v>0</v>
      </c>
      <c r="AB62" s="71">
        <v>62</v>
      </c>
      <c r="AC62" s="71"/>
      <c r="AD62" s="72"/>
      <c r="AE62" s="78" t="s">
        <v>799</v>
      </c>
      <c r="AF62" s="78">
        <v>64</v>
      </c>
      <c r="AG62" s="78">
        <v>5</v>
      </c>
      <c r="AH62" s="78">
        <v>60</v>
      </c>
      <c r="AI62" s="78">
        <v>1</v>
      </c>
      <c r="AJ62" s="78"/>
      <c r="AK62" s="78"/>
      <c r="AL62" s="78" t="s">
        <v>707</v>
      </c>
      <c r="AM62" s="83" t="s">
        <v>982</v>
      </c>
      <c r="AN62" s="78"/>
      <c r="AO62" s="80">
        <v>42472.52501157407</v>
      </c>
      <c r="AP62" s="83" t="s">
        <v>1047</v>
      </c>
      <c r="AQ62" s="78" t="b">
        <v>1</v>
      </c>
      <c r="AR62" s="78" t="b">
        <v>0</v>
      </c>
      <c r="AS62" s="78" t="b">
        <v>0</v>
      </c>
      <c r="AT62" s="78"/>
      <c r="AU62" s="78">
        <v>0</v>
      </c>
      <c r="AV62" s="78"/>
      <c r="AW62" s="78" t="b">
        <v>0</v>
      </c>
      <c r="AX62" s="78" t="s">
        <v>1140</v>
      </c>
      <c r="AY62" s="83" t="s">
        <v>1200</v>
      </c>
      <c r="AZ62" s="78" t="s">
        <v>65</v>
      </c>
      <c r="BA62" s="78" t="str">
        <f>REPLACE(INDEX(GroupVertices[Group],MATCH(Vertices[[#This Row],[Vertex]],GroupVertices[Vertex],0)),1,1,"")</f>
        <v>3</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246</v>
      </c>
      <c r="C63" s="65"/>
      <c r="D63" s="65" t="s">
        <v>64</v>
      </c>
      <c r="E63" s="66">
        <v>162.08720794507525</v>
      </c>
      <c r="F63" s="68">
        <v>99.99977919471118</v>
      </c>
      <c r="G63" s="100" t="s">
        <v>508</v>
      </c>
      <c r="H63" s="65"/>
      <c r="I63" s="69" t="s">
        <v>246</v>
      </c>
      <c r="J63" s="70"/>
      <c r="K63" s="70"/>
      <c r="L63" s="69" t="s">
        <v>1288</v>
      </c>
      <c r="M63" s="73">
        <v>1.0735870425886656</v>
      </c>
      <c r="N63" s="74">
        <v>7767.0615234375</v>
      </c>
      <c r="O63" s="74">
        <v>6939.53564453125</v>
      </c>
      <c r="P63" s="75"/>
      <c r="Q63" s="76"/>
      <c r="R63" s="76"/>
      <c r="S63" s="86"/>
      <c r="T63" s="48">
        <v>6</v>
      </c>
      <c r="U63" s="48">
        <v>4</v>
      </c>
      <c r="V63" s="49">
        <v>4.857143</v>
      </c>
      <c r="W63" s="49">
        <v>0.076923</v>
      </c>
      <c r="X63" s="49">
        <v>4.2E-05</v>
      </c>
      <c r="Y63" s="49">
        <v>1.478967</v>
      </c>
      <c r="Z63" s="49">
        <v>0.3611111111111111</v>
      </c>
      <c r="AA63" s="49">
        <v>0.1111111111111111</v>
      </c>
      <c r="AB63" s="71">
        <v>63</v>
      </c>
      <c r="AC63" s="71"/>
      <c r="AD63" s="72"/>
      <c r="AE63" s="78" t="s">
        <v>800</v>
      </c>
      <c r="AF63" s="78">
        <v>466</v>
      </c>
      <c r="AG63" s="78">
        <v>74</v>
      </c>
      <c r="AH63" s="78">
        <v>183</v>
      </c>
      <c r="AI63" s="78">
        <v>465</v>
      </c>
      <c r="AJ63" s="78"/>
      <c r="AK63" s="78" t="s">
        <v>879</v>
      </c>
      <c r="AL63" s="78" t="s">
        <v>709</v>
      </c>
      <c r="AM63" s="83" t="s">
        <v>983</v>
      </c>
      <c r="AN63" s="78"/>
      <c r="AO63" s="80">
        <v>43405.439363425925</v>
      </c>
      <c r="AP63" s="83" t="s">
        <v>1048</v>
      </c>
      <c r="AQ63" s="78" t="b">
        <v>1</v>
      </c>
      <c r="AR63" s="78" t="b">
        <v>0</v>
      </c>
      <c r="AS63" s="78" t="b">
        <v>0</v>
      </c>
      <c r="AT63" s="78" t="s">
        <v>686</v>
      </c>
      <c r="AU63" s="78">
        <v>0</v>
      </c>
      <c r="AV63" s="78"/>
      <c r="AW63" s="78" t="b">
        <v>0</v>
      </c>
      <c r="AX63" s="78" t="s">
        <v>1140</v>
      </c>
      <c r="AY63" s="83" t="s">
        <v>1201</v>
      </c>
      <c r="AZ63" s="78" t="s">
        <v>66</v>
      </c>
      <c r="BA63" s="78" t="str">
        <f>REPLACE(INDEX(GroupVertices[Group],MATCH(Vertices[[#This Row],[Vertex]],GroupVertices[Vertex],0)),1,1,"")</f>
        <v>3</v>
      </c>
      <c r="BB63" s="48"/>
      <c r="BC63" s="48"/>
      <c r="BD63" s="48"/>
      <c r="BE63" s="48"/>
      <c r="BF63" s="48" t="s">
        <v>439</v>
      </c>
      <c r="BG63" s="48" t="s">
        <v>439</v>
      </c>
      <c r="BH63" s="121" t="s">
        <v>1709</v>
      </c>
      <c r="BI63" s="121" t="s">
        <v>1709</v>
      </c>
      <c r="BJ63" s="121" t="s">
        <v>1747</v>
      </c>
      <c r="BK63" s="121" t="s">
        <v>1747</v>
      </c>
      <c r="BL63" s="121">
        <v>1</v>
      </c>
      <c r="BM63" s="124">
        <v>5.555555555555555</v>
      </c>
      <c r="BN63" s="121">
        <v>0</v>
      </c>
      <c r="BO63" s="124">
        <v>0</v>
      </c>
      <c r="BP63" s="121">
        <v>0</v>
      </c>
      <c r="BQ63" s="124">
        <v>0</v>
      </c>
      <c r="BR63" s="121">
        <v>17</v>
      </c>
      <c r="BS63" s="124">
        <v>94.44444444444444</v>
      </c>
      <c r="BT63" s="121">
        <v>18</v>
      </c>
      <c r="BU63" s="2"/>
      <c r="BV63" s="3"/>
      <c r="BW63" s="3"/>
      <c r="BX63" s="3"/>
      <c r="BY63" s="3"/>
    </row>
    <row r="64" spans="1:77" ht="41.45" customHeight="1">
      <c r="A64" s="64" t="s">
        <v>240</v>
      </c>
      <c r="C64" s="65"/>
      <c r="D64" s="65" t="s">
        <v>64</v>
      </c>
      <c r="E64" s="66">
        <v>162.63638230190048</v>
      </c>
      <c r="F64" s="68">
        <v>99.99838871816264</v>
      </c>
      <c r="G64" s="100" t="s">
        <v>503</v>
      </c>
      <c r="H64" s="65"/>
      <c r="I64" s="69" t="s">
        <v>240</v>
      </c>
      <c r="J64" s="70"/>
      <c r="K64" s="70"/>
      <c r="L64" s="69" t="s">
        <v>1289</v>
      </c>
      <c r="M64" s="73">
        <v>1.53698652699837</v>
      </c>
      <c r="N64" s="74">
        <v>6841.4208984375</v>
      </c>
      <c r="O64" s="74">
        <v>352.9058837890625</v>
      </c>
      <c r="P64" s="75"/>
      <c r="Q64" s="76"/>
      <c r="R64" s="76"/>
      <c r="S64" s="86"/>
      <c r="T64" s="48">
        <v>1</v>
      </c>
      <c r="U64" s="48">
        <v>3</v>
      </c>
      <c r="V64" s="49">
        <v>140</v>
      </c>
      <c r="W64" s="49">
        <v>0.003322</v>
      </c>
      <c r="X64" s="49">
        <v>0.00036</v>
      </c>
      <c r="Y64" s="49">
        <v>1.198649</v>
      </c>
      <c r="Z64" s="49">
        <v>0.16666666666666666</v>
      </c>
      <c r="AA64" s="49">
        <v>0.3333333333333333</v>
      </c>
      <c r="AB64" s="71">
        <v>64</v>
      </c>
      <c r="AC64" s="71"/>
      <c r="AD64" s="72"/>
      <c r="AE64" s="78" t="s">
        <v>801</v>
      </c>
      <c r="AF64" s="78">
        <v>1224</v>
      </c>
      <c r="AG64" s="78">
        <v>540</v>
      </c>
      <c r="AH64" s="78">
        <v>1572</v>
      </c>
      <c r="AI64" s="78">
        <v>2806</v>
      </c>
      <c r="AJ64" s="78"/>
      <c r="AK64" s="78" t="s">
        <v>880</v>
      </c>
      <c r="AL64" s="78" t="s">
        <v>707</v>
      </c>
      <c r="AM64" s="78"/>
      <c r="AN64" s="78"/>
      <c r="AO64" s="80">
        <v>40677.83997685185</v>
      </c>
      <c r="AP64" s="83" t="s">
        <v>1049</v>
      </c>
      <c r="AQ64" s="78" t="b">
        <v>1</v>
      </c>
      <c r="AR64" s="78" t="b">
        <v>0</v>
      </c>
      <c r="AS64" s="78" t="b">
        <v>1</v>
      </c>
      <c r="AT64" s="78" t="s">
        <v>686</v>
      </c>
      <c r="AU64" s="78">
        <v>18</v>
      </c>
      <c r="AV64" s="83" t="s">
        <v>1072</v>
      </c>
      <c r="AW64" s="78" t="b">
        <v>0</v>
      </c>
      <c r="AX64" s="78" t="s">
        <v>1140</v>
      </c>
      <c r="AY64" s="83" t="s">
        <v>1202</v>
      </c>
      <c r="AZ64" s="78" t="s">
        <v>66</v>
      </c>
      <c r="BA64" s="78" t="str">
        <f>REPLACE(INDEX(GroupVertices[Group],MATCH(Vertices[[#This Row],[Vertex]],GroupVertices[Vertex],0)),1,1,"")</f>
        <v>4</v>
      </c>
      <c r="BB64" s="48"/>
      <c r="BC64" s="48"/>
      <c r="BD64" s="48"/>
      <c r="BE64" s="48"/>
      <c r="BF64" s="48"/>
      <c r="BG64" s="48"/>
      <c r="BH64" s="121" t="s">
        <v>1710</v>
      </c>
      <c r="BI64" s="121" t="s">
        <v>1710</v>
      </c>
      <c r="BJ64" s="121" t="s">
        <v>1748</v>
      </c>
      <c r="BK64" s="121" t="s">
        <v>1748</v>
      </c>
      <c r="BL64" s="121">
        <v>2</v>
      </c>
      <c r="BM64" s="124">
        <v>8</v>
      </c>
      <c r="BN64" s="121">
        <v>0</v>
      </c>
      <c r="BO64" s="124">
        <v>0</v>
      </c>
      <c r="BP64" s="121">
        <v>0</v>
      </c>
      <c r="BQ64" s="124">
        <v>0</v>
      </c>
      <c r="BR64" s="121">
        <v>23</v>
      </c>
      <c r="BS64" s="124">
        <v>92</v>
      </c>
      <c r="BT64" s="121">
        <v>25</v>
      </c>
      <c r="BU64" s="2"/>
      <c r="BV64" s="3"/>
      <c r="BW64" s="3"/>
      <c r="BX64" s="3"/>
      <c r="BY64" s="3"/>
    </row>
    <row r="65" spans="1:77" ht="41.45" customHeight="1">
      <c r="A65" s="64" t="s">
        <v>278</v>
      </c>
      <c r="C65" s="65"/>
      <c r="D65" s="65" t="s">
        <v>64</v>
      </c>
      <c r="E65" s="66">
        <v>168.22476170118213</v>
      </c>
      <c r="F65" s="68">
        <v>99.98423927654639</v>
      </c>
      <c r="G65" s="100" t="s">
        <v>1120</v>
      </c>
      <c r="H65" s="65"/>
      <c r="I65" s="69" t="s">
        <v>278</v>
      </c>
      <c r="J65" s="70"/>
      <c r="K65" s="70"/>
      <c r="L65" s="69" t="s">
        <v>1290</v>
      </c>
      <c r="M65" s="73">
        <v>6.252523769639611</v>
      </c>
      <c r="N65" s="74">
        <v>6959.55419921875</v>
      </c>
      <c r="O65" s="74">
        <v>447.3953552246094</v>
      </c>
      <c r="P65" s="75"/>
      <c r="Q65" s="76"/>
      <c r="R65" s="76"/>
      <c r="S65" s="86"/>
      <c r="T65" s="48">
        <v>1</v>
      </c>
      <c r="U65" s="48">
        <v>0</v>
      </c>
      <c r="V65" s="49">
        <v>0</v>
      </c>
      <c r="W65" s="49">
        <v>0.002695</v>
      </c>
      <c r="X65" s="49">
        <v>5E-05</v>
      </c>
      <c r="Y65" s="49">
        <v>0.489617</v>
      </c>
      <c r="Z65" s="49">
        <v>0</v>
      </c>
      <c r="AA65" s="49">
        <v>0</v>
      </c>
      <c r="AB65" s="71">
        <v>65</v>
      </c>
      <c r="AC65" s="71"/>
      <c r="AD65" s="72"/>
      <c r="AE65" s="78" t="s">
        <v>802</v>
      </c>
      <c r="AF65" s="78">
        <v>108</v>
      </c>
      <c r="AG65" s="78">
        <v>5282</v>
      </c>
      <c r="AH65" s="78">
        <v>614</v>
      </c>
      <c r="AI65" s="78">
        <v>15</v>
      </c>
      <c r="AJ65" s="78"/>
      <c r="AK65" s="78"/>
      <c r="AL65" s="78"/>
      <c r="AM65" s="78"/>
      <c r="AN65" s="78"/>
      <c r="AO65" s="80">
        <v>40604.89289351852</v>
      </c>
      <c r="AP65" s="78"/>
      <c r="AQ65" s="78" t="b">
        <v>0</v>
      </c>
      <c r="AR65" s="78" t="b">
        <v>0</v>
      </c>
      <c r="AS65" s="78" t="b">
        <v>1</v>
      </c>
      <c r="AT65" s="78"/>
      <c r="AU65" s="78">
        <v>158</v>
      </c>
      <c r="AV65" s="83" t="s">
        <v>1078</v>
      </c>
      <c r="AW65" s="78" t="b">
        <v>0</v>
      </c>
      <c r="AX65" s="78" t="s">
        <v>1140</v>
      </c>
      <c r="AY65" s="83" t="s">
        <v>1203</v>
      </c>
      <c r="AZ65" s="78" t="s">
        <v>65</v>
      </c>
      <c r="BA65" s="78" t="str">
        <f>REPLACE(INDEX(GroupVertices[Group],MATCH(Vertices[[#This Row],[Vertex]],GroupVertices[Vertex],0)),1,1,"")</f>
        <v>4</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279</v>
      </c>
      <c r="C66" s="65"/>
      <c r="D66" s="65" t="s">
        <v>64</v>
      </c>
      <c r="E66" s="66">
        <v>171.12030117482934</v>
      </c>
      <c r="F66" s="68">
        <v>99.9769079441864</v>
      </c>
      <c r="G66" s="100" t="s">
        <v>1121</v>
      </c>
      <c r="H66" s="65"/>
      <c r="I66" s="69" t="s">
        <v>279</v>
      </c>
      <c r="J66" s="70"/>
      <c r="K66" s="70"/>
      <c r="L66" s="69" t="s">
        <v>1291</v>
      </c>
      <c r="M66" s="73">
        <v>8.695812467482195</v>
      </c>
      <c r="N66" s="74">
        <v>8621.6201171875</v>
      </c>
      <c r="O66" s="74">
        <v>741.1195678710938</v>
      </c>
      <c r="P66" s="75"/>
      <c r="Q66" s="76"/>
      <c r="R66" s="76"/>
      <c r="S66" s="86"/>
      <c r="T66" s="48">
        <v>2</v>
      </c>
      <c r="U66" s="48">
        <v>0</v>
      </c>
      <c r="V66" s="49">
        <v>0</v>
      </c>
      <c r="W66" s="49">
        <v>0.003311</v>
      </c>
      <c r="X66" s="49">
        <v>0.000354</v>
      </c>
      <c r="Y66" s="49">
        <v>0.787433</v>
      </c>
      <c r="Z66" s="49">
        <v>1</v>
      </c>
      <c r="AA66" s="49">
        <v>0</v>
      </c>
      <c r="AB66" s="71">
        <v>66</v>
      </c>
      <c r="AC66" s="71"/>
      <c r="AD66" s="72"/>
      <c r="AE66" s="78" t="s">
        <v>803</v>
      </c>
      <c r="AF66" s="78">
        <v>4371</v>
      </c>
      <c r="AG66" s="78">
        <v>7739</v>
      </c>
      <c r="AH66" s="78">
        <v>10211</v>
      </c>
      <c r="AI66" s="78">
        <v>3515</v>
      </c>
      <c r="AJ66" s="78"/>
      <c r="AK66" s="78" t="s">
        <v>881</v>
      </c>
      <c r="AL66" s="78" t="s">
        <v>709</v>
      </c>
      <c r="AM66" s="83" t="s">
        <v>984</v>
      </c>
      <c r="AN66" s="78"/>
      <c r="AO66" s="80">
        <v>39854.965682870374</v>
      </c>
      <c r="AP66" s="83" t="s">
        <v>1050</v>
      </c>
      <c r="AQ66" s="78" t="b">
        <v>0</v>
      </c>
      <c r="AR66" s="78" t="b">
        <v>0</v>
      </c>
      <c r="AS66" s="78" t="b">
        <v>1</v>
      </c>
      <c r="AT66" s="78"/>
      <c r="AU66" s="78">
        <v>255</v>
      </c>
      <c r="AV66" s="83" t="s">
        <v>1081</v>
      </c>
      <c r="AW66" s="78" t="b">
        <v>1</v>
      </c>
      <c r="AX66" s="78" t="s">
        <v>1140</v>
      </c>
      <c r="AY66" s="83" t="s">
        <v>1204</v>
      </c>
      <c r="AZ66" s="78" t="s">
        <v>65</v>
      </c>
      <c r="BA66" s="78" t="str">
        <f>REPLACE(INDEX(GroupVertices[Group],MATCH(Vertices[[#This Row],[Vertex]],GroupVertices[Vertex],0)),1,1,"")</f>
        <v>4</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241</v>
      </c>
      <c r="C67" s="65"/>
      <c r="D67" s="65" t="s">
        <v>64</v>
      </c>
      <c r="E67" s="66">
        <v>162.26280232097002</v>
      </c>
      <c r="F67" s="68">
        <v>99.99933460027827</v>
      </c>
      <c r="G67" s="100" t="s">
        <v>504</v>
      </c>
      <c r="H67" s="65"/>
      <c r="I67" s="69" t="s">
        <v>241</v>
      </c>
      <c r="J67" s="70"/>
      <c r="K67" s="70"/>
      <c r="L67" s="69" t="s">
        <v>1292</v>
      </c>
      <c r="M67" s="73">
        <v>1.221755547260438</v>
      </c>
      <c r="N67" s="74">
        <v>7131.31689453125</v>
      </c>
      <c r="O67" s="74">
        <v>6216.21240234375</v>
      </c>
      <c r="P67" s="75"/>
      <c r="Q67" s="76"/>
      <c r="R67" s="76"/>
      <c r="S67" s="86"/>
      <c r="T67" s="48">
        <v>1</v>
      </c>
      <c r="U67" s="48">
        <v>5</v>
      </c>
      <c r="V67" s="49">
        <v>0.857143</v>
      </c>
      <c r="W67" s="49">
        <v>0.058824</v>
      </c>
      <c r="X67" s="49">
        <v>2.7E-05</v>
      </c>
      <c r="Y67" s="49">
        <v>0.874945</v>
      </c>
      <c r="Z67" s="49">
        <v>0.4</v>
      </c>
      <c r="AA67" s="49">
        <v>0.2</v>
      </c>
      <c r="AB67" s="71">
        <v>67</v>
      </c>
      <c r="AC67" s="71"/>
      <c r="AD67" s="72"/>
      <c r="AE67" s="78" t="s">
        <v>804</v>
      </c>
      <c r="AF67" s="78">
        <v>716</v>
      </c>
      <c r="AG67" s="78">
        <v>223</v>
      </c>
      <c r="AH67" s="78">
        <v>692</v>
      </c>
      <c r="AI67" s="78">
        <v>1468</v>
      </c>
      <c r="AJ67" s="78"/>
      <c r="AK67" s="78" t="s">
        <v>882</v>
      </c>
      <c r="AL67" s="78" t="s">
        <v>709</v>
      </c>
      <c r="AM67" s="83" t="s">
        <v>985</v>
      </c>
      <c r="AN67" s="78"/>
      <c r="AO67" s="80">
        <v>42392.68543981481</v>
      </c>
      <c r="AP67" s="83" t="s">
        <v>1051</v>
      </c>
      <c r="AQ67" s="78" t="b">
        <v>1</v>
      </c>
      <c r="AR67" s="78" t="b">
        <v>0</v>
      </c>
      <c r="AS67" s="78" t="b">
        <v>0</v>
      </c>
      <c r="AT67" s="78" t="s">
        <v>686</v>
      </c>
      <c r="AU67" s="78">
        <v>4</v>
      </c>
      <c r="AV67" s="78"/>
      <c r="AW67" s="78" t="b">
        <v>0</v>
      </c>
      <c r="AX67" s="78" t="s">
        <v>1140</v>
      </c>
      <c r="AY67" s="83" t="s">
        <v>1205</v>
      </c>
      <c r="AZ67" s="78" t="s">
        <v>66</v>
      </c>
      <c r="BA67" s="78" t="str">
        <f>REPLACE(INDEX(GroupVertices[Group],MATCH(Vertices[[#This Row],[Vertex]],GroupVertices[Vertex],0)),1,1,"")</f>
        <v>3</v>
      </c>
      <c r="BB67" s="48"/>
      <c r="BC67" s="48"/>
      <c r="BD67" s="48"/>
      <c r="BE67" s="48"/>
      <c r="BF67" s="48" t="s">
        <v>439</v>
      </c>
      <c r="BG67" s="48" t="s">
        <v>439</v>
      </c>
      <c r="BH67" s="121" t="s">
        <v>1709</v>
      </c>
      <c r="BI67" s="121" t="s">
        <v>1709</v>
      </c>
      <c r="BJ67" s="121" t="s">
        <v>1747</v>
      </c>
      <c r="BK67" s="121" t="s">
        <v>1747</v>
      </c>
      <c r="BL67" s="121">
        <v>1</v>
      </c>
      <c r="BM67" s="124">
        <v>5.555555555555555</v>
      </c>
      <c r="BN67" s="121">
        <v>0</v>
      </c>
      <c r="BO67" s="124">
        <v>0</v>
      </c>
      <c r="BP67" s="121">
        <v>0</v>
      </c>
      <c r="BQ67" s="124">
        <v>0</v>
      </c>
      <c r="BR67" s="121">
        <v>17</v>
      </c>
      <c r="BS67" s="124">
        <v>94.44444444444444</v>
      </c>
      <c r="BT67" s="121">
        <v>18</v>
      </c>
      <c r="BU67" s="2"/>
      <c r="BV67" s="3"/>
      <c r="BW67" s="3"/>
      <c r="BX67" s="3"/>
      <c r="BY67" s="3"/>
    </row>
    <row r="68" spans="1:77" ht="41.45" customHeight="1">
      <c r="A68" s="64" t="s">
        <v>242</v>
      </c>
      <c r="C68" s="65"/>
      <c r="D68" s="65" t="s">
        <v>64</v>
      </c>
      <c r="E68" s="66">
        <v>162.07778005912118</v>
      </c>
      <c r="F68" s="68">
        <v>99.99980306555321</v>
      </c>
      <c r="G68" s="100" t="s">
        <v>505</v>
      </c>
      <c r="H68" s="65"/>
      <c r="I68" s="69" t="s">
        <v>242</v>
      </c>
      <c r="J68" s="70"/>
      <c r="K68" s="70"/>
      <c r="L68" s="69" t="s">
        <v>1293</v>
      </c>
      <c r="M68" s="73">
        <v>1.0656316866331341</v>
      </c>
      <c r="N68" s="74">
        <v>9167.3671875</v>
      </c>
      <c r="O68" s="74">
        <v>6875.9033203125</v>
      </c>
      <c r="P68" s="75"/>
      <c r="Q68" s="76"/>
      <c r="R68" s="76"/>
      <c r="S68" s="86"/>
      <c r="T68" s="48">
        <v>1</v>
      </c>
      <c r="U68" s="48">
        <v>5</v>
      </c>
      <c r="V68" s="49">
        <v>0.857143</v>
      </c>
      <c r="W68" s="49">
        <v>0.058824</v>
      </c>
      <c r="X68" s="49">
        <v>2.7E-05</v>
      </c>
      <c r="Y68" s="49">
        <v>0.874945</v>
      </c>
      <c r="Z68" s="49">
        <v>0.4</v>
      </c>
      <c r="AA68" s="49">
        <v>0.2</v>
      </c>
      <c r="AB68" s="71">
        <v>68</v>
      </c>
      <c r="AC68" s="71"/>
      <c r="AD68" s="72"/>
      <c r="AE68" s="78" t="s">
        <v>805</v>
      </c>
      <c r="AF68" s="78">
        <v>336</v>
      </c>
      <c r="AG68" s="78">
        <v>66</v>
      </c>
      <c r="AH68" s="78">
        <v>179</v>
      </c>
      <c r="AI68" s="78">
        <v>674</v>
      </c>
      <c r="AJ68" s="78"/>
      <c r="AK68" s="78" t="s">
        <v>883</v>
      </c>
      <c r="AL68" s="78" t="s">
        <v>928</v>
      </c>
      <c r="AM68" s="78"/>
      <c r="AN68" s="78"/>
      <c r="AO68" s="80">
        <v>43428.55893518519</v>
      </c>
      <c r="AP68" s="83" t="s">
        <v>1052</v>
      </c>
      <c r="AQ68" s="78" t="b">
        <v>1</v>
      </c>
      <c r="AR68" s="78" t="b">
        <v>0</v>
      </c>
      <c r="AS68" s="78" t="b">
        <v>0</v>
      </c>
      <c r="AT68" s="78" t="s">
        <v>686</v>
      </c>
      <c r="AU68" s="78">
        <v>1</v>
      </c>
      <c r="AV68" s="78"/>
      <c r="AW68" s="78" t="b">
        <v>0</v>
      </c>
      <c r="AX68" s="78" t="s">
        <v>1140</v>
      </c>
      <c r="AY68" s="83" t="s">
        <v>1206</v>
      </c>
      <c r="AZ68" s="78" t="s">
        <v>66</v>
      </c>
      <c r="BA68" s="78" t="str">
        <f>REPLACE(INDEX(GroupVertices[Group],MATCH(Vertices[[#This Row],[Vertex]],GroupVertices[Vertex],0)),1,1,"")</f>
        <v>3</v>
      </c>
      <c r="BB68" s="48"/>
      <c r="BC68" s="48"/>
      <c r="BD68" s="48"/>
      <c r="BE68" s="48"/>
      <c r="BF68" s="48" t="s">
        <v>439</v>
      </c>
      <c r="BG68" s="48" t="s">
        <v>439</v>
      </c>
      <c r="BH68" s="121" t="s">
        <v>1709</v>
      </c>
      <c r="BI68" s="121" t="s">
        <v>1709</v>
      </c>
      <c r="BJ68" s="121" t="s">
        <v>1747</v>
      </c>
      <c r="BK68" s="121" t="s">
        <v>1747</v>
      </c>
      <c r="BL68" s="121">
        <v>1</v>
      </c>
      <c r="BM68" s="124">
        <v>5.555555555555555</v>
      </c>
      <c r="BN68" s="121">
        <v>0</v>
      </c>
      <c r="BO68" s="124">
        <v>0</v>
      </c>
      <c r="BP68" s="121">
        <v>0</v>
      </c>
      <c r="BQ68" s="124">
        <v>0</v>
      </c>
      <c r="BR68" s="121">
        <v>17</v>
      </c>
      <c r="BS68" s="124">
        <v>94.44444444444444</v>
      </c>
      <c r="BT68" s="121">
        <v>18</v>
      </c>
      <c r="BU68" s="2"/>
      <c r="BV68" s="3"/>
      <c r="BW68" s="3"/>
      <c r="BX68" s="3"/>
      <c r="BY68" s="3"/>
    </row>
    <row r="69" spans="1:77" ht="41.45" customHeight="1">
      <c r="A69" s="64" t="s">
        <v>280</v>
      </c>
      <c r="C69" s="65"/>
      <c r="D69" s="65" t="s">
        <v>64</v>
      </c>
      <c r="E69" s="66">
        <v>1000</v>
      </c>
      <c r="F69" s="68">
        <v>93.05424141597061</v>
      </c>
      <c r="G69" s="100" t="s">
        <v>1122</v>
      </c>
      <c r="H69" s="65"/>
      <c r="I69" s="69" t="s">
        <v>280</v>
      </c>
      <c r="J69" s="70"/>
      <c r="K69" s="70"/>
      <c r="L69" s="69" t="s">
        <v>1294</v>
      </c>
      <c r="M69" s="73">
        <v>2315.789810770862</v>
      </c>
      <c r="N69" s="74">
        <v>1704.73193359375</v>
      </c>
      <c r="O69" s="74">
        <v>8451.328125</v>
      </c>
      <c r="P69" s="75"/>
      <c r="Q69" s="76"/>
      <c r="R69" s="76"/>
      <c r="S69" s="86"/>
      <c r="T69" s="48">
        <v>1</v>
      </c>
      <c r="U69" s="48">
        <v>0</v>
      </c>
      <c r="V69" s="49">
        <v>0</v>
      </c>
      <c r="W69" s="49">
        <v>0.004</v>
      </c>
      <c r="X69" s="49">
        <v>0.017401</v>
      </c>
      <c r="Y69" s="49">
        <v>0.437117</v>
      </c>
      <c r="Z69" s="49">
        <v>0</v>
      </c>
      <c r="AA69" s="49">
        <v>0</v>
      </c>
      <c r="AB69" s="71">
        <v>69</v>
      </c>
      <c r="AC69" s="71"/>
      <c r="AD69" s="72"/>
      <c r="AE69" s="78" t="s">
        <v>806</v>
      </c>
      <c r="AF69" s="78">
        <v>4204</v>
      </c>
      <c r="AG69" s="78">
        <v>2327780</v>
      </c>
      <c r="AH69" s="78">
        <v>219155</v>
      </c>
      <c r="AI69" s="78">
        <v>10494</v>
      </c>
      <c r="AJ69" s="78"/>
      <c r="AK69" s="78" t="s">
        <v>884</v>
      </c>
      <c r="AL69" s="78" t="s">
        <v>929</v>
      </c>
      <c r="AM69" s="83" t="s">
        <v>986</v>
      </c>
      <c r="AN69" s="78"/>
      <c r="AO69" s="80">
        <v>39169.94399305555</v>
      </c>
      <c r="AP69" s="83" t="s">
        <v>1053</v>
      </c>
      <c r="AQ69" s="78" t="b">
        <v>0</v>
      </c>
      <c r="AR69" s="78" t="b">
        <v>0</v>
      </c>
      <c r="AS69" s="78" t="b">
        <v>1</v>
      </c>
      <c r="AT69" s="78"/>
      <c r="AU69" s="78">
        <v>44750</v>
      </c>
      <c r="AV69" s="83" t="s">
        <v>1072</v>
      </c>
      <c r="AW69" s="78" t="b">
        <v>1</v>
      </c>
      <c r="AX69" s="78" t="s">
        <v>1140</v>
      </c>
      <c r="AY69" s="83" t="s">
        <v>1207</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281</v>
      </c>
      <c r="C70" s="65"/>
      <c r="D70" s="65" t="s">
        <v>64</v>
      </c>
      <c r="E70" s="66">
        <v>162.0235697148852</v>
      </c>
      <c r="F70" s="68">
        <v>99.99994032289491</v>
      </c>
      <c r="G70" s="100" t="s">
        <v>1123</v>
      </c>
      <c r="H70" s="65"/>
      <c r="I70" s="69" t="s">
        <v>281</v>
      </c>
      <c r="J70" s="70"/>
      <c r="K70" s="70"/>
      <c r="L70" s="69" t="s">
        <v>1295</v>
      </c>
      <c r="M70" s="73">
        <v>1.0198883898888285</v>
      </c>
      <c r="N70" s="74">
        <v>261.0621032714844</v>
      </c>
      <c r="O70" s="74">
        <v>6742.83642578125</v>
      </c>
      <c r="P70" s="75"/>
      <c r="Q70" s="76"/>
      <c r="R70" s="76"/>
      <c r="S70" s="86"/>
      <c r="T70" s="48">
        <v>1</v>
      </c>
      <c r="U70" s="48">
        <v>0</v>
      </c>
      <c r="V70" s="49">
        <v>0</v>
      </c>
      <c r="W70" s="49">
        <v>0.004</v>
      </c>
      <c r="X70" s="49">
        <v>0.017401</v>
      </c>
      <c r="Y70" s="49">
        <v>0.437117</v>
      </c>
      <c r="Z70" s="49">
        <v>0</v>
      </c>
      <c r="AA70" s="49">
        <v>0</v>
      </c>
      <c r="AB70" s="71">
        <v>70</v>
      </c>
      <c r="AC70" s="71"/>
      <c r="AD70" s="72"/>
      <c r="AE70" s="78" t="s">
        <v>807</v>
      </c>
      <c r="AF70" s="78">
        <v>0</v>
      </c>
      <c r="AG70" s="78">
        <v>20</v>
      </c>
      <c r="AH70" s="78">
        <v>0</v>
      </c>
      <c r="AI70" s="78">
        <v>0</v>
      </c>
      <c r="AJ70" s="78"/>
      <c r="AK70" s="78" t="s">
        <v>885</v>
      </c>
      <c r="AL70" s="78"/>
      <c r="AM70" s="78"/>
      <c r="AN70" s="78"/>
      <c r="AO70" s="80">
        <v>43384.758993055555</v>
      </c>
      <c r="AP70" s="83" t="s">
        <v>1054</v>
      </c>
      <c r="AQ70" s="78" t="b">
        <v>1</v>
      </c>
      <c r="AR70" s="78" t="b">
        <v>0</v>
      </c>
      <c r="AS70" s="78" t="b">
        <v>0</v>
      </c>
      <c r="AT70" s="78"/>
      <c r="AU70" s="78">
        <v>1</v>
      </c>
      <c r="AV70" s="78"/>
      <c r="AW70" s="78" t="b">
        <v>0</v>
      </c>
      <c r="AX70" s="78" t="s">
        <v>1140</v>
      </c>
      <c r="AY70" s="83" t="s">
        <v>1208</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282</v>
      </c>
      <c r="C71" s="65"/>
      <c r="D71" s="65" t="s">
        <v>64</v>
      </c>
      <c r="E71" s="66">
        <v>162</v>
      </c>
      <c r="F71" s="68">
        <v>100</v>
      </c>
      <c r="G71" s="100" t="s">
        <v>1101</v>
      </c>
      <c r="H71" s="65"/>
      <c r="I71" s="69" t="s">
        <v>282</v>
      </c>
      <c r="J71" s="70"/>
      <c r="K71" s="70"/>
      <c r="L71" s="69" t="s">
        <v>1296</v>
      </c>
      <c r="M71" s="73">
        <v>1</v>
      </c>
      <c r="N71" s="74">
        <v>1563.8143310546875</v>
      </c>
      <c r="O71" s="74">
        <v>9646.09375</v>
      </c>
      <c r="P71" s="75"/>
      <c r="Q71" s="76"/>
      <c r="R71" s="76"/>
      <c r="S71" s="86"/>
      <c r="T71" s="48">
        <v>1</v>
      </c>
      <c r="U71" s="48">
        <v>0</v>
      </c>
      <c r="V71" s="49">
        <v>0</v>
      </c>
      <c r="W71" s="49">
        <v>0.004</v>
      </c>
      <c r="X71" s="49">
        <v>0.017401</v>
      </c>
      <c r="Y71" s="49">
        <v>0.437117</v>
      </c>
      <c r="Z71" s="49">
        <v>0</v>
      </c>
      <c r="AA71" s="49">
        <v>0</v>
      </c>
      <c r="AB71" s="71">
        <v>71</v>
      </c>
      <c r="AC71" s="71"/>
      <c r="AD71" s="72"/>
      <c r="AE71" s="78" t="s">
        <v>808</v>
      </c>
      <c r="AF71" s="78">
        <v>4</v>
      </c>
      <c r="AG71" s="78">
        <v>0</v>
      </c>
      <c r="AH71" s="78">
        <v>1</v>
      </c>
      <c r="AI71" s="78">
        <v>11</v>
      </c>
      <c r="AJ71" s="78"/>
      <c r="AK71" s="78"/>
      <c r="AL71" s="78"/>
      <c r="AM71" s="78"/>
      <c r="AN71" s="78"/>
      <c r="AO71" s="80">
        <v>43285.54788194445</v>
      </c>
      <c r="AP71" s="78"/>
      <c r="AQ71" s="78" t="b">
        <v>1</v>
      </c>
      <c r="AR71" s="78" t="b">
        <v>1</v>
      </c>
      <c r="AS71" s="78" t="b">
        <v>0</v>
      </c>
      <c r="AT71" s="78"/>
      <c r="AU71" s="78">
        <v>0</v>
      </c>
      <c r="AV71" s="78"/>
      <c r="AW71" s="78" t="b">
        <v>0</v>
      </c>
      <c r="AX71" s="78" t="s">
        <v>1140</v>
      </c>
      <c r="AY71" s="83" t="s">
        <v>1209</v>
      </c>
      <c r="AZ71" s="78" t="s">
        <v>65</v>
      </c>
      <c r="BA71" s="78"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283</v>
      </c>
      <c r="C72" s="65"/>
      <c r="D72" s="65" t="s">
        <v>64</v>
      </c>
      <c r="E72" s="66">
        <v>187.0876045238102</v>
      </c>
      <c r="F72" s="68">
        <v>99.93647968934486</v>
      </c>
      <c r="G72" s="100" t="s">
        <v>1124</v>
      </c>
      <c r="H72" s="65"/>
      <c r="I72" s="69" t="s">
        <v>283</v>
      </c>
      <c r="J72" s="70"/>
      <c r="K72" s="70"/>
      <c r="L72" s="69" t="s">
        <v>1297</v>
      </c>
      <c r="M72" s="73">
        <v>22.169202197669073</v>
      </c>
      <c r="N72" s="74">
        <v>489.2328186035156</v>
      </c>
      <c r="O72" s="74">
        <v>7763.9072265625</v>
      </c>
      <c r="P72" s="75"/>
      <c r="Q72" s="76"/>
      <c r="R72" s="76"/>
      <c r="S72" s="86"/>
      <c r="T72" s="48">
        <v>1</v>
      </c>
      <c r="U72" s="48">
        <v>0</v>
      </c>
      <c r="V72" s="49">
        <v>0</v>
      </c>
      <c r="W72" s="49">
        <v>0.004</v>
      </c>
      <c r="X72" s="49">
        <v>0.017401</v>
      </c>
      <c r="Y72" s="49">
        <v>0.437117</v>
      </c>
      <c r="Z72" s="49">
        <v>0</v>
      </c>
      <c r="AA72" s="49">
        <v>0</v>
      </c>
      <c r="AB72" s="71">
        <v>72</v>
      </c>
      <c r="AC72" s="71"/>
      <c r="AD72" s="72"/>
      <c r="AE72" s="78" t="s">
        <v>809</v>
      </c>
      <c r="AF72" s="78">
        <v>1486</v>
      </c>
      <c r="AG72" s="78">
        <v>21288</v>
      </c>
      <c r="AH72" s="78">
        <v>9349</v>
      </c>
      <c r="AI72" s="78">
        <v>2368</v>
      </c>
      <c r="AJ72" s="78"/>
      <c r="AK72" s="78" t="s">
        <v>886</v>
      </c>
      <c r="AL72" s="78" t="s">
        <v>930</v>
      </c>
      <c r="AM72" s="83" t="s">
        <v>987</v>
      </c>
      <c r="AN72" s="78"/>
      <c r="AO72" s="80">
        <v>41320.83357638889</v>
      </c>
      <c r="AP72" s="83" t="s">
        <v>1055</v>
      </c>
      <c r="AQ72" s="78" t="b">
        <v>0</v>
      </c>
      <c r="AR72" s="78" t="b">
        <v>0</v>
      </c>
      <c r="AS72" s="78" t="b">
        <v>1</v>
      </c>
      <c r="AT72" s="78"/>
      <c r="AU72" s="78">
        <v>512</v>
      </c>
      <c r="AV72" s="83" t="s">
        <v>1072</v>
      </c>
      <c r="AW72" s="78" t="b">
        <v>1</v>
      </c>
      <c r="AX72" s="78" t="s">
        <v>1140</v>
      </c>
      <c r="AY72" s="83" t="s">
        <v>1210</v>
      </c>
      <c r="AZ72" s="78" t="s">
        <v>65</v>
      </c>
      <c r="BA72" s="78"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284</v>
      </c>
      <c r="C73" s="65"/>
      <c r="D73" s="65" t="s">
        <v>64</v>
      </c>
      <c r="E73" s="66">
        <v>162.68823567464793</v>
      </c>
      <c r="F73" s="68">
        <v>99.99825742853145</v>
      </c>
      <c r="G73" s="100" t="s">
        <v>1125</v>
      </c>
      <c r="H73" s="65"/>
      <c r="I73" s="69" t="s">
        <v>284</v>
      </c>
      <c r="J73" s="70"/>
      <c r="K73" s="70"/>
      <c r="L73" s="69" t="s">
        <v>1298</v>
      </c>
      <c r="M73" s="73">
        <v>1.5807409847537928</v>
      </c>
      <c r="N73" s="74">
        <v>211.88059997558594</v>
      </c>
      <c r="O73" s="74">
        <v>5588.7158203125</v>
      </c>
      <c r="P73" s="75"/>
      <c r="Q73" s="76"/>
      <c r="R73" s="76"/>
      <c r="S73" s="86"/>
      <c r="T73" s="48">
        <v>1</v>
      </c>
      <c r="U73" s="48">
        <v>0</v>
      </c>
      <c r="V73" s="49">
        <v>0</v>
      </c>
      <c r="W73" s="49">
        <v>0.004</v>
      </c>
      <c r="X73" s="49">
        <v>0.017401</v>
      </c>
      <c r="Y73" s="49">
        <v>0.437117</v>
      </c>
      <c r="Z73" s="49">
        <v>0</v>
      </c>
      <c r="AA73" s="49">
        <v>0</v>
      </c>
      <c r="AB73" s="71">
        <v>73</v>
      </c>
      <c r="AC73" s="71"/>
      <c r="AD73" s="72"/>
      <c r="AE73" s="78" t="s">
        <v>810</v>
      </c>
      <c r="AF73" s="78">
        <v>225</v>
      </c>
      <c r="AG73" s="78">
        <v>584</v>
      </c>
      <c r="AH73" s="78">
        <v>1056</v>
      </c>
      <c r="AI73" s="78">
        <v>160</v>
      </c>
      <c r="AJ73" s="78"/>
      <c r="AK73" s="78" t="s">
        <v>887</v>
      </c>
      <c r="AL73" s="78" t="s">
        <v>931</v>
      </c>
      <c r="AM73" s="83" t="s">
        <v>988</v>
      </c>
      <c r="AN73" s="78"/>
      <c r="AO73" s="80">
        <v>40931.524675925924</v>
      </c>
      <c r="AP73" s="78"/>
      <c r="AQ73" s="78" t="b">
        <v>0</v>
      </c>
      <c r="AR73" s="78" t="b">
        <v>0</v>
      </c>
      <c r="AS73" s="78" t="b">
        <v>1</v>
      </c>
      <c r="AT73" s="78"/>
      <c r="AU73" s="78">
        <v>25</v>
      </c>
      <c r="AV73" s="83" t="s">
        <v>1082</v>
      </c>
      <c r="AW73" s="78" t="b">
        <v>0</v>
      </c>
      <c r="AX73" s="78" t="s">
        <v>1140</v>
      </c>
      <c r="AY73" s="83" t="s">
        <v>1211</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285</v>
      </c>
      <c r="C74" s="65"/>
      <c r="D74" s="65" t="s">
        <v>64</v>
      </c>
      <c r="E74" s="66">
        <v>162.3193696366945</v>
      </c>
      <c r="F74" s="68">
        <v>99.99919137522606</v>
      </c>
      <c r="G74" s="100" t="s">
        <v>1126</v>
      </c>
      <c r="H74" s="65"/>
      <c r="I74" s="69" t="s">
        <v>285</v>
      </c>
      <c r="J74" s="70"/>
      <c r="K74" s="70"/>
      <c r="L74" s="69" t="s">
        <v>1299</v>
      </c>
      <c r="M74" s="73">
        <v>1.2694876829936264</v>
      </c>
      <c r="N74" s="74">
        <v>524.160888671875</v>
      </c>
      <c r="O74" s="74">
        <v>2236.54541015625</v>
      </c>
      <c r="P74" s="75"/>
      <c r="Q74" s="76"/>
      <c r="R74" s="76"/>
      <c r="S74" s="86"/>
      <c r="T74" s="48">
        <v>1</v>
      </c>
      <c r="U74" s="48">
        <v>0</v>
      </c>
      <c r="V74" s="49">
        <v>0</v>
      </c>
      <c r="W74" s="49">
        <v>0.004</v>
      </c>
      <c r="X74" s="49">
        <v>0.017401</v>
      </c>
      <c r="Y74" s="49">
        <v>0.437117</v>
      </c>
      <c r="Z74" s="49">
        <v>0</v>
      </c>
      <c r="AA74" s="49">
        <v>0</v>
      </c>
      <c r="AB74" s="71">
        <v>74</v>
      </c>
      <c r="AC74" s="71"/>
      <c r="AD74" s="72"/>
      <c r="AE74" s="78" t="s">
        <v>811</v>
      </c>
      <c r="AF74" s="78">
        <v>210</v>
      </c>
      <c r="AG74" s="78">
        <v>271</v>
      </c>
      <c r="AH74" s="78">
        <v>44</v>
      </c>
      <c r="AI74" s="78">
        <v>26</v>
      </c>
      <c r="AJ74" s="78"/>
      <c r="AK74" s="78" t="s">
        <v>888</v>
      </c>
      <c r="AL74" s="78" t="s">
        <v>707</v>
      </c>
      <c r="AM74" s="83" t="s">
        <v>989</v>
      </c>
      <c r="AN74" s="78"/>
      <c r="AO74" s="80">
        <v>42606.524675925924</v>
      </c>
      <c r="AP74" s="83" t="s">
        <v>1056</v>
      </c>
      <c r="AQ74" s="78" t="b">
        <v>0</v>
      </c>
      <c r="AR74" s="78" t="b">
        <v>0</v>
      </c>
      <c r="AS74" s="78" t="b">
        <v>0</v>
      </c>
      <c r="AT74" s="78"/>
      <c r="AU74" s="78">
        <v>4</v>
      </c>
      <c r="AV74" s="83" t="s">
        <v>1072</v>
      </c>
      <c r="AW74" s="78" t="b">
        <v>0</v>
      </c>
      <c r="AX74" s="78" t="s">
        <v>1140</v>
      </c>
      <c r="AY74" s="83" t="s">
        <v>1212</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286</v>
      </c>
      <c r="C75" s="65"/>
      <c r="D75" s="65" t="s">
        <v>64</v>
      </c>
      <c r="E75" s="66">
        <v>162.09310037379655</v>
      </c>
      <c r="F75" s="68">
        <v>99.9997642754349</v>
      </c>
      <c r="G75" s="100" t="s">
        <v>1127</v>
      </c>
      <c r="H75" s="65"/>
      <c r="I75" s="69" t="s">
        <v>286</v>
      </c>
      <c r="J75" s="70"/>
      <c r="K75" s="70"/>
      <c r="L75" s="69" t="s">
        <v>1300</v>
      </c>
      <c r="M75" s="73">
        <v>1.0785591400608727</v>
      </c>
      <c r="N75" s="74">
        <v>2052.66796875</v>
      </c>
      <c r="O75" s="74">
        <v>9517.4697265625</v>
      </c>
      <c r="P75" s="75"/>
      <c r="Q75" s="76"/>
      <c r="R75" s="76"/>
      <c r="S75" s="86"/>
      <c r="T75" s="48">
        <v>1</v>
      </c>
      <c r="U75" s="48">
        <v>0</v>
      </c>
      <c r="V75" s="49">
        <v>0</v>
      </c>
      <c r="W75" s="49">
        <v>0.004</v>
      </c>
      <c r="X75" s="49">
        <v>0.017401</v>
      </c>
      <c r="Y75" s="49">
        <v>0.437117</v>
      </c>
      <c r="Z75" s="49">
        <v>0</v>
      </c>
      <c r="AA75" s="49">
        <v>0</v>
      </c>
      <c r="AB75" s="71">
        <v>75</v>
      </c>
      <c r="AC75" s="71"/>
      <c r="AD75" s="72"/>
      <c r="AE75" s="78" t="s">
        <v>812</v>
      </c>
      <c r="AF75" s="78">
        <v>150</v>
      </c>
      <c r="AG75" s="78">
        <v>79</v>
      </c>
      <c r="AH75" s="78">
        <v>3</v>
      </c>
      <c r="AI75" s="78">
        <v>5</v>
      </c>
      <c r="AJ75" s="78"/>
      <c r="AK75" s="78" t="s">
        <v>889</v>
      </c>
      <c r="AL75" s="78" t="s">
        <v>932</v>
      </c>
      <c r="AM75" s="83" t="s">
        <v>990</v>
      </c>
      <c r="AN75" s="78"/>
      <c r="AO75" s="80">
        <v>42963.42055555555</v>
      </c>
      <c r="AP75" s="83" t="s">
        <v>1057</v>
      </c>
      <c r="AQ75" s="78" t="b">
        <v>0</v>
      </c>
      <c r="AR75" s="78" t="b">
        <v>0</v>
      </c>
      <c r="AS75" s="78" t="b">
        <v>0</v>
      </c>
      <c r="AT75" s="78"/>
      <c r="AU75" s="78">
        <v>1</v>
      </c>
      <c r="AV75" s="83" t="s">
        <v>1072</v>
      </c>
      <c r="AW75" s="78" t="b">
        <v>0</v>
      </c>
      <c r="AX75" s="78" t="s">
        <v>1140</v>
      </c>
      <c r="AY75" s="83" t="s">
        <v>1213</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287</v>
      </c>
      <c r="C76" s="65"/>
      <c r="D76" s="65" t="s">
        <v>64</v>
      </c>
      <c r="E76" s="66">
        <v>162.230983205875</v>
      </c>
      <c r="F76" s="68">
        <v>99.99941516437015</v>
      </c>
      <c r="G76" s="100" t="s">
        <v>1128</v>
      </c>
      <c r="H76" s="65"/>
      <c r="I76" s="69" t="s">
        <v>287</v>
      </c>
      <c r="J76" s="70"/>
      <c r="K76" s="70"/>
      <c r="L76" s="69" t="s">
        <v>1301</v>
      </c>
      <c r="M76" s="73">
        <v>1.1949062209105195</v>
      </c>
      <c r="N76" s="74">
        <v>1187.8375244140625</v>
      </c>
      <c r="O76" s="74">
        <v>969.6295776367188</v>
      </c>
      <c r="P76" s="75"/>
      <c r="Q76" s="76"/>
      <c r="R76" s="76"/>
      <c r="S76" s="86"/>
      <c r="T76" s="48">
        <v>1</v>
      </c>
      <c r="U76" s="48">
        <v>0</v>
      </c>
      <c r="V76" s="49">
        <v>0</v>
      </c>
      <c r="W76" s="49">
        <v>0.004</v>
      </c>
      <c r="X76" s="49">
        <v>0.017401</v>
      </c>
      <c r="Y76" s="49">
        <v>0.437117</v>
      </c>
      <c r="Z76" s="49">
        <v>0</v>
      </c>
      <c r="AA76" s="49">
        <v>0</v>
      </c>
      <c r="AB76" s="71">
        <v>76</v>
      </c>
      <c r="AC76" s="71"/>
      <c r="AD76" s="72"/>
      <c r="AE76" s="78" t="s">
        <v>813</v>
      </c>
      <c r="AF76" s="78">
        <v>331</v>
      </c>
      <c r="AG76" s="78">
        <v>196</v>
      </c>
      <c r="AH76" s="78">
        <v>430</v>
      </c>
      <c r="AI76" s="78">
        <v>22</v>
      </c>
      <c r="AJ76" s="78"/>
      <c r="AK76" s="78" t="s">
        <v>890</v>
      </c>
      <c r="AL76" s="78" t="s">
        <v>933</v>
      </c>
      <c r="AM76" s="83" t="s">
        <v>991</v>
      </c>
      <c r="AN76" s="78"/>
      <c r="AO76" s="80">
        <v>42451.61293981481</v>
      </c>
      <c r="AP76" s="83" t="s">
        <v>1058</v>
      </c>
      <c r="AQ76" s="78" t="b">
        <v>0</v>
      </c>
      <c r="AR76" s="78" t="b">
        <v>0</v>
      </c>
      <c r="AS76" s="78" t="b">
        <v>0</v>
      </c>
      <c r="AT76" s="78"/>
      <c r="AU76" s="78">
        <v>6</v>
      </c>
      <c r="AV76" s="83" t="s">
        <v>1072</v>
      </c>
      <c r="AW76" s="78" t="b">
        <v>0</v>
      </c>
      <c r="AX76" s="78" t="s">
        <v>1140</v>
      </c>
      <c r="AY76" s="83" t="s">
        <v>1214</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288</v>
      </c>
      <c r="C77" s="65"/>
      <c r="D77" s="65" t="s">
        <v>64</v>
      </c>
      <c r="E77" s="66">
        <v>164.30158265854007</v>
      </c>
      <c r="F77" s="68">
        <v>99.9941725306882</v>
      </c>
      <c r="G77" s="100" t="s">
        <v>1129</v>
      </c>
      <c r="H77" s="65"/>
      <c r="I77" s="69" t="s">
        <v>288</v>
      </c>
      <c r="J77" s="70"/>
      <c r="K77" s="70"/>
      <c r="L77" s="69" t="s">
        <v>1302</v>
      </c>
      <c r="M77" s="73">
        <v>2.9421012726441047</v>
      </c>
      <c r="N77" s="74">
        <v>814.8416137695312</v>
      </c>
      <c r="O77" s="74">
        <v>6246.1484375</v>
      </c>
      <c r="P77" s="75"/>
      <c r="Q77" s="76"/>
      <c r="R77" s="76"/>
      <c r="S77" s="86"/>
      <c r="T77" s="48">
        <v>1</v>
      </c>
      <c r="U77" s="48">
        <v>0</v>
      </c>
      <c r="V77" s="49">
        <v>0</v>
      </c>
      <c r="W77" s="49">
        <v>0.004</v>
      </c>
      <c r="X77" s="49">
        <v>0.017401</v>
      </c>
      <c r="Y77" s="49">
        <v>0.437117</v>
      </c>
      <c r="Z77" s="49">
        <v>0</v>
      </c>
      <c r="AA77" s="49">
        <v>0</v>
      </c>
      <c r="AB77" s="71">
        <v>77</v>
      </c>
      <c r="AC77" s="71"/>
      <c r="AD77" s="72"/>
      <c r="AE77" s="78" t="s">
        <v>814</v>
      </c>
      <c r="AF77" s="78">
        <v>869</v>
      </c>
      <c r="AG77" s="78">
        <v>1953</v>
      </c>
      <c r="AH77" s="78">
        <v>2895</v>
      </c>
      <c r="AI77" s="78">
        <v>2457</v>
      </c>
      <c r="AJ77" s="78"/>
      <c r="AK77" s="78" t="s">
        <v>891</v>
      </c>
      <c r="AL77" s="78" t="s">
        <v>934</v>
      </c>
      <c r="AM77" s="83" t="s">
        <v>992</v>
      </c>
      <c r="AN77" s="78"/>
      <c r="AO77" s="80">
        <v>41550.42721064815</v>
      </c>
      <c r="AP77" s="83" t="s">
        <v>1059</v>
      </c>
      <c r="AQ77" s="78" t="b">
        <v>0</v>
      </c>
      <c r="AR77" s="78" t="b">
        <v>0</v>
      </c>
      <c r="AS77" s="78" t="b">
        <v>1</v>
      </c>
      <c r="AT77" s="78"/>
      <c r="AU77" s="78">
        <v>63</v>
      </c>
      <c r="AV77" s="83" t="s">
        <v>1072</v>
      </c>
      <c r="AW77" s="78" t="b">
        <v>0</v>
      </c>
      <c r="AX77" s="78" t="s">
        <v>1140</v>
      </c>
      <c r="AY77" s="83" t="s">
        <v>1215</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289</v>
      </c>
      <c r="C78" s="65"/>
      <c r="D78" s="65" t="s">
        <v>64</v>
      </c>
      <c r="E78" s="66">
        <v>162.10488523123917</v>
      </c>
      <c r="F78" s="68">
        <v>99.99973443688236</v>
      </c>
      <c r="G78" s="100" t="s">
        <v>1130</v>
      </c>
      <c r="H78" s="65"/>
      <c r="I78" s="69" t="s">
        <v>289</v>
      </c>
      <c r="J78" s="70"/>
      <c r="K78" s="70"/>
      <c r="L78" s="69" t="s">
        <v>1303</v>
      </c>
      <c r="M78" s="73">
        <v>1.0885033350052868</v>
      </c>
      <c r="N78" s="74">
        <v>2394.89990234375</v>
      </c>
      <c r="O78" s="74">
        <v>8990.6689453125</v>
      </c>
      <c r="P78" s="75"/>
      <c r="Q78" s="76"/>
      <c r="R78" s="76"/>
      <c r="S78" s="86"/>
      <c r="T78" s="48">
        <v>1</v>
      </c>
      <c r="U78" s="48">
        <v>0</v>
      </c>
      <c r="V78" s="49">
        <v>0</v>
      </c>
      <c r="W78" s="49">
        <v>0.004</v>
      </c>
      <c r="X78" s="49">
        <v>0.017401</v>
      </c>
      <c r="Y78" s="49">
        <v>0.437117</v>
      </c>
      <c r="Z78" s="49">
        <v>0</v>
      </c>
      <c r="AA78" s="49">
        <v>0</v>
      </c>
      <c r="AB78" s="71">
        <v>78</v>
      </c>
      <c r="AC78" s="71"/>
      <c r="AD78" s="72"/>
      <c r="AE78" s="78" t="s">
        <v>815</v>
      </c>
      <c r="AF78" s="78">
        <v>57</v>
      </c>
      <c r="AG78" s="78">
        <v>89</v>
      </c>
      <c r="AH78" s="78">
        <v>193</v>
      </c>
      <c r="AI78" s="78">
        <v>159</v>
      </c>
      <c r="AJ78" s="78"/>
      <c r="AK78" s="78" t="s">
        <v>892</v>
      </c>
      <c r="AL78" s="78" t="s">
        <v>935</v>
      </c>
      <c r="AM78" s="83" t="s">
        <v>993</v>
      </c>
      <c r="AN78" s="78"/>
      <c r="AO78" s="80">
        <v>41533.52311342592</v>
      </c>
      <c r="AP78" s="83" t="s">
        <v>1060</v>
      </c>
      <c r="AQ78" s="78" t="b">
        <v>1</v>
      </c>
      <c r="AR78" s="78" t="b">
        <v>0</v>
      </c>
      <c r="AS78" s="78" t="b">
        <v>0</v>
      </c>
      <c r="AT78" s="78"/>
      <c r="AU78" s="78">
        <v>12</v>
      </c>
      <c r="AV78" s="83" t="s">
        <v>1072</v>
      </c>
      <c r="AW78" s="78" t="b">
        <v>0</v>
      </c>
      <c r="AX78" s="78" t="s">
        <v>1140</v>
      </c>
      <c r="AY78" s="83" t="s">
        <v>1216</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290</v>
      </c>
      <c r="C79" s="65"/>
      <c r="D79" s="65" t="s">
        <v>64</v>
      </c>
      <c r="E79" s="66">
        <v>162.1685234614292</v>
      </c>
      <c r="F79" s="68">
        <v>99.99957330869863</v>
      </c>
      <c r="G79" s="100" t="s">
        <v>1131</v>
      </c>
      <c r="H79" s="65"/>
      <c r="I79" s="69" t="s">
        <v>290</v>
      </c>
      <c r="J79" s="70"/>
      <c r="K79" s="70"/>
      <c r="L79" s="69" t="s">
        <v>1304</v>
      </c>
      <c r="M79" s="73">
        <v>1.142201987705124</v>
      </c>
      <c r="N79" s="74">
        <v>2740.285888671875</v>
      </c>
      <c r="O79" s="74">
        <v>8527.8564453125</v>
      </c>
      <c r="P79" s="75"/>
      <c r="Q79" s="76"/>
      <c r="R79" s="76"/>
      <c r="S79" s="86"/>
      <c r="T79" s="48">
        <v>1</v>
      </c>
      <c r="U79" s="48">
        <v>0</v>
      </c>
      <c r="V79" s="49">
        <v>0</v>
      </c>
      <c r="W79" s="49">
        <v>0.004</v>
      </c>
      <c r="X79" s="49">
        <v>0.017401</v>
      </c>
      <c r="Y79" s="49">
        <v>0.437117</v>
      </c>
      <c r="Z79" s="49">
        <v>0</v>
      </c>
      <c r="AA79" s="49">
        <v>0</v>
      </c>
      <c r="AB79" s="71">
        <v>79</v>
      </c>
      <c r="AC79" s="71"/>
      <c r="AD79" s="72"/>
      <c r="AE79" s="78" t="s">
        <v>816</v>
      </c>
      <c r="AF79" s="78">
        <v>150</v>
      </c>
      <c r="AG79" s="78">
        <v>143</v>
      </c>
      <c r="AH79" s="78">
        <v>25</v>
      </c>
      <c r="AI79" s="78">
        <v>28</v>
      </c>
      <c r="AJ79" s="78"/>
      <c r="AK79" s="78" t="s">
        <v>893</v>
      </c>
      <c r="AL79" s="78" t="s">
        <v>936</v>
      </c>
      <c r="AM79" s="83" t="s">
        <v>994</v>
      </c>
      <c r="AN79" s="78"/>
      <c r="AO79" s="80">
        <v>42649.303564814814</v>
      </c>
      <c r="AP79" s="83" t="s">
        <v>1061</v>
      </c>
      <c r="AQ79" s="78" t="b">
        <v>0</v>
      </c>
      <c r="AR79" s="78" t="b">
        <v>0</v>
      </c>
      <c r="AS79" s="78" t="b">
        <v>0</v>
      </c>
      <c r="AT79" s="78"/>
      <c r="AU79" s="78">
        <v>1</v>
      </c>
      <c r="AV79" s="83" t="s">
        <v>1072</v>
      </c>
      <c r="AW79" s="78" t="b">
        <v>0</v>
      </c>
      <c r="AX79" s="78" t="s">
        <v>1140</v>
      </c>
      <c r="AY79" s="83" t="s">
        <v>1217</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291</v>
      </c>
      <c r="C80" s="65"/>
      <c r="D80" s="65" t="s">
        <v>64</v>
      </c>
      <c r="E80" s="66">
        <v>162.5562452712908</v>
      </c>
      <c r="F80" s="68">
        <v>99.99859162031993</v>
      </c>
      <c r="G80" s="100" t="s">
        <v>1132</v>
      </c>
      <c r="H80" s="65"/>
      <c r="I80" s="69" t="s">
        <v>291</v>
      </c>
      <c r="J80" s="70"/>
      <c r="K80" s="70"/>
      <c r="L80" s="69" t="s">
        <v>1305</v>
      </c>
      <c r="M80" s="73">
        <v>1.469366001376353</v>
      </c>
      <c r="N80" s="74">
        <v>928.3401489257812</v>
      </c>
      <c r="O80" s="74">
        <v>3139.620849609375</v>
      </c>
      <c r="P80" s="75"/>
      <c r="Q80" s="76"/>
      <c r="R80" s="76"/>
      <c r="S80" s="86"/>
      <c r="T80" s="48">
        <v>1</v>
      </c>
      <c r="U80" s="48">
        <v>0</v>
      </c>
      <c r="V80" s="49">
        <v>0</v>
      </c>
      <c r="W80" s="49">
        <v>0.004</v>
      </c>
      <c r="X80" s="49">
        <v>0.017401</v>
      </c>
      <c r="Y80" s="49">
        <v>0.437117</v>
      </c>
      <c r="Z80" s="49">
        <v>0</v>
      </c>
      <c r="AA80" s="49">
        <v>0</v>
      </c>
      <c r="AB80" s="71">
        <v>80</v>
      </c>
      <c r="AC80" s="71"/>
      <c r="AD80" s="72"/>
      <c r="AE80" s="78" t="s">
        <v>817</v>
      </c>
      <c r="AF80" s="78">
        <v>600</v>
      </c>
      <c r="AG80" s="78">
        <v>472</v>
      </c>
      <c r="AH80" s="78">
        <v>724</v>
      </c>
      <c r="AI80" s="78">
        <v>2559</v>
      </c>
      <c r="AJ80" s="78"/>
      <c r="AK80" s="78" t="s">
        <v>894</v>
      </c>
      <c r="AL80" s="78" t="s">
        <v>917</v>
      </c>
      <c r="AM80" s="83" t="s">
        <v>995</v>
      </c>
      <c r="AN80" s="78"/>
      <c r="AO80" s="80">
        <v>43130.74282407408</v>
      </c>
      <c r="AP80" s="83" t="s">
        <v>1062</v>
      </c>
      <c r="AQ80" s="78" t="b">
        <v>0</v>
      </c>
      <c r="AR80" s="78" t="b">
        <v>0</v>
      </c>
      <c r="AS80" s="78" t="b">
        <v>1</v>
      </c>
      <c r="AT80" s="78"/>
      <c r="AU80" s="78">
        <v>4</v>
      </c>
      <c r="AV80" s="83" t="s">
        <v>1072</v>
      </c>
      <c r="AW80" s="78" t="b">
        <v>0</v>
      </c>
      <c r="AX80" s="78" t="s">
        <v>1140</v>
      </c>
      <c r="AY80" s="83" t="s">
        <v>1218</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292</v>
      </c>
      <c r="C81" s="65"/>
      <c r="D81" s="65" t="s">
        <v>64</v>
      </c>
      <c r="E81" s="66">
        <v>162.7660157337691</v>
      </c>
      <c r="F81" s="68">
        <v>99.99806049408465</v>
      </c>
      <c r="G81" s="100" t="s">
        <v>1133</v>
      </c>
      <c r="H81" s="65"/>
      <c r="I81" s="69" t="s">
        <v>292</v>
      </c>
      <c r="J81" s="70"/>
      <c r="K81" s="70"/>
      <c r="L81" s="69" t="s">
        <v>1306</v>
      </c>
      <c r="M81" s="73">
        <v>1.646372671386927</v>
      </c>
      <c r="N81" s="74">
        <v>1156.685302734375</v>
      </c>
      <c r="O81" s="74">
        <v>7564.84765625</v>
      </c>
      <c r="P81" s="75"/>
      <c r="Q81" s="76"/>
      <c r="R81" s="76"/>
      <c r="S81" s="86"/>
      <c r="T81" s="48">
        <v>1</v>
      </c>
      <c r="U81" s="48">
        <v>0</v>
      </c>
      <c r="V81" s="49">
        <v>0</v>
      </c>
      <c r="W81" s="49">
        <v>0.004</v>
      </c>
      <c r="X81" s="49">
        <v>0.017401</v>
      </c>
      <c r="Y81" s="49">
        <v>0.437117</v>
      </c>
      <c r="Z81" s="49">
        <v>0</v>
      </c>
      <c r="AA81" s="49">
        <v>0</v>
      </c>
      <c r="AB81" s="71">
        <v>81</v>
      </c>
      <c r="AC81" s="71"/>
      <c r="AD81" s="72"/>
      <c r="AE81" s="78" t="s">
        <v>818</v>
      </c>
      <c r="AF81" s="78">
        <v>400</v>
      </c>
      <c r="AG81" s="78">
        <v>650</v>
      </c>
      <c r="AH81" s="78">
        <v>562</v>
      </c>
      <c r="AI81" s="78">
        <v>693</v>
      </c>
      <c r="AJ81" s="78"/>
      <c r="AK81" s="78" t="s">
        <v>895</v>
      </c>
      <c r="AL81" s="78" t="s">
        <v>937</v>
      </c>
      <c r="AM81" s="83" t="s">
        <v>996</v>
      </c>
      <c r="AN81" s="78"/>
      <c r="AO81" s="80">
        <v>42542.36201388889</v>
      </c>
      <c r="AP81" s="83" t="s">
        <v>1063</v>
      </c>
      <c r="AQ81" s="78" t="b">
        <v>1</v>
      </c>
      <c r="AR81" s="78" t="b">
        <v>0</v>
      </c>
      <c r="AS81" s="78" t="b">
        <v>1</v>
      </c>
      <c r="AT81" s="78"/>
      <c r="AU81" s="78">
        <v>18</v>
      </c>
      <c r="AV81" s="78"/>
      <c r="AW81" s="78" t="b">
        <v>0</v>
      </c>
      <c r="AX81" s="78" t="s">
        <v>1140</v>
      </c>
      <c r="AY81" s="83" t="s">
        <v>1219</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293</v>
      </c>
      <c r="C82" s="65"/>
      <c r="D82" s="65" t="s">
        <v>64</v>
      </c>
      <c r="E82" s="66">
        <v>758.659082918707</v>
      </c>
      <c r="F82" s="68">
        <v>98.48929497169664</v>
      </c>
      <c r="G82" s="100" t="s">
        <v>1134</v>
      </c>
      <c r="H82" s="65"/>
      <c r="I82" s="69" t="s">
        <v>293</v>
      </c>
      <c r="J82" s="70"/>
      <c r="K82" s="70"/>
      <c r="L82" s="69" t="s">
        <v>1307</v>
      </c>
      <c r="M82" s="73">
        <v>504.4676290992328</v>
      </c>
      <c r="N82" s="74">
        <v>752.7413940429688</v>
      </c>
      <c r="O82" s="74">
        <v>8668.2392578125</v>
      </c>
      <c r="P82" s="75"/>
      <c r="Q82" s="76"/>
      <c r="R82" s="76"/>
      <c r="S82" s="86"/>
      <c r="T82" s="48">
        <v>1</v>
      </c>
      <c r="U82" s="48">
        <v>0</v>
      </c>
      <c r="V82" s="49">
        <v>0</v>
      </c>
      <c r="W82" s="49">
        <v>0.004</v>
      </c>
      <c r="X82" s="49">
        <v>0.017401</v>
      </c>
      <c r="Y82" s="49">
        <v>0.437117</v>
      </c>
      <c r="Z82" s="49">
        <v>0</v>
      </c>
      <c r="AA82" s="49">
        <v>0</v>
      </c>
      <c r="AB82" s="71">
        <v>82</v>
      </c>
      <c r="AC82" s="71"/>
      <c r="AD82" s="72"/>
      <c r="AE82" s="78" t="s">
        <v>819</v>
      </c>
      <c r="AF82" s="78">
        <v>20</v>
      </c>
      <c r="AG82" s="78">
        <v>506293</v>
      </c>
      <c r="AH82" s="78">
        <v>82424</v>
      </c>
      <c r="AI82" s="78">
        <v>929</v>
      </c>
      <c r="AJ82" s="78"/>
      <c r="AK82" s="78" t="s">
        <v>896</v>
      </c>
      <c r="AL82" s="78"/>
      <c r="AM82" s="83" t="s">
        <v>997</v>
      </c>
      <c r="AN82" s="78"/>
      <c r="AO82" s="80">
        <v>39980.68832175926</v>
      </c>
      <c r="AP82" s="83" t="s">
        <v>1064</v>
      </c>
      <c r="AQ82" s="78" t="b">
        <v>0</v>
      </c>
      <c r="AR82" s="78" t="b">
        <v>0</v>
      </c>
      <c r="AS82" s="78" t="b">
        <v>0</v>
      </c>
      <c r="AT82" s="78"/>
      <c r="AU82" s="78">
        <v>5996</v>
      </c>
      <c r="AV82" s="83" t="s">
        <v>1072</v>
      </c>
      <c r="AW82" s="78" t="b">
        <v>1</v>
      </c>
      <c r="AX82" s="78" t="s">
        <v>1140</v>
      </c>
      <c r="AY82" s="83" t="s">
        <v>1220</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294</v>
      </c>
      <c r="C83" s="65"/>
      <c r="D83" s="65" t="s">
        <v>64</v>
      </c>
      <c r="E83" s="66">
        <v>162</v>
      </c>
      <c r="F83" s="68">
        <v>100</v>
      </c>
      <c r="G83" s="100" t="s">
        <v>1135</v>
      </c>
      <c r="H83" s="65"/>
      <c r="I83" s="69" t="s">
        <v>294</v>
      </c>
      <c r="J83" s="70"/>
      <c r="K83" s="70"/>
      <c r="L83" s="69" t="s">
        <v>1308</v>
      </c>
      <c r="M83" s="73">
        <v>1</v>
      </c>
      <c r="N83" s="74">
        <v>1143.7095947265625</v>
      </c>
      <c r="O83" s="74">
        <v>9244.3291015625</v>
      </c>
      <c r="P83" s="75"/>
      <c r="Q83" s="76"/>
      <c r="R83" s="76"/>
      <c r="S83" s="86"/>
      <c r="T83" s="48">
        <v>1</v>
      </c>
      <c r="U83" s="48">
        <v>0</v>
      </c>
      <c r="V83" s="49">
        <v>0</v>
      </c>
      <c r="W83" s="49">
        <v>0.004</v>
      </c>
      <c r="X83" s="49">
        <v>0.017401</v>
      </c>
      <c r="Y83" s="49">
        <v>0.437117</v>
      </c>
      <c r="Z83" s="49">
        <v>0</v>
      </c>
      <c r="AA83" s="49">
        <v>0</v>
      </c>
      <c r="AB83" s="71">
        <v>83</v>
      </c>
      <c r="AC83" s="71"/>
      <c r="AD83" s="72"/>
      <c r="AE83" s="78" t="s">
        <v>820</v>
      </c>
      <c r="AF83" s="78">
        <v>0</v>
      </c>
      <c r="AG83" s="78">
        <v>0</v>
      </c>
      <c r="AH83" s="78">
        <v>2</v>
      </c>
      <c r="AI83" s="78">
        <v>0</v>
      </c>
      <c r="AJ83" s="78"/>
      <c r="AK83" s="78"/>
      <c r="AL83" s="78"/>
      <c r="AM83" s="78"/>
      <c r="AN83" s="78"/>
      <c r="AO83" s="80">
        <v>40631.23116898148</v>
      </c>
      <c r="AP83" s="78"/>
      <c r="AQ83" s="78" t="b">
        <v>1</v>
      </c>
      <c r="AR83" s="78" t="b">
        <v>0</v>
      </c>
      <c r="AS83" s="78" t="b">
        <v>0</v>
      </c>
      <c r="AT83" s="78"/>
      <c r="AU83" s="78">
        <v>1</v>
      </c>
      <c r="AV83" s="83" t="s">
        <v>1072</v>
      </c>
      <c r="AW83" s="78" t="b">
        <v>0</v>
      </c>
      <c r="AX83" s="78" t="s">
        <v>1140</v>
      </c>
      <c r="AY83" s="83" t="s">
        <v>1221</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295</v>
      </c>
      <c r="C84" s="65"/>
      <c r="D84" s="65" t="s">
        <v>64</v>
      </c>
      <c r="E84" s="66">
        <v>162.35590269476657</v>
      </c>
      <c r="F84" s="68">
        <v>99.99909887571317</v>
      </c>
      <c r="G84" s="100" t="s">
        <v>1136</v>
      </c>
      <c r="H84" s="65"/>
      <c r="I84" s="69" t="s">
        <v>295</v>
      </c>
      <c r="J84" s="70"/>
      <c r="K84" s="70"/>
      <c r="L84" s="69" t="s">
        <v>1309</v>
      </c>
      <c r="M84" s="73">
        <v>1.3003146873213105</v>
      </c>
      <c r="N84" s="74">
        <v>194.9122772216797</v>
      </c>
      <c r="O84" s="74">
        <v>4448.095703125</v>
      </c>
      <c r="P84" s="75"/>
      <c r="Q84" s="76"/>
      <c r="R84" s="76"/>
      <c r="S84" s="86"/>
      <c r="T84" s="48">
        <v>1</v>
      </c>
      <c r="U84" s="48">
        <v>0</v>
      </c>
      <c r="V84" s="49">
        <v>0</v>
      </c>
      <c r="W84" s="49">
        <v>0.004</v>
      </c>
      <c r="X84" s="49">
        <v>0.017401</v>
      </c>
      <c r="Y84" s="49">
        <v>0.437117</v>
      </c>
      <c r="Z84" s="49">
        <v>0</v>
      </c>
      <c r="AA84" s="49">
        <v>0</v>
      </c>
      <c r="AB84" s="71">
        <v>84</v>
      </c>
      <c r="AC84" s="71"/>
      <c r="AD84" s="72"/>
      <c r="AE84" s="78" t="s">
        <v>821</v>
      </c>
      <c r="AF84" s="78">
        <v>0</v>
      </c>
      <c r="AG84" s="78">
        <v>302</v>
      </c>
      <c r="AH84" s="78">
        <v>7</v>
      </c>
      <c r="AI84" s="78">
        <v>0</v>
      </c>
      <c r="AJ84" s="78"/>
      <c r="AK84" s="78" t="s">
        <v>897</v>
      </c>
      <c r="AL84" s="78" t="s">
        <v>707</v>
      </c>
      <c r="AM84" s="83" t="s">
        <v>998</v>
      </c>
      <c r="AN84" s="78"/>
      <c r="AO84" s="80">
        <v>42748.451574074075</v>
      </c>
      <c r="AP84" s="83" t="s">
        <v>1065</v>
      </c>
      <c r="AQ84" s="78" t="b">
        <v>0</v>
      </c>
      <c r="AR84" s="78" t="b">
        <v>0</v>
      </c>
      <c r="AS84" s="78" t="b">
        <v>0</v>
      </c>
      <c r="AT84" s="78"/>
      <c r="AU84" s="78">
        <v>6</v>
      </c>
      <c r="AV84" s="83" t="s">
        <v>1072</v>
      </c>
      <c r="AW84" s="78" t="b">
        <v>0</v>
      </c>
      <c r="AX84" s="78" t="s">
        <v>1140</v>
      </c>
      <c r="AY84" s="83" t="s">
        <v>1222</v>
      </c>
      <c r="AZ84" s="78" t="s">
        <v>65</v>
      </c>
      <c r="BA84" s="78"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296</v>
      </c>
      <c r="C85" s="65"/>
      <c r="D85" s="65" t="s">
        <v>64</v>
      </c>
      <c r="E85" s="66">
        <v>214.8692274589991</v>
      </c>
      <c r="F85" s="68">
        <v>99.86613828557822</v>
      </c>
      <c r="G85" s="100" t="s">
        <v>1137</v>
      </c>
      <c r="H85" s="65"/>
      <c r="I85" s="69" t="s">
        <v>296</v>
      </c>
      <c r="J85" s="70"/>
      <c r="K85" s="70"/>
      <c r="L85" s="69" t="s">
        <v>1310</v>
      </c>
      <c r="M85" s="73">
        <v>45.61164735963124</v>
      </c>
      <c r="N85" s="74">
        <v>821.719970703125</v>
      </c>
      <c r="O85" s="74">
        <v>4663.22265625</v>
      </c>
      <c r="P85" s="75"/>
      <c r="Q85" s="76"/>
      <c r="R85" s="76"/>
      <c r="S85" s="86"/>
      <c r="T85" s="48">
        <v>1</v>
      </c>
      <c r="U85" s="48">
        <v>0</v>
      </c>
      <c r="V85" s="49">
        <v>0</v>
      </c>
      <c r="W85" s="49">
        <v>0.004</v>
      </c>
      <c r="X85" s="49">
        <v>0.017401</v>
      </c>
      <c r="Y85" s="49">
        <v>0.437117</v>
      </c>
      <c r="Z85" s="49">
        <v>0</v>
      </c>
      <c r="AA85" s="49">
        <v>0</v>
      </c>
      <c r="AB85" s="71">
        <v>85</v>
      </c>
      <c r="AC85" s="71"/>
      <c r="AD85" s="72"/>
      <c r="AE85" s="78" t="s">
        <v>822</v>
      </c>
      <c r="AF85" s="78">
        <v>6302</v>
      </c>
      <c r="AG85" s="78">
        <v>44862</v>
      </c>
      <c r="AH85" s="78">
        <v>18138</v>
      </c>
      <c r="AI85" s="78">
        <v>627</v>
      </c>
      <c r="AJ85" s="78"/>
      <c r="AK85" s="78" t="s">
        <v>898</v>
      </c>
      <c r="AL85" s="78"/>
      <c r="AM85" s="78"/>
      <c r="AN85" s="78"/>
      <c r="AO85" s="80">
        <v>42029.68140046296</v>
      </c>
      <c r="AP85" s="83" t="s">
        <v>1066</v>
      </c>
      <c r="AQ85" s="78" t="b">
        <v>0</v>
      </c>
      <c r="AR85" s="78" t="b">
        <v>0</v>
      </c>
      <c r="AS85" s="78" t="b">
        <v>1</v>
      </c>
      <c r="AT85" s="78"/>
      <c r="AU85" s="78">
        <v>305</v>
      </c>
      <c r="AV85" s="83" t="s">
        <v>1072</v>
      </c>
      <c r="AW85" s="78" t="b">
        <v>0</v>
      </c>
      <c r="AX85" s="78" t="s">
        <v>1140</v>
      </c>
      <c r="AY85" s="83" t="s">
        <v>1223</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297</v>
      </c>
      <c r="C86" s="65"/>
      <c r="D86" s="65" t="s">
        <v>64</v>
      </c>
      <c r="E86" s="66">
        <v>1000</v>
      </c>
      <c r="F86" s="68">
        <v>97.8782342380084</v>
      </c>
      <c r="G86" s="100" t="s">
        <v>1138</v>
      </c>
      <c r="H86" s="65"/>
      <c r="I86" s="69" t="s">
        <v>297</v>
      </c>
      <c r="J86" s="70"/>
      <c r="K86" s="70"/>
      <c r="L86" s="69" t="s">
        <v>1311</v>
      </c>
      <c r="M86" s="73">
        <v>708.1138029463979</v>
      </c>
      <c r="N86" s="74">
        <v>879.8983764648438</v>
      </c>
      <c r="O86" s="74">
        <v>1593.4046630859375</v>
      </c>
      <c r="P86" s="75"/>
      <c r="Q86" s="76"/>
      <c r="R86" s="76"/>
      <c r="S86" s="86"/>
      <c r="T86" s="48">
        <v>1</v>
      </c>
      <c r="U86" s="48">
        <v>0</v>
      </c>
      <c r="V86" s="49">
        <v>0</v>
      </c>
      <c r="W86" s="49">
        <v>0.004</v>
      </c>
      <c r="X86" s="49">
        <v>0.017401</v>
      </c>
      <c r="Y86" s="49">
        <v>0.437117</v>
      </c>
      <c r="Z86" s="49">
        <v>0</v>
      </c>
      <c r="AA86" s="49">
        <v>0</v>
      </c>
      <c r="AB86" s="71">
        <v>86</v>
      </c>
      <c r="AC86" s="71"/>
      <c r="AD86" s="72"/>
      <c r="AE86" s="78" t="s">
        <v>823</v>
      </c>
      <c r="AF86" s="78">
        <v>1565</v>
      </c>
      <c r="AG86" s="78">
        <v>711082</v>
      </c>
      <c r="AH86" s="78">
        <v>136610</v>
      </c>
      <c r="AI86" s="78">
        <v>1214</v>
      </c>
      <c r="AJ86" s="78"/>
      <c r="AK86" s="78" t="s">
        <v>899</v>
      </c>
      <c r="AL86" s="78" t="s">
        <v>938</v>
      </c>
      <c r="AM86" s="83" t="s">
        <v>999</v>
      </c>
      <c r="AN86" s="78"/>
      <c r="AO86" s="80">
        <v>40021.69082175926</v>
      </c>
      <c r="AP86" s="83" t="s">
        <v>1067</v>
      </c>
      <c r="AQ86" s="78" t="b">
        <v>0</v>
      </c>
      <c r="AR86" s="78" t="b">
        <v>0</v>
      </c>
      <c r="AS86" s="78" t="b">
        <v>1</v>
      </c>
      <c r="AT86" s="78"/>
      <c r="AU86" s="78">
        <v>19632</v>
      </c>
      <c r="AV86" s="83" t="s">
        <v>1072</v>
      </c>
      <c r="AW86" s="78" t="b">
        <v>1</v>
      </c>
      <c r="AX86" s="78" t="s">
        <v>1140</v>
      </c>
      <c r="AY86" s="83" t="s">
        <v>1224</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298</v>
      </c>
      <c r="C87" s="65"/>
      <c r="D87" s="65" t="s">
        <v>64</v>
      </c>
      <c r="E87" s="66">
        <v>224.51513327576848</v>
      </c>
      <c r="F87" s="68">
        <v>99.84171543032116</v>
      </c>
      <c r="G87" s="100" t="s">
        <v>1139</v>
      </c>
      <c r="H87" s="65"/>
      <c r="I87" s="69" t="s">
        <v>298</v>
      </c>
      <c r="J87" s="70"/>
      <c r="K87" s="70"/>
      <c r="L87" s="69" t="s">
        <v>1312</v>
      </c>
      <c r="M87" s="73">
        <v>53.75097092163431</v>
      </c>
      <c r="N87" s="74">
        <v>316.34796142578125</v>
      </c>
      <c r="O87" s="74">
        <v>3344.507080078125</v>
      </c>
      <c r="P87" s="75"/>
      <c r="Q87" s="76"/>
      <c r="R87" s="76"/>
      <c r="S87" s="86"/>
      <c r="T87" s="48">
        <v>1</v>
      </c>
      <c r="U87" s="48">
        <v>0</v>
      </c>
      <c r="V87" s="49">
        <v>0</v>
      </c>
      <c r="W87" s="49">
        <v>0.004</v>
      </c>
      <c r="X87" s="49">
        <v>0.017401</v>
      </c>
      <c r="Y87" s="49">
        <v>0.437117</v>
      </c>
      <c r="Z87" s="49">
        <v>0</v>
      </c>
      <c r="AA87" s="49">
        <v>0</v>
      </c>
      <c r="AB87" s="71">
        <v>87</v>
      </c>
      <c r="AC87" s="71"/>
      <c r="AD87" s="72"/>
      <c r="AE87" s="78" t="s">
        <v>824</v>
      </c>
      <c r="AF87" s="78">
        <v>16371</v>
      </c>
      <c r="AG87" s="78">
        <v>53047</v>
      </c>
      <c r="AH87" s="78">
        <v>95157</v>
      </c>
      <c r="AI87" s="78">
        <v>24249</v>
      </c>
      <c r="AJ87" s="78"/>
      <c r="AK87" s="78" t="s">
        <v>900</v>
      </c>
      <c r="AL87" s="78" t="s">
        <v>939</v>
      </c>
      <c r="AM87" s="83" t="s">
        <v>970</v>
      </c>
      <c r="AN87" s="78"/>
      <c r="AO87" s="80">
        <v>39092.56201388889</v>
      </c>
      <c r="AP87" s="83" t="s">
        <v>1068</v>
      </c>
      <c r="AQ87" s="78" t="b">
        <v>0</v>
      </c>
      <c r="AR87" s="78" t="b">
        <v>0</v>
      </c>
      <c r="AS87" s="78" t="b">
        <v>1</v>
      </c>
      <c r="AT87" s="78"/>
      <c r="AU87" s="78">
        <v>3997</v>
      </c>
      <c r="AV87" s="83" t="s">
        <v>1075</v>
      </c>
      <c r="AW87" s="78" t="b">
        <v>1</v>
      </c>
      <c r="AX87" s="78" t="s">
        <v>1140</v>
      </c>
      <c r="AY87" s="83" t="s">
        <v>1225</v>
      </c>
      <c r="AZ87" s="78" t="s">
        <v>65</v>
      </c>
      <c r="BA87" s="78" t="str">
        <f>REPLACE(INDEX(GroupVertices[Group],MATCH(Vertices[[#This Row],[Vertex]],GroupVertices[Vertex],0)),1,1,"")</f>
        <v>1</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245</v>
      </c>
      <c r="C88" s="65"/>
      <c r="D88" s="65" t="s">
        <v>64</v>
      </c>
      <c r="E88" s="66">
        <v>167.35739619340666</v>
      </c>
      <c r="F88" s="68">
        <v>99.98643539401361</v>
      </c>
      <c r="G88" s="100" t="s">
        <v>507</v>
      </c>
      <c r="H88" s="65"/>
      <c r="I88" s="69" t="s">
        <v>245</v>
      </c>
      <c r="J88" s="70"/>
      <c r="K88" s="70"/>
      <c r="L88" s="69" t="s">
        <v>1313</v>
      </c>
      <c r="M88" s="73">
        <v>5.520631021730722</v>
      </c>
      <c r="N88" s="74">
        <v>6841.4208984375</v>
      </c>
      <c r="O88" s="74">
        <v>7492.43310546875</v>
      </c>
      <c r="P88" s="75"/>
      <c r="Q88" s="76"/>
      <c r="R88" s="76"/>
      <c r="S88" s="86"/>
      <c r="T88" s="48">
        <v>0</v>
      </c>
      <c r="U88" s="48">
        <v>5</v>
      </c>
      <c r="V88" s="49">
        <v>0.857143</v>
      </c>
      <c r="W88" s="49">
        <v>0.058824</v>
      </c>
      <c r="X88" s="49">
        <v>2.7E-05</v>
      </c>
      <c r="Y88" s="49">
        <v>0.874945</v>
      </c>
      <c r="Z88" s="49">
        <v>0.4</v>
      </c>
      <c r="AA88" s="49">
        <v>0</v>
      </c>
      <c r="AB88" s="71">
        <v>88</v>
      </c>
      <c r="AC88" s="71"/>
      <c r="AD88" s="72"/>
      <c r="AE88" s="78" t="s">
        <v>825</v>
      </c>
      <c r="AF88" s="78">
        <v>4203</v>
      </c>
      <c r="AG88" s="78">
        <v>4546</v>
      </c>
      <c r="AH88" s="78">
        <v>9466</v>
      </c>
      <c r="AI88" s="78">
        <v>2339</v>
      </c>
      <c r="AJ88" s="78"/>
      <c r="AK88" s="78" t="s">
        <v>901</v>
      </c>
      <c r="AL88" s="78" t="s">
        <v>715</v>
      </c>
      <c r="AM88" s="83" t="s">
        <v>1000</v>
      </c>
      <c r="AN88" s="78"/>
      <c r="AO88" s="80">
        <v>41558.644479166665</v>
      </c>
      <c r="AP88" s="83" t="s">
        <v>1069</v>
      </c>
      <c r="AQ88" s="78" t="b">
        <v>0</v>
      </c>
      <c r="AR88" s="78" t="b">
        <v>0</v>
      </c>
      <c r="AS88" s="78" t="b">
        <v>1</v>
      </c>
      <c r="AT88" s="78" t="s">
        <v>687</v>
      </c>
      <c r="AU88" s="78">
        <v>199</v>
      </c>
      <c r="AV88" s="83" t="s">
        <v>1082</v>
      </c>
      <c r="AW88" s="78" t="b">
        <v>0</v>
      </c>
      <c r="AX88" s="78" t="s">
        <v>1140</v>
      </c>
      <c r="AY88" s="83" t="s">
        <v>1226</v>
      </c>
      <c r="AZ88" s="78" t="s">
        <v>66</v>
      </c>
      <c r="BA88" s="78" t="str">
        <f>REPLACE(INDEX(GroupVertices[Group],MATCH(Vertices[[#This Row],[Vertex]],GroupVertices[Vertex],0)),1,1,"")</f>
        <v>3</v>
      </c>
      <c r="BB88" s="48"/>
      <c r="BC88" s="48"/>
      <c r="BD88" s="48"/>
      <c r="BE88" s="48"/>
      <c r="BF88" s="48" t="s">
        <v>439</v>
      </c>
      <c r="BG88" s="48" t="s">
        <v>439</v>
      </c>
      <c r="BH88" s="121" t="s">
        <v>1709</v>
      </c>
      <c r="BI88" s="121" t="s">
        <v>1709</v>
      </c>
      <c r="BJ88" s="121" t="s">
        <v>1747</v>
      </c>
      <c r="BK88" s="121" t="s">
        <v>1747</v>
      </c>
      <c r="BL88" s="121">
        <v>1</v>
      </c>
      <c r="BM88" s="124">
        <v>5.555555555555555</v>
      </c>
      <c r="BN88" s="121">
        <v>0</v>
      </c>
      <c r="BO88" s="124">
        <v>0</v>
      </c>
      <c r="BP88" s="121">
        <v>0</v>
      </c>
      <c r="BQ88" s="124">
        <v>0</v>
      </c>
      <c r="BR88" s="121">
        <v>17</v>
      </c>
      <c r="BS88" s="124">
        <v>94.44444444444444</v>
      </c>
      <c r="BT88" s="121">
        <v>18</v>
      </c>
      <c r="BU88" s="2"/>
      <c r="BV88" s="3"/>
      <c r="BW88" s="3"/>
      <c r="BX88" s="3"/>
      <c r="BY88" s="3"/>
    </row>
    <row r="89" spans="1:77" ht="41.45" customHeight="1">
      <c r="A89" s="87" t="s">
        <v>247</v>
      </c>
      <c r="C89" s="88"/>
      <c r="D89" s="88" t="s">
        <v>64</v>
      </c>
      <c r="E89" s="89">
        <v>162.61163410127102</v>
      </c>
      <c r="F89" s="90">
        <v>99.99845137912298</v>
      </c>
      <c r="G89" s="101" t="s">
        <v>509</v>
      </c>
      <c r="H89" s="88"/>
      <c r="I89" s="91" t="s">
        <v>247</v>
      </c>
      <c r="J89" s="92"/>
      <c r="K89" s="92"/>
      <c r="L89" s="91" t="s">
        <v>1314</v>
      </c>
      <c r="M89" s="93">
        <v>1.5161037176151</v>
      </c>
      <c r="N89" s="94">
        <v>8668.6591796875</v>
      </c>
      <c r="O89" s="94">
        <v>5870.0009765625</v>
      </c>
      <c r="P89" s="95"/>
      <c r="Q89" s="96"/>
      <c r="R89" s="96"/>
      <c r="S89" s="97"/>
      <c r="T89" s="48">
        <v>0</v>
      </c>
      <c r="U89" s="48">
        <v>5</v>
      </c>
      <c r="V89" s="49">
        <v>0.857143</v>
      </c>
      <c r="W89" s="49">
        <v>0.058824</v>
      </c>
      <c r="X89" s="49">
        <v>2.7E-05</v>
      </c>
      <c r="Y89" s="49">
        <v>0.874945</v>
      </c>
      <c r="Z89" s="49">
        <v>0.4</v>
      </c>
      <c r="AA89" s="49">
        <v>0</v>
      </c>
      <c r="AB89" s="98">
        <v>89</v>
      </c>
      <c r="AC89" s="98"/>
      <c r="AD89" s="99"/>
      <c r="AE89" s="78" t="s">
        <v>826</v>
      </c>
      <c r="AF89" s="78">
        <v>899</v>
      </c>
      <c r="AG89" s="78">
        <v>519</v>
      </c>
      <c r="AH89" s="78">
        <v>3837</v>
      </c>
      <c r="AI89" s="78">
        <v>4079</v>
      </c>
      <c r="AJ89" s="78"/>
      <c r="AK89" s="78" t="s">
        <v>902</v>
      </c>
      <c r="AL89" s="78" t="s">
        <v>715</v>
      </c>
      <c r="AM89" s="78"/>
      <c r="AN89" s="78"/>
      <c r="AO89" s="80">
        <v>40537.679293981484</v>
      </c>
      <c r="AP89" s="83" t="s">
        <v>1070</v>
      </c>
      <c r="AQ89" s="78" t="b">
        <v>1</v>
      </c>
      <c r="AR89" s="78" t="b">
        <v>0</v>
      </c>
      <c r="AS89" s="78" t="b">
        <v>1</v>
      </c>
      <c r="AT89" s="78" t="s">
        <v>686</v>
      </c>
      <c r="AU89" s="78">
        <v>55</v>
      </c>
      <c r="AV89" s="83" t="s">
        <v>1072</v>
      </c>
      <c r="AW89" s="78" t="b">
        <v>0</v>
      </c>
      <c r="AX89" s="78" t="s">
        <v>1140</v>
      </c>
      <c r="AY89" s="83" t="s">
        <v>1227</v>
      </c>
      <c r="AZ89" s="78" t="s">
        <v>66</v>
      </c>
      <c r="BA89" s="78" t="str">
        <f>REPLACE(INDEX(GroupVertices[Group],MATCH(Vertices[[#This Row],[Vertex]],GroupVertices[Vertex],0)),1,1,"")</f>
        <v>3</v>
      </c>
      <c r="BB89" s="48"/>
      <c r="BC89" s="48"/>
      <c r="BD89" s="48"/>
      <c r="BE89" s="48"/>
      <c r="BF89" s="48" t="s">
        <v>439</v>
      </c>
      <c r="BG89" s="48" t="s">
        <v>439</v>
      </c>
      <c r="BH89" s="121" t="s">
        <v>1709</v>
      </c>
      <c r="BI89" s="121" t="s">
        <v>1709</v>
      </c>
      <c r="BJ89" s="121" t="s">
        <v>1747</v>
      </c>
      <c r="BK89" s="121" t="s">
        <v>1747</v>
      </c>
      <c r="BL89" s="121">
        <v>1</v>
      </c>
      <c r="BM89" s="124">
        <v>5.555555555555555</v>
      </c>
      <c r="BN89" s="121">
        <v>0</v>
      </c>
      <c r="BO89" s="124">
        <v>0</v>
      </c>
      <c r="BP89" s="121">
        <v>0</v>
      </c>
      <c r="BQ89" s="124">
        <v>0</v>
      </c>
      <c r="BR89" s="121">
        <v>17</v>
      </c>
      <c r="BS89" s="124">
        <v>94.44444444444444</v>
      </c>
      <c r="BT89" s="121">
        <v>18</v>
      </c>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9"/>
    <dataValidation allowBlank="1" showInputMessage="1" promptTitle="Vertex Tooltip" prompt="Enter optional text that will pop up when the mouse is hovered over the vertex." errorTitle="Invalid Vertex Image Key" sqref="L3:L8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9"/>
    <dataValidation allowBlank="1" showInputMessage="1" promptTitle="Vertex Label Fill Color" prompt="To select an optional fill color for the Label shape, right-click and select Select Color on the right-click menu." sqref="J3:J89"/>
    <dataValidation allowBlank="1" showInputMessage="1" promptTitle="Vertex Image File" prompt="Enter the path to an image file.  Hover over the column header for examples." errorTitle="Invalid Vertex Image Key" sqref="G3:G89"/>
    <dataValidation allowBlank="1" showInputMessage="1" promptTitle="Vertex Color" prompt="To select an optional vertex color, right-click and select Select Color on the right-click menu." sqref="C3:C89"/>
    <dataValidation allowBlank="1" showInputMessage="1" promptTitle="Vertex Opacity" prompt="Enter an optional vertex opacity between 0 (transparent) and 100 (opaque)." errorTitle="Invalid Vertex Opacity" error="The optional vertex opacity must be a whole number between 0 and 10." sqref="F3:F89"/>
    <dataValidation type="list" allowBlank="1" showInputMessage="1" showErrorMessage="1" promptTitle="Vertex Shape" prompt="Select an optional vertex shape." errorTitle="Invalid Vertex Shape" error="You have entered an invalid vertex shape.  Try selecting from the drop-down list instead." sqref="D3:D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9">
      <formula1>ValidVertexLabelPositions</formula1>
    </dataValidation>
    <dataValidation allowBlank="1" showInputMessage="1" showErrorMessage="1" promptTitle="Vertex Name" prompt="Enter the name of the vertex." sqref="A3:A89"/>
  </dataValidations>
  <hyperlinks>
    <hyperlink ref="AM3" r:id="rId1" display="http://t.co/z49oV0eatC"/>
    <hyperlink ref="AM4" r:id="rId2" display="http://t.co/4IgYSV4pAa"/>
    <hyperlink ref="AM7" r:id="rId3" display="https://t.co/M5WbOSpn7K"/>
    <hyperlink ref="AM8" r:id="rId4" display="https://t.co/uzMWNPtabx"/>
    <hyperlink ref="AM10" r:id="rId5" display="https://t.co/flGtoecw5b"/>
    <hyperlink ref="AM11" r:id="rId6" display="https://t.co/b5Oyx1k1ye"/>
    <hyperlink ref="AM12" r:id="rId7" display="https://t.co/iNdFvunM4I"/>
    <hyperlink ref="AM13" r:id="rId8" display="http://t.co/dHZHbXLdBj"/>
    <hyperlink ref="AM14" r:id="rId9" display="https://t.co/ln4bd5RR2v"/>
    <hyperlink ref="AM15" r:id="rId10" display="https://t.co/O2sqZ8leaQ"/>
    <hyperlink ref="AM16" r:id="rId11" display="https://t.co/O2sqZ8leaQ"/>
    <hyperlink ref="AM17" r:id="rId12" display="https://t.co/XTrlFfvkoJ"/>
    <hyperlink ref="AM18" r:id="rId13" display="https://t.co/VOpFf3OsYw"/>
    <hyperlink ref="AM20" r:id="rId14" display="https://t.co/PzSlAzQKFs"/>
    <hyperlink ref="AM21" r:id="rId15" display="https://t.co/luyCLlP8A4"/>
    <hyperlink ref="AM22" r:id="rId16" display="http://t.co/azn4u3zrZG"/>
    <hyperlink ref="AM25" r:id="rId17" display="https://t.co/JXxIyegOzl"/>
    <hyperlink ref="AM28" r:id="rId18" display="https://t.co/BedXSQHJGJ"/>
    <hyperlink ref="AM29" r:id="rId19" display="https://t.co/vG6gd588qQ"/>
    <hyperlink ref="AM30" r:id="rId20" display="https://t.co/NDGVPrJGv2"/>
    <hyperlink ref="AM31" r:id="rId21" display="https://t.co/CpndLYW3mV"/>
    <hyperlink ref="AM32" r:id="rId22" display="http://t.co/GBpjvMDpeO"/>
    <hyperlink ref="AM33" r:id="rId23" display="https://t.co/3dOowctW3T"/>
    <hyperlink ref="AM34" r:id="rId24" display="http://t.co/kZsix9FyBs"/>
    <hyperlink ref="AM35" r:id="rId25" display="https://t.co/bHKibMMlnQ"/>
    <hyperlink ref="AM38" r:id="rId26" display="https://t.co/JSIaZFJEaE"/>
    <hyperlink ref="AM39" r:id="rId27" display="https://t.co/ofwqwh0L4C"/>
    <hyperlink ref="AM42" r:id="rId28" display="https://t.co/34Nx9cBuiO"/>
    <hyperlink ref="AM43" r:id="rId29" display="https://t.co/teXTJfPaKG"/>
    <hyperlink ref="AM44" r:id="rId30" display="http://t.co/t7cezzINMd"/>
    <hyperlink ref="AM45" r:id="rId31" display="https://t.co/R5cBQ0VtEW"/>
    <hyperlink ref="AM46" r:id="rId32" display="https://t.co/gC6v4qzGme"/>
    <hyperlink ref="AM47" r:id="rId33" display="https://t.co/ZgBjBCpRi7"/>
    <hyperlink ref="AM48" r:id="rId34" display="https://t.co/JeZHdIX53s"/>
    <hyperlink ref="AM50" r:id="rId35" display="https://t.co/rkq3RfvBX5"/>
    <hyperlink ref="AM51" r:id="rId36" display="https://t.co/nkMVVvcODB"/>
    <hyperlink ref="AM52" r:id="rId37" display="https://t.co/8fwZHNOtV3"/>
    <hyperlink ref="AM54" r:id="rId38" display="http://t.co/qjWEJmMyQw"/>
    <hyperlink ref="AM55" r:id="rId39" display="https://t.co/xNHDtSApmz"/>
    <hyperlink ref="AM56" r:id="rId40" display="https://t.co/jhMXjiM3Wq"/>
    <hyperlink ref="AM58" r:id="rId41" display="https://t.co/UZN3dqZZFU"/>
    <hyperlink ref="AM59" r:id="rId42" display="https://t.co/e6ohcyt1vC"/>
    <hyperlink ref="AM61" r:id="rId43" display="https://t.co/Vgjoq8wOAn"/>
    <hyperlink ref="AM62" r:id="rId44" display="https://t.co/nannyddYsl"/>
    <hyperlink ref="AM63" r:id="rId45" display="https://t.co/zemtgawdyj"/>
    <hyperlink ref="AM66" r:id="rId46" display="https://t.co/Atc8BjebkR"/>
    <hyperlink ref="AM67" r:id="rId47" display="https://t.co/5JZ1oHhYNW"/>
    <hyperlink ref="AM69" r:id="rId48" display="https://t.co/Q4WYGvvDmq"/>
    <hyperlink ref="AM72" r:id="rId49" display="https://t.co/2TDL94Gl3o"/>
    <hyperlink ref="AM73" r:id="rId50" display="http://t.co/RJCZW640yk"/>
    <hyperlink ref="AM74" r:id="rId51" display="https://t.co/wLwM8zp0vk"/>
    <hyperlink ref="AM75" r:id="rId52" display="https://t.co/Cn0elIHd8r"/>
    <hyperlink ref="AM76" r:id="rId53" display="https://t.co/PE37UzgmZA"/>
    <hyperlink ref="AM77" r:id="rId54" display="https://t.co/8fV5n1J8CW"/>
    <hyperlink ref="AM78" r:id="rId55" display="http://t.co/5Dj6JLSfbw"/>
    <hyperlink ref="AM79" r:id="rId56" display="https://t.co/Ask8tolZX9"/>
    <hyperlink ref="AM80" r:id="rId57" display="https://t.co/kFBUOB4v0j"/>
    <hyperlink ref="AM81" r:id="rId58" display="https://t.co/CFJAomwPTF"/>
    <hyperlink ref="AM82" r:id="rId59" display="http://t.co/MQDwlUynlC"/>
    <hyperlink ref="AM84" r:id="rId60" display="https://t.co/KM0582vNZY"/>
    <hyperlink ref="AM86" r:id="rId61" display="http://t.co/vNmL0zJnXy"/>
    <hyperlink ref="AM87" r:id="rId62" display="https://t.co/gC6v4qzGme"/>
    <hyperlink ref="AM88" r:id="rId63" display="https://t.co/SxZ875x6NF"/>
    <hyperlink ref="AP3" r:id="rId64" display="https://pbs.twimg.com/profile_banners/241056687/1498132163"/>
    <hyperlink ref="AP4" r:id="rId65" display="https://pbs.twimg.com/profile_banners/2179043485/1502172225"/>
    <hyperlink ref="AP5" r:id="rId66" display="https://pbs.twimg.com/profile_banners/120048530/1493216558"/>
    <hyperlink ref="AP6" r:id="rId67" display="https://pbs.twimg.com/profile_banners/146770112/1558655686"/>
    <hyperlink ref="AP7" r:id="rId68" display="https://pbs.twimg.com/profile_banners/139675486/1477514495"/>
    <hyperlink ref="AP8" r:id="rId69" display="https://pbs.twimg.com/profile_banners/897863197/1417957483"/>
    <hyperlink ref="AP9" r:id="rId70" display="https://pbs.twimg.com/profile_banners/1126589246003978254/1557434848"/>
    <hyperlink ref="AP10" r:id="rId71" display="https://pbs.twimg.com/profile_banners/18279623/1456570924"/>
    <hyperlink ref="AP11" r:id="rId72" display="https://pbs.twimg.com/profile_banners/816653/1557346842"/>
    <hyperlink ref="AP12" r:id="rId73" display="https://pbs.twimg.com/profile_banners/1664898307/1509692376"/>
    <hyperlink ref="AP13" r:id="rId74" display="https://pbs.twimg.com/profile_banners/606342802/1554126801"/>
    <hyperlink ref="AP14" r:id="rId75" display="https://pbs.twimg.com/profile_banners/300109488/1405129594"/>
    <hyperlink ref="AP15" r:id="rId76" display="https://pbs.twimg.com/profile_banners/345643204/1458830227"/>
    <hyperlink ref="AP16" r:id="rId77" display="https://pbs.twimg.com/profile_banners/1946190224/1518421464"/>
    <hyperlink ref="AP17" r:id="rId78" display="https://pbs.twimg.com/profile_banners/2730173056/1517751742"/>
    <hyperlink ref="AP18" r:id="rId79" display="https://pbs.twimg.com/profile_banners/942438937/1516742921"/>
    <hyperlink ref="AP19" r:id="rId80" display="https://pbs.twimg.com/profile_banners/48133554/1556169460"/>
    <hyperlink ref="AP20" r:id="rId81" display="https://pbs.twimg.com/profile_banners/2178945223/1495806768"/>
    <hyperlink ref="AP21" r:id="rId82" display="https://pbs.twimg.com/profile_banners/1062046718420795393/1547058966"/>
    <hyperlink ref="AP22" r:id="rId83" display="https://pbs.twimg.com/profile_banners/264169218/1488183341"/>
    <hyperlink ref="AP23" r:id="rId84" display="https://pbs.twimg.com/profile_banners/151797991/1469112501"/>
    <hyperlink ref="AP25" r:id="rId85" display="https://pbs.twimg.com/profile_banners/255156370/1547471204"/>
    <hyperlink ref="AP26" r:id="rId86" display="https://pbs.twimg.com/profile_banners/419548684/1426716562"/>
    <hyperlink ref="AP27" r:id="rId87" display="https://pbs.twimg.com/profile_banners/1200026078/1538322815"/>
    <hyperlink ref="AP28" r:id="rId88" display="https://pbs.twimg.com/profile_banners/3325495342/1538924995"/>
    <hyperlink ref="AP29" r:id="rId89" display="https://pbs.twimg.com/profile_banners/2356165022/1501751095"/>
    <hyperlink ref="AP30" r:id="rId90" display="https://pbs.twimg.com/profile_banners/773838875638849537/1487327038"/>
    <hyperlink ref="AP34" r:id="rId91" display="https://pbs.twimg.com/profile_banners/1528297748/1441371679"/>
    <hyperlink ref="AP35" r:id="rId92" display="https://pbs.twimg.com/profile_banners/874634564198649856/1501759156"/>
    <hyperlink ref="AP37" r:id="rId93" display="https://pbs.twimg.com/profile_banners/857184638900604928/1530182713"/>
    <hyperlink ref="AP38" r:id="rId94" display="https://pbs.twimg.com/profile_banners/22467617/1555368872"/>
    <hyperlink ref="AP39" r:id="rId95" display="https://pbs.twimg.com/profile_banners/816215597688164352/1557489435"/>
    <hyperlink ref="AP43" r:id="rId96" display="https://pbs.twimg.com/profile_banners/1071416239602442241/1544280914"/>
    <hyperlink ref="AP44" r:id="rId97" display="https://pbs.twimg.com/profile_banners/8856332/1424342556"/>
    <hyperlink ref="AP45" r:id="rId98" display="https://pbs.twimg.com/profile_banners/2264926972/1542649762"/>
    <hyperlink ref="AP46" r:id="rId99" display="https://pbs.twimg.com/profile_banners/1571068567/1523989751"/>
    <hyperlink ref="AP47" r:id="rId100" display="https://pbs.twimg.com/profile_banners/4053835223/1548163140"/>
    <hyperlink ref="AP48" r:id="rId101" display="https://pbs.twimg.com/profile_banners/698330536029204480/1463485438"/>
    <hyperlink ref="AP50" r:id="rId102" display="https://pbs.twimg.com/profile_banners/1706503148/1548943679"/>
    <hyperlink ref="AP51" r:id="rId103" display="https://pbs.twimg.com/profile_banners/259428892/1447054969"/>
    <hyperlink ref="AP53" r:id="rId104" display="https://pbs.twimg.com/profile_banners/273706943/1438391813"/>
    <hyperlink ref="AP55" r:id="rId105" display="https://pbs.twimg.com/profile_banners/20994576/1558248517"/>
    <hyperlink ref="AP56" r:id="rId106" display="https://pbs.twimg.com/profile_banners/702072183489691648/1538039737"/>
    <hyperlink ref="AP58" r:id="rId107" display="https://pbs.twimg.com/profile_banners/968490186790309888/1551715083"/>
    <hyperlink ref="AP59" r:id="rId108" display="https://pbs.twimg.com/profile_banners/968965457213607936/1519855081"/>
    <hyperlink ref="AP61" r:id="rId109" display="https://pbs.twimg.com/profile_banners/2282612616/1541677347"/>
    <hyperlink ref="AP62" r:id="rId110" display="https://pbs.twimg.com/profile_banners/719866661692665856/1548367431"/>
    <hyperlink ref="AP63" r:id="rId111" display="https://pbs.twimg.com/profile_banners/1057943501034475520/1541516468"/>
    <hyperlink ref="AP64" r:id="rId112" display="https://pbs.twimg.com/profile_banners/298713486/1550073719"/>
    <hyperlink ref="AP66" r:id="rId113" display="https://pbs.twimg.com/profile_banners/20555800/1509544907"/>
    <hyperlink ref="AP67" r:id="rId114" display="https://pbs.twimg.com/profile_banners/4838985419/1553498630"/>
    <hyperlink ref="AP68" r:id="rId115" display="https://pbs.twimg.com/profile_banners/1066321756372250624/1554980356"/>
    <hyperlink ref="AP69" r:id="rId116" display="https://pbs.twimg.com/profile_banners/2735591/1558523451"/>
    <hyperlink ref="AP70" r:id="rId117" display="https://pbs.twimg.com/profile_banners/1050449186578190336/1539282321"/>
    <hyperlink ref="AP72" r:id="rId118" display="https://pbs.twimg.com/profile_banners/1183648544/1361467345"/>
    <hyperlink ref="AP74" r:id="rId119" display="https://pbs.twimg.com/profile_banners/768426512999743488/1549984612"/>
    <hyperlink ref="AP75" r:id="rId120" display="https://pbs.twimg.com/profile_banners/897761252243632128/1502878356"/>
    <hyperlink ref="AP76" r:id="rId121" display="https://pbs.twimg.com/profile_banners/712288379304615936/1528111587"/>
    <hyperlink ref="AP77" r:id="rId122" display="https://pbs.twimg.com/profile_banners/1930227433/1553850522"/>
    <hyperlink ref="AP78" r:id="rId123" display="https://pbs.twimg.com/profile_banners/1871522107/1474459677"/>
    <hyperlink ref="AP79" r:id="rId124" display="https://pbs.twimg.com/profile_banners/783929064595881984/1535024958"/>
    <hyperlink ref="AP80" r:id="rId125" display="https://pbs.twimg.com/profile_banners/958396810019655680/1555424947"/>
    <hyperlink ref="AP81" r:id="rId126" display="https://pbs.twimg.com/profile_banners/745174745964896256/1533202018"/>
    <hyperlink ref="AP82" r:id="rId127" display="https://pbs.twimg.com/profile_banners/47667972/1389649631"/>
    <hyperlink ref="AP84" r:id="rId128" display="https://pbs.twimg.com/profile_banners/819859100091772928/1484919457"/>
    <hyperlink ref="AP85" r:id="rId129" display="https://pbs.twimg.com/profile_banners/2998118872/1556180435"/>
    <hyperlink ref="AP86" r:id="rId130" display="https://pbs.twimg.com/profile_banners/60642052/1498248447"/>
    <hyperlink ref="AP87" r:id="rId131" display="https://pbs.twimg.com/profile_banners/621713/1412165979"/>
    <hyperlink ref="AP88" r:id="rId132" display="https://pbs.twimg.com/profile_banners/1954431122/1541023205"/>
    <hyperlink ref="AP89" r:id="rId133" display="https://pbs.twimg.com/profile_banners/230475549/1459612375"/>
    <hyperlink ref="AV3" r:id="rId134" display="http://abs.twimg.com/images/themes/theme1/bg.png"/>
    <hyperlink ref="AV4" r:id="rId135" display="http://abs.twimg.com/images/themes/theme1/bg.png"/>
    <hyperlink ref="AV5" r:id="rId136" display="http://abs.twimg.com/images/themes/theme1/bg.png"/>
    <hyperlink ref="AV6" r:id="rId137" display="http://abs.twimg.com/images/themes/theme1/bg.png"/>
    <hyperlink ref="AV7" r:id="rId138" display="http://abs.twimg.com/images/themes/theme5/bg.gif"/>
    <hyperlink ref="AV8" r:id="rId139" display="http://abs.twimg.com/images/themes/theme1/bg.png"/>
    <hyperlink ref="AV10" r:id="rId140" display="http://abs.twimg.com/images/themes/theme2/bg.gif"/>
    <hyperlink ref="AV11" r:id="rId141" display="http://abs.twimg.com/images/themes/theme1/bg.png"/>
    <hyperlink ref="AV12" r:id="rId142" display="http://abs.twimg.com/images/themes/theme1/bg.png"/>
    <hyperlink ref="AV13" r:id="rId143" display="http://abs.twimg.com/images/themes/theme1/bg.png"/>
    <hyperlink ref="AV14" r:id="rId144" display="http://abs.twimg.com/images/themes/theme1/bg.png"/>
    <hyperlink ref="AV15" r:id="rId145" display="http://abs.twimg.com/images/themes/theme1/bg.png"/>
    <hyperlink ref="AV16" r:id="rId146" display="http://abs.twimg.com/images/themes/theme1/bg.png"/>
    <hyperlink ref="AV17" r:id="rId147" display="http://abs.twimg.com/images/themes/theme1/bg.png"/>
    <hyperlink ref="AV18" r:id="rId148" display="http://abs.twimg.com/images/themes/theme1/bg.png"/>
    <hyperlink ref="AV19" r:id="rId149" display="http://abs.twimg.com/images/themes/theme12/bg.gif"/>
    <hyperlink ref="AV20" r:id="rId150" display="http://abs.twimg.com/images/themes/theme1/bg.png"/>
    <hyperlink ref="AV21" r:id="rId151" display="http://abs.twimg.com/images/themes/theme1/bg.png"/>
    <hyperlink ref="AV22" r:id="rId152" display="http://abs.twimg.com/images/themes/theme1/bg.png"/>
    <hyperlink ref="AV23" r:id="rId153" display="http://abs.twimg.com/images/themes/theme4/bg.gif"/>
    <hyperlink ref="AV24" r:id="rId154" display="http://abs.twimg.com/images/themes/theme1/bg.png"/>
    <hyperlink ref="AV25" r:id="rId155" display="http://abs.twimg.com/images/themes/theme1/bg.png"/>
    <hyperlink ref="AV26" r:id="rId156" display="http://abs.twimg.com/images/themes/theme1/bg.png"/>
    <hyperlink ref="AV27" r:id="rId157" display="http://abs.twimg.com/images/themes/theme1/bg.png"/>
    <hyperlink ref="AV28" r:id="rId158" display="http://abs.twimg.com/images/themes/theme1/bg.png"/>
    <hyperlink ref="AV29" r:id="rId159" display="http://abs.twimg.com/images/themes/theme1/bg.png"/>
    <hyperlink ref="AV30" r:id="rId160" display="http://abs.twimg.com/images/themes/theme1/bg.png"/>
    <hyperlink ref="AV31" r:id="rId161" display="http://abs.twimg.com/images/themes/theme1/bg.png"/>
    <hyperlink ref="AV32" r:id="rId162" display="http://abs.twimg.com/images/themes/theme1/bg.png"/>
    <hyperlink ref="AV33" r:id="rId163" display="http://abs.twimg.com/images/themes/theme1/bg.png"/>
    <hyperlink ref="AV34" r:id="rId164" display="http://abs.twimg.com/images/themes/theme16/bg.gif"/>
    <hyperlink ref="AV35" r:id="rId165" display="http://abs.twimg.com/images/themes/theme1/bg.png"/>
    <hyperlink ref="AV36" r:id="rId166" display="http://abs.twimg.com/images/themes/theme1/bg.png"/>
    <hyperlink ref="AV38" r:id="rId167" display="http://abs.twimg.com/images/themes/theme1/bg.png"/>
    <hyperlink ref="AV40" r:id="rId168" display="http://abs.twimg.com/images/themes/theme1/bg.png"/>
    <hyperlink ref="AV41" r:id="rId169" display="http://abs.twimg.com/images/themes/theme1/bg.png"/>
    <hyperlink ref="AV42" r:id="rId170" display="http://abs.twimg.com/images/themes/theme1/bg.png"/>
    <hyperlink ref="AV44" r:id="rId171" display="http://abs.twimg.com/images/themes/theme1/bg.png"/>
    <hyperlink ref="AV45" r:id="rId172" display="http://abs.twimg.com/images/themes/theme1/bg.png"/>
    <hyperlink ref="AV46" r:id="rId173" display="http://abs.twimg.com/images/themes/theme1/bg.png"/>
    <hyperlink ref="AV47" r:id="rId174" display="http://abs.twimg.com/images/themes/theme1/bg.png"/>
    <hyperlink ref="AV48" r:id="rId175" display="http://abs.twimg.com/images/themes/theme1/bg.png"/>
    <hyperlink ref="AV50" r:id="rId176" display="http://abs.twimg.com/images/themes/theme1/bg.png"/>
    <hyperlink ref="AV51" r:id="rId177" display="http://abs.twimg.com/images/themes/theme14/bg.gif"/>
    <hyperlink ref="AV52" r:id="rId178" display="http://abs.twimg.com/images/themes/theme1/bg.png"/>
    <hyperlink ref="AV53" r:id="rId179" display="http://abs.twimg.com/images/themes/theme3/bg.gif"/>
    <hyperlink ref="AV54" r:id="rId180" display="http://abs.twimg.com/images/themes/theme1/bg.png"/>
    <hyperlink ref="AV55" r:id="rId181" display="http://abs.twimg.com/images/themes/theme3/bg.gif"/>
    <hyperlink ref="AV56" r:id="rId182" display="http://abs.twimg.com/images/themes/theme1/bg.png"/>
    <hyperlink ref="AV57" r:id="rId183" display="http://abs.twimg.com/images/themes/theme7/bg.gif"/>
    <hyperlink ref="AV60" r:id="rId184" display="http://abs.twimg.com/images/themes/theme7/bg.gif"/>
    <hyperlink ref="AV61" r:id="rId185" display="http://abs.twimg.com/images/themes/theme1/bg.png"/>
    <hyperlink ref="AV64" r:id="rId186" display="http://abs.twimg.com/images/themes/theme1/bg.png"/>
    <hyperlink ref="AV65" r:id="rId187" display="http://abs.twimg.com/images/themes/theme14/bg.gif"/>
    <hyperlink ref="AV66" r:id="rId188" display="http://abs.twimg.com/images/themes/theme11/bg.gif"/>
    <hyperlink ref="AV69" r:id="rId189" display="http://abs.twimg.com/images/themes/theme1/bg.png"/>
    <hyperlink ref="AV72" r:id="rId190" display="http://abs.twimg.com/images/themes/theme1/bg.png"/>
    <hyperlink ref="AV73" r:id="rId191" display="http://abs.twimg.com/images/themes/theme18/bg.gif"/>
    <hyperlink ref="AV74" r:id="rId192" display="http://abs.twimg.com/images/themes/theme1/bg.png"/>
    <hyperlink ref="AV75" r:id="rId193" display="http://abs.twimg.com/images/themes/theme1/bg.png"/>
    <hyperlink ref="AV76" r:id="rId194" display="http://abs.twimg.com/images/themes/theme1/bg.png"/>
    <hyperlink ref="AV77" r:id="rId195" display="http://abs.twimg.com/images/themes/theme1/bg.png"/>
    <hyperlink ref="AV78" r:id="rId196" display="http://abs.twimg.com/images/themes/theme1/bg.png"/>
    <hyperlink ref="AV79" r:id="rId197" display="http://abs.twimg.com/images/themes/theme1/bg.png"/>
    <hyperlink ref="AV80" r:id="rId198" display="http://abs.twimg.com/images/themes/theme1/bg.png"/>
    <hyperlink ref="AV82" r:id="rId199" display="http://abs.twimg.com/images/themes/theme1/bg.png"/>
    <hyperlink ref="AV83" r:id="rId200" display="http://abs.twimg.com/images/themes/theme1/bg.png"/>
    <hyperlink ref="AV84" r:id="rId201" display="http://abs.twimg.com/images/themes/theme1/bg.png"/>
    <hyperlink ref="AV85" r:id="rId202" display="http://abs.twimg.com/images/themes/theme1/bg.png"/>
    <hyperlink ref="AV86" r:id="rId203" display="http://abs.twimg.com/images/themes/theme1/bg.png"/>
    <hyperlink ref="AV87" r:id="rId204" display="http://abs.twimg.com/images/themes/theme12/bg.gif"/>
    <hyperlink ref="AV88" r:id="rId205" display="http://abs.twimg.com/images/themes/theme18/bg.gif"/>
    <hyperlink ref="AV89" r:id="rId206" display="http://abs.twimg.com/images/themes/theme1/bg.png"/>
    <hyperlink ref="G3" r:id="rId207" display="http://pbs.twimg.com/profile_images/877856116427894784/3pUFqLxa_normal.jpg"/>
    <hyperlink ref="G4" r:id="rId208" display="http://pbs.twimg.com/profile_images/894801179376537600/LfDiw8HP_normal.jpg"/>
    <hyperlink ref="G5" r:id="rId209" display="http://pbs.twimg.com/profile_images/753880163/bodil_1_normal.jpg"/>
    <hyperlink ref="G6" r:id="rId210" display="http://pbs.twimg.com/profile_images/1132170057050730496/XwCzn7g__normal.jpg"/>
    <hyperlink ref="G7" r:id="rId211" display="http://pbs.twimg.com/profile_images/841751590411370496/-K9iGVgP_normal.jpg"/>
    <hyperlink ref="G8" r:id="rId212" display="http://pbs.twimg.com/profile_images/859018406481338370/reXVX42B_normal.jpg"/>
    <hyperlink ref="G9" r:id="rId213" display="http://pbs.twimg.com/profile_images/1126589372109873153/NJgZDCeC_normal.jpg"/>
    <hyperlink ref="G10" r:id="rId214" display="http://pbs.twimg.com/profile_images/378800000620056856/36ce8fe5afb430b8b3e3fc45a7ffde67_normal.jpeg"/>
    <hyperlink ref="G11" r:id="rId215" display="http://pbs.twimg.com/profile_images/1096066608034918401/m8wnTWsX_normal.png"/>
    <hyperlink ref="G12" r:id="rId216" display="http://pbs.twimg.com/profile_images/1042398813867073536/TAKtOu7Z_normal.jpg"/>
    <hyperlink ref="G13" r:id="rId217" display="http://pbs.twimg.com/profile_images/848820350867714048/e9NaLJUC_normal.jpg"/>
    <hyperlink ref="G14" r:id="rId218" display="http://pbs.twimg.com/profile_images/826311243661074432/NxYQmXZt_normal.jpg"/>
    <hyperlink ref="G15" r:id="rId219" display="http://pbs.twimg.com/profile_images/1002919828238360578/xDUlLtff_normal.jpg"/>
    <hyperlink ref="G16" r:id="rId220" display="http://pbs.twimg.com/profile_images/592978967344218112/7qTDWP2f_normal.png"/>
    <hyperlink ref="G17" r:id="rId221" display="http://pbs.twimg.com/profile_images/960123866520702976/2hFsoJwY_normal.jpg"/>
    <hyperlink ref="G18" r:id="rId222" display="http://pbs.twimg.com/profile_images/978337754999328771/uweRMYwW_normal.jpg"/>
    <hyperlink ref="G19" r:id="rId223" display="http://pbs.twimg.com/profile_images/489073058557071360/0s-k1wVj_normal.jpeg"/>
    <hyperlink ref="G20" r:id="rId224" display="http://pbs.twimg.com/profile_images/618804320558055424/PgCBwciE_normal.jpg"/>
    <hyperlink ref="G21" r:id="rId225" display="http://pbs.twimg.com/profile_images/1065965876678221829/KJ3RFt3s_normal.jpg"/>
    <hyperlink ref="G22" r:id="rId226" display="http://pbs.twimg.com/profile_images/839099716059168769/IPzjHOAQ_normal.jpg"/>
    <hyperlink ref="G23" r:id="rId227" display="http://pbs.twimg.com/profile_images/756137532291776512/xJyNSVHZ_normal.jpg"/>
    <hyperlink ref="G24" r:id="rId228" display="http://pbs.twimg.com/profile_images/560036560897187840/PFg7ASAC_normal.jpeg"/>
    <hyperlink ref="G25" r:id="rId229" display="http://pbs.twimg.com/profile_images/1055392567280500739/6NUtxB1k_normal.jpg"/>
    <hyperlink ref="G26" r:id="rId230" display="http://pbs.twimg.com/profile_images/623056820563746816/YREMUyp4_normal.jpg"/>
    <hyperlink ref="G27" r:id="rId231" display="http://pbs.twimg.com/profile_images/1105852960884563969/lrZiRvS5_normal.jpg"/>
    <hyperlink ref="G28" r:id="rId232" display="http://pbs.twimg.com/profile_images/1115586043624005633/5LC2S-NE_normal.png"/>
    <hyperlink ref="G29" r:id="rId233" display="http://pbs.twimg.com/profile_images/893030945447583744/Cm-p-kb8_normal.jpg"/>
    <hyperlink ref="G30" r:id="rId234" display="http://pbs.twimg.com/profile_images/832484880512475136/h59v-Fty_normal.jpg"/>
    <hyperlink ref="G31" r:id="rId235" display="http://pbs.twimg.com/profile_images/717425989811355648/Wxu12sra_normal.jpg"/>
    <hyperlink ref="G32" r:id="rId236" display="http://pbs.twimg.com/profile_images/88559938/crowberry_logo_grey_yellow_small_normal.jpg"/>
    <hyperlink ref="G33" r:id="rId237" display="http://pbs.twimg.com/profile_images/1130774325412401153/3xbgNzwd_normal.jpg"/>
    <hyperlink ref="G34" r:id="rId238" display="http://pbs.twimg.com/profile_images/640799627264942080/_NqBCkZA_normal.jpg"/>
    <hyperlink ref="G35" r:id="rId239" display="http://pbs.twimg.com/profile_images/892077019328065537/_s1UMb6J_normal.jpg"/>
    <hyperlink ref="G36" r:id="rId240" display="http://pbs.twimg.com/profile_images/1128233454934605824/U4d53z6e_normal.png"/>
    <hyperlink ref="G37" r:id="rId241" display="http://pbs.twimg.com/profile_images/1000391565842448384/ukLkPK2k_normal.jpg"/>
    <hyperlink ref="G38" r:id="rId242" display="http://pbs.twimg.com/profile_images/880015248324837376/rsuw4VRB_normal.jpg"/>
    <hyperlink ref="G39" r:id="rId243" display="http://pbs.twimg.com/profile_images/1126818308303523842/hY6ezpV__normal.png"/>
    <hyperlink ref="G40" r:id="rId244" display="http://pbs.twimg.com/profile_images/344513261580691059/8d62dced3e0587399cb2845a2c2f93b4_normal.jpeg"/>
    <hyperlink ref="G41" r:id="rId245" display="http://abs.twimg.com/sticky/default_profile_images/default_profile_normal.png"/>
    <hyperlink ref="G42" r:id="rId246" display="http://pbs.twimg.com/profile_images/896442085196410880/Anfr0PPf_normal.jpg"/>
    <hyperlink ref="G43" r:id="rId247" display="http://pbs.twimg.com/profile_images/1073584580207230978/hx3JldSr_normal.jpg"/>
    <hyperlink ref="G44" r:id="rId248" display="http://pbs.twimg.com/profile_images/499539988833267712/mjnAZmLH_normal.jpeg"/>
    <hyperlink ref="G45" r:id="rId249" display="http://pbs.twimg.com/profile_images/425924166303236096/QxPzyHJY_normal.png"/>
    <hyperlink ref="G46" r:id="rId250" display="http://pbs.twimg.com/profile_images/976421775125905408/QcP6rMkR_normal.jpg"/>
    <hyperlink ref="G47" r:id="rId251" display="http://pbs.twimg.com/profile_images/1088012154010243072/sdIn304d_normal.jpg"/>
    <hyperlink ref="G48" r:id="rId252" display="http://pbs.twimg.com/profile_images/1112777489154076677/JRGummIL_normal.png"/>
    <hyperlink ref="G49" r:id="rId253" display="http://abs.twimg.com/sticky/default_profile_images/default_profile_normal.png"/>
    <hyperlink ref="G50" r:id="rId254" display="http://pbs.twimg.com/profile_images/1097399669158825984/aXZ49j3I_normal.png"/>
    <hyperlink ref="G51" r:id="rId255" display="http://pbs.twimg.com/profile_images/662996408191090688/HW0niGlC_normal.jpg"/>
    <hyperlink ref="G52" r:id="rId256" display="http://pbs.twimg.com/profile_images/882932208788533249/q63oS3Fo_normal.jpg"/>
    <hyperlink ref="G53" r:id="rId257" display="http://pbs.twimg.com/profile_images/1093938101645389831/sx3IfA4S_normal.jpg"/>
    <hyperlink ref="G54" r:id="rId258" display="http://pbs.twimg.com/profile_images/53878772/emil-profile-arlanda-2007-08-18-cropped_normal.jpg"/>
    <hyperlink ref="G55" r:id="rId259" display="http://pbs.twimg.com/profile_images/684270827978674176/Ct8jfJqe_normal.jpg"/>
    <hyperlink ref="G56" r:id="rId260" display="http://pbs.twimg.com/profile_images/1123854279217963008/izGauILk_normal.png"/>
    <hyperlink ref="G57" r:id="rId261" display="http://pbs.twimg.com/profile_images/426390581095305217/UbZkQeL9_normal.jpeg"/>
    <hyperlink ref="G58" r:id="rId262" display="http://pbs.twimg.com/profile_images/1102598781860806658/29tiYJd7_normal.png"/>
    <hyperlink ref="G59" r:id="rId263" display="http://pbs.twimg.com/profile_images/968966540514283521/ub1k_fZy_normal.jpg"/>
    <hyperlink ref="G60" r:id="rId264" display="http://pbs.twimg.com/profile_images/2412051120/kreolgr0vddcmlosxfkf_normal.jpeg"/>
    <hyperlink ref="G61" r:id="rId265" display="http://pbs.twimg.com/profile_images/1060496447072882690/SHz48lzp_normal.jpg"/>
    <hyperlink ref="G62" r:id="rId266" display="http://pbs.twimg.com/profile_images/1088558052347990021/LHxfaVsP_normal.jpg"/>
    <hyperlink ref="G63" r:id="rId267" display="http://pbs.twimg.com/profile_images/1131058698560901120/TG_-1v68_normal.png"/>
    <hyperlink ref="G64" r:id="rId268" display="http://pbs.twimg.com/profile_images/1057835108491821056/24tPt4SJ_normal.jpg"/>
    <hyperlink ref="G65" r:id="rId269" display="http://pbs.twimg.com/profile_images/1120879831225458688/u1axOj38_normal.jpg"/>
    <hyperlink ref="G66" r:id="rId270" display="http://pbs.twimg.com/profile_images/783749440226164736/OQps5VaU_normal.jpg"/>
    <hyperlink ref="G67" r:id="rId271" display="http://pbs.twimg.com/profile_images/824591449442451456/fnn7x20q_normal.jpg"/>
    <hyperlink ref="G68" r:id="rId272" display="http://pbs.twimg.com/profile_images/1116294633921961984/t4wgIAX9_normal.jpg"/>
    <hyperlink ref="G69" r:id="rId273" display="http://pbs.twimg.com/profile_images/1051826427837014017/v2TLU4mf_normal.jpg"/>
    <hyperlink ref="G70" r:id="rId274" display="http://pbs.twimg.com/profile_images/1050452779209302018/hZ3v9tSP_normal.jpg"/>
    <hyperlink ref="G71" r:id="rId275" display="http://abs.twimg.com/sticky/default_profile_images/default_profile_normal.png"/>
    <hyperlink ref="G72" r:id="rId276" display="http://pbs.twimg.com/profile_images/743826201177907200/g5zzmJHr_normal.jpg"/>
    <hyperlink ref="G73" r:id="rId277" display="http://pbs.twimg.com/profile_images/506709737149181952/RuVnCbxc_normal.png"/>
    <hyperlink ref="G74" r:id="rId278" display="http://pbs.twimg.com/profile_images/1095336298523484160/DjW_-q5R_normal.jpg"/>
    <hyperlink ref="G75" r:id="rId279" display="http://pbs.twimg.com/profile_images/897763246828122113/ivfkTEZJ_normal.jpg"/>
    <hyperlink ref="G76" r:id="rId280" display="http://pbs.twimg.com/profile_images/712289910343016450/88qWK8QN_normal.jpg"/>
    <hyperlink ref="G77" r:id="rId281" display="http://pbs.twimg.com/profile_images/935537117475885059/xVg9plnI_normal.jpg"/>
    <hyperlink ref="G78" r:id="rId282" display="http://pbs.twimg.com/profile_images/778565559688564736/P7lLz_wh_normal.jpg"/>
    <hyperlink ref="G79" r:id="rId283" display="http://pbs.twimg.com/profile_images/797961075232833540/jLZhfl0d_normal.jpg"/>
    <hyperlink ref="G80" r:id="rId284" display="http://pbs.twimg.com/profile_images/985799403398139905/XbNikKwL_normal.jpg"/>
    <hyperlink ref="G81" r:id="rId285" display="http://pbs.twimg.com/profile_images/1002517136990965761/Ju-JvrJx_normal.jpg"/>
    <hyperlink ref="G82" r:id="rId286" display="http://pbs.twimg.com/profile_images/423168555593392129/gJX4Fmxn_normal.jpeg"/>
    <hyperlink ref="G83" r:id="rId287" display="http://pbs.twimg.com/profile_images/1631859101/001dgu_normal.jpg"/>
    <hyperlink ref="G84" r:id="rId288" display="http://pbs.twimg.com/profile_images/822437844828430336/LkEkV969_normal.jpg"/>
    <hyperlink ref="G85" r:id="rId289" display="http://pbs.twimg.com/profile_images/1121326047264411649/-ZYBcOvx_normal.jpg"/>
    <hyperlink ref="G86" r:id="rId290" display="http://pbs.twimg.com/profile_images/615577992815882240/Iap3Di46_normal.png"/>
    <hyperlink ref="G87" r:id="rId291" display="http://pbs.twimg.com/profile_images/968476381096095744/XR-Uq0Hs_normal.jpg"/>
    <hyperlink ref="G88" r:id="rId292" display="http://pbs.twimg.com/profile_images/486617566001913856/N24kOyXu_normal.jpeg"/>
    <hyperlink ref="G89" r:id="rId293" display="http://pbs.twimg.com/profile_images/2792447262/dc232568551914b74130e92d665dca7d_normal.jpeg"/>
    <hyperlink ref="AY3" r:id="rId294" display="https://twitter.com/ideoninnovation"/>
    <hyperlink ref="AY4" r:id="rId295" display="https://twitter.com/malmostartups"/>
    <hyperlink ref="AY5" r:id="rId296" display="https://twitter.com/bodilrosvall"/>
    <hyperlink ref="AY6" r:id="rId297" display="https://twitter.com/paulalesius"/>
    <hyperlink ref="AY7" r:id="rId298" display="https://twitter.com/cizarantmann"/>
    <hyperlink ref="AY8" r:id="rId299" display="https://twitter.com/oresundstartups"/>
    <hyperlink ref="AY9" r:id="rId300" display="https://twitter.com/agronomy_"/>
    <hyperlink ref="AY10" r:id="rId301" display="https://twitter.com/burtonlee"/>
    <hyperlink ref="AY11" r:id="rId302" display="https://twitter.com/techcrunch"/>
    <hyperlink ref="AY12" r:id="rId303" display="https://twitter.com/livspace"/>
    <hyperlink ref="AY13" r:id="rId304" display="https://twitter.com/ikea"/>
    <hyperlink ref="AY14" r:id="rId305" display="https://twitter.com/siliconvikings"/>
    <hyperlink ref="AY15" r:id="rId306" display="https://twitter.com/karlsson_j"/>
    <hyperlink ref="AY16" r:id="rId307" display="https://twitter.com/didigital_se"/>
    <hyperlink ref="AY17" r:id="rId308" display="https://twitter.com/erikleiram"/>
    <hyperlink ref="AY18" r:id="rId309" display="https://twitter.com/investeraren"/>
    <hyperlink ref="AY19" r:id="rId310" display="https://twitter.com/elanmb"/>
    <hyperlink ref="AY20" r:id="rId311" display="https://twitter.com/orbital_systems"/>
    <hyperlink ref="AY21" r:id="rId312" display="https://twitter.com/siftedeu"/>
    <hyperlink ref="AY22" r:id="rId313" display="https://twitter.com/dagensindustri"/>
    <hyperlink ref="AY23" r:id="rId314" display="https://twitter.com/jonasmichanek"/>
    <hyperlink ref="AY24" r:id="rId315" display="https://twitter.com/jennyruthhrafns"/>
    <hyperlink ref="AY25" r:id="rId316" display="https://twitter.com/mimibilling"/>
    <hyperlink ref="AY26" r:id="rId317" display="https://twitter.com/jonasharrysson"/>
    <hyperlink ref="AY27" r:id="rId318" display="https://twitter.com/mariaheij"/>
    <hyperlink ref="AY28" r:id="rId319" display="https://twitter.com/fasttrackmalmo"/>
    <hyperlink ref="AY29" r:id="rId320" display="https://twitter.com/mojodiagnostics"/>
    <hyperlink ref="AY30" r:id="rId321" display="https://twitter.com/waveventures"/>
    <hyperlink ref="AY31" r:id="rId322" display="https://twitter.com/emilsjodin"/>
    <hyperlink ref="AY32" r:id="rId323" display="https://twitter.com/crowberry"/>
    <hyperlink ref="AY33" r:id="rId324" display="https://twitter.com/hajak"/>
    <hyperlink ref="AY34" r:id="rId325" display="https://twitter.com/engagingcare"/>
    <hyperlink ref="AY35" r:id="rId326" display="https://twitter.com/panionapp"/>
    <hyperlink ref="AY36" r:id="rId327" display="https://twitter.com/jeremiepoirier"/>
    <hyperlink ref="AY37" r:id="rId328" display="https://twitter.com/valazulfiu"/>
    <hyperlink ref="AY38" r:id="rId329" display="https://twitter.com/neo4j"/>
    <hyperlink ref="AY39" r:id="rId330" display="https://twitter.com/nordicmade"/>
    <hyperlink ref="AY40" r:id="rId331" display="https://twitter.com/isabell"/>
    <hyperlink ref="AY41" r:id="rId332" display="https://twitter.com/ventureb"/>
    <hyperlink ref="AY42" r:id="rId333" display="https://twitter.com/martinweigert"/>
    <hyperlink ref="AY43" r:id="rId334" display="https://twitter.com/swedishtechwkly"/>
    <hyperlink ref="AY44" r:id="rId335" display="https://twitter.com/veckansaffarer"/>
    <hyperlink ref="AY45" r:id="rId336" display="https://twitter.com/thenordicweb"/>
    <hyperlink ref="AY46" r:id="rId337" display="https://twitter.com/tech_eu"/>
    <hyperlink ref="AY47" r:id="rId338" display="https://twitter.com/pleo"/>
    <hyperlink ref="AY48" r:id="rId339" display="https://twitter.com/swc2019"/>
    <hyperlink ref="AY49" r:id="rId340" display="https://twitter.com/corpower_ocean"/>
    <hyperlink ref="AY50" r:id="rId341" display="https://twitter.com/mapillary"/>
    <hyperlink ref="AY51" r:id="rId342" display="https://twitter.com/sarahgillmartin"/>
    <hyperlink ref="AY52" r:id="rId343" display="https://twitter.com/brandox_com"/>
    <hyperlink ref="AY53" r:id="rId344" display="https://twitter.com/allielindo"/>
    <hyperlink ref="AY54" r:id="rId345" display="https://twitter.com/emileifrem"/>
    <hyperlink ref="AY55" r:id="rId346" display="https://twitter.com/jonasleijon"/>
    <hyperlink ref="AY56" r:id="rId347" display="https://twitter.com/startup_sweden"/>
    <hyperlink ref="AY57" r:id="rId348" display="https://twitter.com/kheldon"/>
    <hyperlink ref="AY58" r:id="rId349" display="https://twitter.com/getpliance"/>
    <hyperlink ref="AY59" r:id="rId350" display="https://twitter.com/ecobloom_se"/>
    <hyperlink ref="AY60" r:id="rId351" display="https://twitter.com/mhollstrand"/>
    <hyperlink ref="AY61" r:id="rId352" display="https://twitter.com/loogup"/>
    <hyperlink ref="AY62" r:id="rId353" display="https://twitter.com/combuyitnow"/>
    <hyperlink ref="AY63" r:id="rId354" display="https://twitter.com/spitlabab"/>
    <hyperlink ref="AY64" r:id="rId355" display="https://twitter.com/sandyerrestad"/>
    <hyperlink ref="AY65" r:id="rId356" display="https://twitter.com/mi"/>
    <hyperlink ref="AY66" r:id="rId357" display="https://twitter.com/maddysavage"/>
    <hyperlink ref="AY67" r:id="rId358" display="https://twitter.com/malsjo71"/>
    <hyperlink ref="AY68" r:id="rId359" display="https://twitter.com/drmelker"/>
    <hyperlink ref="AY69" r:id="rId360" display="https://twitter.com/fastcompany"/>
    <hyperlink ref="AY70" r:id="rId361" display="https://twitter.com/mimblyswe"/>
    <hyperlink ref="AY71" r:id="rId362" display="https://twitter.com/isabellapalmgr1"/>
    <hyperlink ref="AY72" r:id="rId363" display="https://twitter.com/swedeninusa"/>
    <hyperlink ref="AY73" r:id="rId364" display="https://twitter.com/svenskarvarlden"/>
    <hyperlink ref="AY74" r:id="rId365" display="https://twitter.com/gamehabitat"/>
    <hyperlink ref="AY75" r:id="rId366" display="https://twitter.com/eastswedengame"/>
    <hyperlink ref="AY76" r:id="rId367" display="https://twitter.com/tgin_sweden"/>
    <hyperlink ref="AY77" r:id="rId368" display="https://twitter.com/swedengamearena"/>
    <hyperlink ref="AY78" r:id="rId369" display="https://twitter.com/playagamehub"/>
    <hyperlink ref="AY79" r:id="rId370" display="https://twitter.com/turkugamehub"/>
    <hyperlink ref="AY80" r:id="rId371" display="https://twitter.com/gamesfactoryfi"/>
    <hyperlink ref="AY81" r:id="rId372" display="https://twitter.com/gamehubdenmark"/>
    <hyperlink ref="AY82" r:id="rId373" display="https://twitter.com/gamasutra"/>
    <hyperlink ref="AY83" r:id="rId374" display="https://twitter.com/tencent"/>
    <hyperlink ref="AY84" r:id="rId375" display="https://twitter.com/sharkmobgames"/>
    <hyperlink ref="AY85" r:id="rId376" display="https://twitter.com/breakit_se"/>
    <hyperlink ref="AY86" r:id="rId377" display="https://twitter.com/venturebeat"/>
    <hyperlink ref="AY87" r:id="rId378" display="https://twitter.com/robinwauters"/>
    <hyperlink ref="AY88" r:id="rId379" display="https://twitter.com/explorecurate"/>
    <hyperlink ref="AY89" r:id="rId380" display="https://twitter.com/trevenoss"/>
  </hyperlinks>
  <printOptions/>
  <pageMargins left="0.7" right="0.7" top="0.75" bottom="0.75" header="0.3" footer="0.3"/>
  <pageSetup horizontalDpi="600" verticalDpi="600" orientation="portrait" r:id="rId385"/>
  <drawing r:id="rId384"/>
  <legacyDrawing r:id="rId382"/>
  <tableParts>
    <tablePart r:id="rId3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1397</v>
      </c>
      <c r="Z2" s="13" t="s">
        <v>1414</v>
      </c>
      <c r="AA2" s="13" t="s">
        <v>1460</v>
      </c>
      <c r="AB2" s="13" t="s">
        <v>1530</v>
      </c>
      <c r="AC2" s="13" t="s">
        <v>1609</v>
      </c>
      <c r="AD2" s="13" t="s">
        <v>1633</v>
      </c>
      <c r="AE2" s="13" t="s">
        <v>1634</v>
      </c>
      <c r="AF2" s="13" t="s">
        <v>1647</v>
      </c>
      <c r="AG2" s="118" t="s">
        <v>1975</v>
      </c>
      <c r="AH2" s="118" t="s">
        <v>1976</v>
      </c>
      <c r="AI2" s="118" t="s">
        <v>1977</v>
      </c>
      <c r="AJ2" s="118" t="s">
        <v>1978</v>
      </c>
      <c r="AK2" s="118" t="s">
        <v>1979</v>
      </c>
      <c r="AL2" s="118" t="s">
        <v>1980</v>
      </c>
      <c r="AM2" s="118" t="s">
        <v>1981</v>
      </c>
      <c r="AN2" s="118" t="s">
        <v>1982</v>
      </c>
      <c r="AO2" s="118" t="s">
        <v>1985</v>
      </c>
    </row>
    <row r="3" spans="1:41" ht="15">
      <c r="A3" s="87" t="s">
        <v>1354</v>
      </c>
      <c r="B3" s="65" t="s">
        <v>1361</v>
      </c>
      <c r="C3" s="65" t="s">
        <v>56</v>
      </c>
      <c r="D3" s="104"/>
      <c r="E3" s="103"/>
      <c r="F3" s="105" t="s">
        <v>1994</v>
      </c>
      <c r="G3" s="106"/>
      <c r="H3" s="106"/>
      <c r="I3" s="107">
        <v>3</v>
      </c>
      <c r="J3" s="108"/>
      <c r="K3" s="48">
        <v>36</v>
      </c>
      <c r="L3" s="48">
        <v>43</v>
      </c>
      <c r="M3" s="48">
        <v>26</v>
      </c>
      <c r="N3" s="48">
        <v>69</v>
      </c>
      <c r="O3" s="48">
        <v>1</v>
      </c>
      <c r="P3" s="49">
        <v>0</v>
      </c>
      <c r="Q3" s="49">
        <v>0</v>
      </c>
      <c r="R3" s="48">
        <v>1</v>
      </c>
      <c r="S3" s="48">
        <v>0</v>
      </c>
      <c r="T3" s="48">
        <v>36</v>
      </c>
      <c r="U3" s="48">
        <v>69</v>
      </c>
      <c r="V3" s="48">
        <v>3</v>
      </c>
      <c r="W3" s="49">
        <v>1.929012</v>
      </c>
      <c r="X3" s="49">
        <v>0.03968253968253968</v>
      </c>
      <c r="Y3" s="78" t="s">
        <v>1398</v>
      </c>
      <c r="Z3" s="78" t="s">
        <v>1415</v>
      </c>
      <c r="AA3" s="78" t="s">
        <v>1461</v>
      </c>
      <c r="AB3" s="84" t="s">
        <v>1531</v>
      </c>
      <c r="AC3" s="84" t="s">
        <v>1610</v>
      </c>
      <c r="AD3" s="84"/>
      <c r="AE3" s="84" t="s">
        <v>1635</v>
      </c>
      <c r="AF3" s="84" t="s">
        <v>1648</v>
      </c>
      <c r="AG3" s="121">
        <v>8</v>
      </c>
      <c r="AH3" s="124">
        <v>1.2422360248447204</v>
      </c>
      <c r="AI3" s="121">
        <v>2</v>
      </c>
      <c r="AJ3" s="124">
        <v>0.3105590062111801</v>
      </c>
      <c r="AK3" s="121">
        <v>0</v>
      </c>
      <c r="AL3" s="124">
        <v>0</v>
      </c>
      <c r="AM3" s="121">
        <v>634</v>
      </c>
      <c r="AN3" s="124">
        <v>98.4472049689441</v>
      </c>
      <c r="AO3" s="121">
        <v>644</v>
      </c>
    </row>
    <row r="4" spans="1:41" ht="15">
      <c r="A4" s="87" t="s">
        <v>1355</v>
      </c>
      <c r="B4" s="65" t="s">
        <v>1362</v>
      </c>
      <c r="C4" s="65" t="s">
        <v>56</v>
      </c>
      <c r="D4" s="110"/>
      <c r="E4" s="109"/>
      <c r="F4" s="111" t="s">
        <v>1995</v>
      </c>
      <c r="G4" s="112"/>
      <c r="H4" s="112"/>
      <c r="I4" s="113">
        <v>4</v>
      </c>
      <c r="J4" s="114"/>
      <c r="K4" s="48">
        <v>23</v>
      </c>
      <c r="L4" s="48">
        <v>33</v>
      </c>
      <c r="M4" s="48">
        <v>7</v>
      </c>
      <c r="N4" s="48">
        <v>40</v>
      </c>
      <c r="O4" s="48">
        <v>5</v>
      </c>
      <c r="P4" s="49">
        <v>0.030303030303030304</v>
      </c>
      <c r="Q4" s="49">
        <v>0.058823529411764705</v>
      </c>
      <c r="R4" s="48">
        <v>1</v>
      </c>
      <c r="S4" s="48">
        <v>0</v>
      </c>
      <c r="T4" s="48">
        <v>23</v>
      </c>
      <c r="U4" s="48">
        <v>40</v>
      </c>
      <c r="V4" s="48">
        <v>5</v>
      </c>
      <c r="W4" s="49">
        <v>2.548204</v>
      </c>
      <c r="X4" s="49">
        <v>0.06719367588932806</v>
      </c>
      <c r="Y4" s="78" t="s">
        <v>1399</v>
      </c>
      <c r="Z4" s="78" t="s">
        <v>1416</v>
      </c>
      <c r="AA4" s="78" t="s">
        <v>1462</v>
      </c>
      <c r="AB4" s="84" t="s">
        <v>1532</v>
      </c>
      <c r="AC4" s="84" t="s">
        <v>1611</v>
      </c>
      <c r="AD4" s="84" t="s">
        <v>255</v>
      </c>
      <c r="AE4" s="84" t="s">
        <v>1636</v>
      </c>
      <c r="AF4" s="84" t="s">
        <v>1649</v>
      </c>
      <c r="AG4" s="121">
        <v>28</v>
      </c>
      <c r="AH4" s="124">
        <v>4.005722460658083</v>
      </c>
      <c r="AI4" s="121">
        <v>3</v>
      </c>
      <c r="AJ4" s="124">
        <v>0.4291845493562232</v>
      </c>
      <c r="AK4" s="121">
        <v>0</v>
      </c>
      <c r="AL4" s="124">
        <v>0</v>
      </c>
      <c r="AM4" s="121">
        <v>668</v>
      </c>
      <c r="AN4" s="124">
        <v>95.5650929899857</v>
      </c>
      <c r="AO4" s="121">
        <v>699</v>
      </c>
    </row>
    <row r="5" spans="1:41" ht="15">
      <c r="A5" s="87" t="s">
        <v>1356</v>
      </c>
      <c r="B5" s="65" t="s">
        <v>1363</v>
      </c>
      <c r="C5" s="65" t="s">
        <v>56</v>
      </c>
      <c r="D5" s="110"/>
      <c r="E5" s="109"/>
      <c r="F5" s="111" t="s">
        <v>1996</v>
      </c>
      <c r="G5" s="112"/>
      <c r="H5" s="112"/>
      <c r="I5" s="113">
        <v>5</v>
      </c>
      <c r="J5" s="114"/>
      <c r="K5" s="48">
        <v>12</v>
      </c>
      <c r="L5" s="48">
        <v>38</v>
      </c>
      <c r="M5" s="48">
        <v>0</v>
      </c>
      <c r="N5" s="48">
        <v>38</v>
      </c>
      <c r="O5" s="48">
        <v>0</v>
      </c>
      <c r="P5" s="49">
        <v>0.11764705882352941</v>
      </c>
      <c r="Q5" s="49">
        <v>0.21052631578947367</v>
      </c>
      <c r="R5" s="48">
        <v>1</v>
      </c>
      <c r="S5" s="48">
        <v>0</v>
      </c>
      <c r="T5" s="48">
        <v>12</v>
      </c>
      <c r="U5" s="48">
        <v>38</v>
      </c>
      <c r="V5" s="48">
        <v>2</v>
      </c>
      <c r="W5" s="49">
        <v>1.361111</v>
      </c>
      <c r="X5" s="49">
        <v>0.2878787878787879</v>
      </c>
      <c r="Y5" s="78"/>
      <c r="Z5" s="78"/>
      <c r="AA5" s="78" t="s">
        <v>438</v>
      </c>
      <c r="AB5" s="84" t="s">
        <v>1533</v>
      </c>
      <c r="AC5" s="84" t="s">
        <v>1612</v>
      </c>
      <c r="AD5" s="84"/>
      <c r="AE5" s="84" t="s">
        <v>1637</v>
      </c>
      <c r="AF5" s="84" t="s">
        <v>1650</v>
      </c>
      <c r="AG5" s="121">
        <v>7</v>
      </c>
      <c r="AH5" s="124">
        <v>5.2631578947368425</v>
      </c>
      <c r="AI5" s="121">
        <v>0</v>
      </c>
      <c r="AJ5" s="124">
        <v>0</v>
      </c>
      <c r="AK5" s="121">
        <v>0</v>
      </c>
      <c r="AL5" s="124">
        <v>0</v>
      </c>
      <c r="AM5" s="121">
        <v>126</v>
      </c>
      <c r="AN5" s="124">
        <v>94.73684210526316</v>
      </c>
      <c r="AO5" s="121">
        <v>133</v>
      </c>
    </row>
    <row r="6" spans="1:41" ht="15">
      <c r="A6" s="87" t="s">
        <v>1357</v>
      </c>
      <c r="B6" s="65" t="s">
        <v>1364</v>
      </c>
      <c r="C6" s="65" t="s">
        <v>56</v>
      </c>
      <c r="D6" s="110"/>
      <c r="E6" s="109"/>
      <c r="F6" s="111" t="s">
        <v>1997</v>
      </c>
      <c r="G6" s="112"/>
      <c r="H6" s="112"/>
      <c r="I6" s="113">
        <v>6</v>
      </c>
      <c r="J6" s="114"/>
      <c r="K6" s="48">
        <v>5</v>
      </c>
      <c r="L6" s="48">
        <v>7</v>
      </c>
      <c r="M6" s="48">
        <v>0</v>
      </c>
      <c r="N6" s="48">
        <v>7</v>
      </c>
      <c r="O6" s="48">
        <v>1</v>
      </c>
      <c r="P6" s="49">
        <v>0.2</v>
      </c>
      <c r="Q6" s="49">
        <v>0.3333333333333333</v>
      </c>
      <c r="R6" s="48">
        <v>1</v>
      </c>
      <c r="S6" s="48">
        <v>0</v>
      </c>
      <c r="T6" s="48">
        <v>5</v>
      </c>
      <c r="U6" s="48">
        <v>7</v>
      </c>
      <c r="V6" s="48">
        <v>3</v>
      </c>
      <c r="W6" s="49">
        <v>1.28</v>
      </c>
      <c r="X6" s="49">
        <v>0.3</v>
      </c>
      <c r="Y6" s="78"/>
      <c r="Z6" s="78"/>
      <c r="AA6" s="78" t="s">
        <v>1463</v>
      </c>
      <c r="AB6" s="84" t="s">
        <v>1534</v>
      </c>
      <c r="AC6" s="84" t="s">
        <v>1613</v>
      </c>
      <c r="AD6" s="84"/>
      <c r="AE6" s="84" t="s">
        <v>1638</v>
      </c>
      <c r="AF6" s="84" t="s">
        <v>1651</v>
      </c>
      <c r="AG6" s="121">
        <v>6</v>
      </c>
      <c r="AH6" s="124">
        <v>4.615384615384615</v>
      </c>
      <c r="AI6" s="121">
        <v>4</v>
      </c>
      <c r="AJ6" s="124">
        <v>3.076923076923077</v>
      </c>
      <c r="AK6" s="121">
        <v>0</v>
      </c>
      <c r="AL6" s="124">
        <v>0</v>
      </c>
      <c r="AM6" s="121">
        <v>120</v>
      </c>
      <c r="AN6" s="124">
        <v>92.3076923076923</v>
      </c>
      <c r="AO6" s="121">
        <v>130</v>
      </c>
    </row>
    <row r="7" spans="1:41" ht="15">
      <c r="A7" s="87" t="s">
        <v>1358</v>
      </c>
      <c r="B7" s="65" t="s">
        <v>1365</v>
      </c>
      <c r="C7" s="65" t="s">
        <v>56</v>
      </c>
      <c r="D7" s="110"/>
      <c r="E7" s="109"/>
      <c r="F7" s="111" t="s">
        <v>1998</v>
      </c>
      <c r="G7" s="112"/>
      <c r="H7" s="112"/>
      <c r="I7" s="113">
        <v>7</v>
      </c>
      <c r="J7" s="114"/>
      <c r="K7" s="48">
        <v>5</v>
      </c>
      <c r="L7" s="48">
        <v>3</v>
      </c>
      <c r="M7" s="48">
        <v>5</v>
      </c>
      <c r="N7" s="48">
        <v>8</v>
      </c>
      <c r="O7" s="48">
        <v>3</v>
      </c>
      <c r="P7" s="49">
        <v>0</v>
      </c>
      <c r="Q7" s="49">
        <v>0</v>
      </c>
      <c r="R7" s="48">
        <v>1</v>
      </c>
      <c r="S7" s="48">
        <v>0</v>
      </c>
      <c r="T7" s="48">
        <v>5</v>
      </c>
      <c r="U7" s="48">
        <v>8</v>
      </c>
      <c r="V7" s="48">
        <v>2</v>
      </c>
      <c r="W7" s="49">
        <v>1.28</v>
      </c>
      <c r="X7" s="49">
        <v>0.2</v>
      </c>
      <c r="Y7" s="78" t="s">
        <v>1400</v>
      </c>
      <c r="Z7" s="78" t="s">
        <v>405</v>
      </c>
      <c r="AA7" s="78" t="s">
        <v>1464</v>
      </c>
      <c r="AB7" s="84" t="s">
        <v>1535</v>
      </c>
      <c r="AC7" s="84" t="s">
        <v>1614</v>
      </c>
      <c r="AD7" s="84"/>
      <c r="AE7" s="84" t="s">
        <v>237</v>
      </c>
      <c r="AF7" s="84" t="s">
        <v>1652</v>
      </c>
      <c r="AG7" s="121">
        <v>3</v>
      </c>
      <c r="AH7" s="124">
        <v>1.6483516483516483</v>
      </c>
      <c r="AI7" s="121">
        <v>0</v>
      </c>
      <c r="AJ7" s="124">
        <v>0</v>
      </c>
      <c r="AK7" s="121">
        <v>0</v>
      </c>
      <c r="AL7" s="124">
        <v>0</v>
      </c>
      <c r="AM7" s="121">
        <v>179</v>
      </c>
      <c r="AN7" s="124">
        <v>98.35164835164835</v>
      </c>
      <c r="AO7" s="121">
        <v>182</v>
      </c>
    </row>
    <row r="8" spans="1:41" ht="15">
      <c r="A8" s="87" t="s">
        <v>1359</v>
      </c>
      <c r="B8" s="65" t="s">
        <v>1366</v>
      </c>
      <c r="C8" s="65" t="s">
        <v>56</v>
      </c>
      <c r="D8" s="110"/>
      <c r="E8" s="109"/>
      <c r="F8" s="111" t="s">
        <v>1999</v>
      </c>
      <c r="G8" s="112"/>
      <c r="H8" s="112"/>
      <c r="I8" s="113">
        <v>8</v>
      </c>
      <c r="J8" s="114"/>
      <c r="K8" s="48">
        <v>3</v>
      </c>
      <c r="L8" s="48">
        <v>2</v>
      </c>
      <c r="M8" s="48">
        <v>4</v>
      </c>
      <c r="N8" s="48">
        <v>6</v>
      </c>
      <c r="O8" s="48">
        <v>4</v>
      </c>
      <c r="P8" s="49">
        <v>0</v>
      </c>
      <c r="Q8" s="49">
        <v>0</v>
      </c>
      <c r="R8" s="48">
        <v>1</v>
      </c>
      <c r="S8" s="48">
        <v>0</v>
      </c>
      <c r="T8" s="48">
        <v>3</v>
      </c>
      <c r="U8" s="48">
        <v>6</v>
      </c>
      <c r="V8" s="48">
        <v>2</v>
      </c>
      <c r="W8" s="49">
        <v>0.888889</v>
      </c>
      <c r="X8" s="49">
        <v>0.3333333333333333</v>
      </c>
      <c r="Y8" s="78" t="s">
        <v>1401</v>
      </c>
      <c r="Z8" s="78" t="s">
        <v>1417</v>
      </c>
      <c r="AA8" s="78" t="s">
        <v>1465</v>
      </c>
      <c r="AB8" s="84" t="s">
        <v>1536</v>
      </c>
      <c r="AC8" s="84" t="s">
        <v>1615</v>
      </c>
      <c r="AD8" s="84"/>
      <c r="AE8" s="84" t="s">
        <v>248</v>
      </c>
      <c r="AF8" s="84" t="s">
        <v>1653</v>
      </c>
      <c r="AG8" s="121">
        <v>4</v>
      </c>
      <c r="AH8" s="124">
        <v>3.1746031746031744</v>
      </c>
      <c r="AI8" s="121">
        <v>0</v>
      </c>
      <c r="AJ8" s="124">
        <v>0</v>
      </c>
      <c r="AK8" s="121">
        <v>0</v>
      </c>
      <c r="AL8" s="124">
        <v>0</v>
      </c>
      <c r="AM8" s="121">
        <v>122</v>
      </c>
      <c r="AN8" s="124">
        <v>96.82539682539682</v>
      </c>
      <c r="AO8" s="121">
        <v>126</v>
      </c>
    </row>
    <row r="9" spans="1:41" ht="15">
      <c r="A9" s="87" t="s">
        <v>1360</v>
      </c>
      <c r="B9" s="65" t="s">
        <v>1367</v>
      </c>
      <c r="C9" s="65" t="s">
        <v>56</v>
      </c>
      <c r="D9" s="110"/>
      <c r="E9" s="109"/>
      <c r="F9" s="111" t="s">
        <v>2000</v>
      </c>
      <c r="G9" s="112"/>
      <c r="H9" s="112"/>
      <c r="I9" s="113">
        <v>9</v>
      </c>
      <c r="J9" s="114"/>
      <c r="K9" s="48">
        <v>3</v>
      </c>
      <c r="L9" s="48">
        <v>2</v>
      </c>
      <c r="M9" s="48">
        <v>2</v>
      </c>
      <c r="N9" s="48">
        <v>4</v>
      </c>
      <c r="O9" s="48">
        <v>4</v>
      </c>
      <c r="P9" s="49" t="s">
        <v>1986</v>
      </c>
      <c r="Q9" s="49" t="s">
        <v>1986</v>
      </c>
      <c r="R9" s="48">
        <v>3</v>
      </c>
      <c r="S9" s="48">
        <v>3</v>
      </c>
      <c r="T9" s="48">
        <v>1</v>
      </c>
      <c r="U9" s="48">
        <v>2</v>
      </c>
      <c r="V9" s="48">
        <v>0</v>
      </c>
      <c r="W9" s="49">
        <v>0</v>
      </c>
      <c r="X9" s="49">
        <v>0</v>
      </c>
      <c r="Y9" s="78" t="s">
        <v>1402</v>
      </c>
      <c r="Z9" s="78" t="s">
        <v>1418</v>
      </c>
      <c r="AA9" s="78" t="s">
        <v>1466</v>
      </c>
      <c r="AB9" s="84" t="s">
        <v>1537</v>
      </c>
      <c r="AC9" s="84" t="s">
        <v>1616</v>
      </c>
      <c r="AD9" s="84"/>
      <c r="AE9" s="84"/>
      <c r="AF9" s="84" t="s">
        <v>1654</v>
      </c>
      <c r="AG9" s="121">
        <v>1</v>
      </c>
      <c r="AH9" s="124">
        <v>1.1764705882352942</v>
      </c>
      <c r="AI9" s="121">
        <v>0</v>
      </c>
      <c r="AJ9" s="124">
        <v>0</v>
      </c>
      <c r="AK9" s="121">
        <v>0</v>
      </c>
      <c r="AL9" s="124">
        <v>0</v>
      </c>
      <c r="AM9" s="121">
        <v>84</v>
      </c>
      <c r="AN9" s="124">
        <v>98.82352941176471</v>
      </c>
      <c r="AO9" s="121">
        <v>85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1354</v>
      </c>
      <c r="B2" s="84" t="s">
        <v>244</v>
      </c>
      <c r="C2" s="78">
        <f>VLOOKUP(GroupVertices[[#This Row],[Vertex]],Vertices[],MATCH("ID",Vertices[[#Headers],[Vertex]:[Vertex Content Word Count]],0),FALSE)</f>
        <v>14</v>
      </c>
    </row>
    <row r="3" spans="1:3" ht="15">
      <c r="A3" s="78" t="s">
        <v>1354</v>
      </c>
      <c r="B3" s="84" t="s">
        <v>298</v>
      </c>
      <c r="C3" s="78">
        <f>VLOOKUP(GroupVertices[[#This Row],[Vertex]],Vertices[],MATCH("ID",Vertices[[#Headers],[Vertex]:[Vertex Content Word Count]],0),FALSE)</f>
        <v>87</v>
      </c>
    </row>
    <row r="4" spans="1:3" ht="15">
      <c r="A4" s="78" t="s">
        <v>1354</v>
      </c>
      <c r="B4" s="84" t="s">
        <v>297</v>
      </c>
      <c r="C4" s="78">
        <f>VLOOKUP(GroupVertices[[#This Row],[Vertex]],Vertices[],MATCH("ID",Vertices[[#Headers],[Vertex]:[Vertex Content Word Count]],0),FALSE)</f>
        <v>86</v>
      </c>
    </row>
    <row r="5" spans="1:3" ht="15">
      <c r="A5" s="78" t="s">
        <v>1354</v>
      </c>
      <c r="B5" s="84" t="s">
        <v>296</v>
      </c>
      <c r="C5" s="78">
        <f>VLOOKUP(GroupVertices[[#This Row],[Vertex]],Vertices[],MATCH("ID",Vertices[[#Headers],[Vertex]:[Vertex Content Word Count]],0),FALSE)</f>
        <v>85</v>
      </c>
    </row>
    <row r="6" spans="1:3" ht="15">
      <c r="A6" s="78" t="s">
        <v>1354</v>
      </c>
      <c r="B6" s="84" t="s">
        <v>295</v>
      </c>
      <c r="C6" s="78">
        <f>VLOOKUP(GroupVertices[[#This Row],[Vertex]],Vertices[],MATCH("ID",Vertices[[#Headers],[Vertex]:[Vertex Content Word Count]],0),FALSE)</f>
        <v>84</v>
      </c>
    </row>
    <row r="7" spans="1:3" ht="15">
      <c r="A7" s="78" t="s">
        <v>1354</v>
      </c>
      <c r="B7" s="84" t="s">
        <v>294</v>
      </c>
      <c r="C7" s="78">
        <f>VLOOKUP(GroupVertices[[#This Row],[Vertex]],Vertices[],MATCH("ID",Vertices[[#Headers],[Vertex]:[Vertex Content Word Count]],0),FALSE)</f>
        <v>83</v>
      </c>
    </row>
    <row r="8" spans="1:3" ht="15">
      <c r="A8" s="78" t="s">
        <v>1354</v>
      </c>
      <c r="B8" s="84" t="s">
        <v>293</v>
      </c>
      <c r="C8" s="78">
        <f>VLOOKUP(GroupVertices[[#This Row],[Vertex]],Vertices[],MATCH("ID",Vertices[[#Headers],[Vertex]:[Vertex Content Word Count]],0),FALSE)</f>
        <v>82</v>
      </c>
    </row>
    <row r="9" spans="1:3" ht="15">
      <c r="A9" s="78" t="s">
        <v>1354</v>
      </c>
      <c r="B9" s="84" t="s">
        <v>292</v>
      </c>
      <c r="C9" s="78">
        <f>VLOOKUP(GroupVertices[[#This Row],[Vertex]],Vertices[],MATCH("ID",Vertices[[#Headers],[Vertex]:[Vertex Content Word Count]],0),FALSE)</f>
        <v>81</v>
      </c>
    </row>
    <row r="10" spans="1:3" ht="15">
      <c r="A10" s="78" t="s">
        <v>1354</v>
      </c>
      <c r="B10" s="84" t="s">
        <v>291</v>
      </c>
      <c r="C10" s="78">
        <f>VLOOKUP(GroupVertices[[#This Row],[Vertex]],Vertices[],MATCH("ID",Vertices[[#Headers],[Vertex]:[Vertex Content Word Count]],0),FALSE)</f>
        <v>80</v>
      </c>
    </row>
    <row r="11" spans="1:3" ht="15">
      <c r="A11" s="78" t="s">
        <v>1354</v>
      </c>
      <c r="B11" s="84" t="s">
        <v>290</v>
      </c>
      <c r="C11" s="78">
        <f>VLOOKUP(GroupVertices[[#This Row],[Vertex]],Vertices[],MATCH("ID",Vertices[[#Headers],[Vertex]:[Vertex Content Word Count]],0),FALSE)</f>
        <v>79</v>
      </c>
    </row>
    <row r="12" spans="1:3" ht="15">
      <c r="A12" s="78" t="s">
        <v>1354</v>
      </c>
      <c r="B12" s="84" t="s">
        <v>289</v>
      </c>
      <c r="C12" s="78">
        <f>VLOOKUP(GroupVertices[[#This Row],[Vertex]],Vertices[],MATCH("ID",Vertices[[#Headers],[Vertex]:[Vertex Content Word Count]],0),FALSE)</f>
        <v>78</v>
      </c>
    </row>
    <row r="13" spans="1:3" ht="15">
      <c r="A13" s="78" t="s">
        <v>1354</v>
      </c>
      <c r="B13" s="84" t="s">
        <v>288</v>
      </c>
      <c r="C13" s="78">
        <f>VLOOKUP(GroupVertices[[#This Row],[Vertex]],Vertices[],MATCH("ID",Vertices[[#Headers],[Vertex]:[Vertex Content Word Count]],0),FALSE)</f>
        <v>77</v>
      </c>
    </row>
    <row r="14" spans="1:3" ht="15">
      <c r="A14" s="78" t="s">
        <v>1354</v>
      </c>
      <c r="B14" s="84" t="s">
        <v>287</v>
      </c>
      <c r="C14" s="78">
        <f>VLOOKUP(GroupVertices[[#This Row],[Vertex]],Vertices[],MATCH("ID",Vertices[[#Headers],[Vertex]:[Vertex Content Word Count]],0),FALSE)</f>
        <v>76</v>
      </c>
    </row>
    <row r="15" spans="1:3" ht="15">
      <c r="A15" s="78" t="s">
        <v>1354</v>
      </c>
      <c r="B15" s="84" t="s">
        <v>286</v>
      </c>
      <c r="C15" s="78">
        <f>VLOOKUP(GroupVertices[[#This Row],[Vertex]],Vertices[],MATCH("ID",Vertices[[#Headers],[Vertex]:[Vertex Content Word Count]],0),FALSE)</f>
        <v>75</v>
      </c>
    </row>
    <row r="16" spans="1:3" ht="15">
      <c r="A16" s="78" t="s">
        <v>1354</v>
      </c>
      <c r="B16" s="84" t="s">
        <v>285</v>
      </c>
      <c r="C16" s="78">
        <f>VLOOKUP(GroupVertices[[#This Row],[Vertex]],Vertices[],MATCH("ID",Vertices[[#Headers],[Vertex]:[Vertex Content Word Count]],0),FALSE)</f>
        <v>74</v>
      </c>
    </row>
    <row r="17" spans="1:3" ht="15">
      <c r="A17" s="78" t="s">
        <v>1354</v>
      </c>
      <c r="B17" s="84" t="s">
        <v>284</v>
      </c>
      <c r="C17" s="78">
        <f>VLOOKUP(GroupVertices[[#This Row],[Vertex]],Vertices[],MATCH("ID",Vertices[[#Headers],[Vertex]:[Vertex Content Word Count]],0),FALSE)</f>
        <v>73</v>
      </c>
    </row>
    <row r="18" spans="1:3" ht="15">
      <c r="A18" s="78" t="s">
        <v>1354</v>
      </c>
      <c r="B18" s="84" t="s">
        <v>283</v>
      </c>
      <c r="C18" s="78">
        <f>VLOOKUP(GroupVertices[[#This Row],[Vertex]],Vertices[],MATCH("ID",Vertices[[#Headers],[Vertex]:[Vertex Content Word Count]],0),FALSE)</f>
        <v>72</v>
      </c>
    </row>
    <row r="19" spans="1:3" ht="15">
      <c r="A19" s="78" t="s">
        <v>1354</v>
      </c>
      <c r="B19" s="84" t="s">
        <v>282</v>
      </c>
      <c r="C19" s="78">
        <f>VLOOKUP(GroupVertices[[#This Row],[Vertex]],Vertices[],MATCH("ID",Vertices[[#Headers],[Vertex]:[Vertex Content Word Count]],0),FALSE)</f>
        <v>71</v>
      </c>
    </row>
    <row r="20" spans="1:3" ht="15">
      <c r="A20" s="78" t="s">
        <v>1354</v>
      </c>
      <c r="B20" s="84" t="s">
        <v>281</v>
      </c>
      <c r="C20" s="78">
        <f>VLOOKUP(GroupVertices[[#This Row],[Vertex]],Vertices[],MATCH("ID",Vertices[[#Headers],[Vertex]:[Vertex Content Word Count]],0),FALSE)</f>
        <v>70</v>
      </c>
    </row>
    <row r="21" spans="1:3" ht="15">
      <c r="A21" s="78" t="s">
        <v>1354</v>
      </c>
      <c r="B21" s="84" t="s">
        <v>280</v>
      </c>
      <c r="C21" s="78">
        <f>VLOOKUP(GroupVertices[[#This Row],[Vertex]],Vertices[],MATCH("ID",Vertices[[#Headers],[Vertex]:[Vertex Content Word Count]],0),FALSE)</f>
        <v>69</v>
      </c>
    </row>
    <row r="22" spans="1:3" ht="15">
      <c r="A22" s="78" t="s">
        <v>1354</v>
      </c>
      <c r="B22" s="84" t="s">
        <v>271</v>
      </c>
      <c r="C22" s="78">
        <f>VLOOKUP(GroupVertices[[#This Row],[Vertex]],Vertices[],MATCH("ID",Vertices[[#Headers],[Vertex]:[Vertex Content Word Count]],0),FALSE)</f>
        <v>50</v>
      </c>
    </row>
    <row r="23" spans="1:3" ht="15">
      <c r="A23" s="78" t="s">
        <v>1354</v>
      </c>
      <c r="B23" s="84" t="s">
        <v>232</v>
      </c>
      <c r="C23" s="78">
        <f>VLOOKUP(GroupVertices[[#This Row],[Vertex]],Vertices[],MATCH("ID",Vertices[[#Headers],[Vertex]:[Vertex Content Word Count]],0),FALSE)</f>
        <v>39</v>
      </c>
    </row>
    <row r="24" spans="1:3" ht="15">
      <c r="A24" s="78" t="s">
        <v>1354</v>
      </c>
      <c r="B24" s="84" t="s">
        <v>270</v>
      </c>
      <c r="C24" s="78">
        <f>VLOOKUP(GroupVertices[[#This Row],[Vertex]],Vertices[],MATCH("ID",Vertices[[#Headers],[Vertex]:[Vertex Content Word Count]],0),FALSE)</f>
        <v>49</v>
      </c>
    </row>
    <row r="25" spans="1:3" ht="15">
      <c r="A25" s="78" t="s">
        <v>1354</v>
      </c>
      <c r="B25" s="84" t="s">
        <v>269</v>
      </c>
      <c r="C25" s="78">
        <f>VLOOKUP(GroupVertices[[#This Row],[Vertex]],Vertices[],MATCH("ID",Vertices[[#Headers],[Vertex]:[Vertex Content Word Count]],0),FALSE)</f>
        <v>48</v>
      </c>
    </row>
    <row r="26" spans="1:3" ht="15">
      <c r="A26" s="78" t="s">
        <v>1354</v>
      </c>
      <c r="B26" s="84" t="s">
        <v>268</v>
      </c>
      <c r="C26" s="78">
        <f>VLOOKUP(GroupVertices[[#This Row],[Vertex]],Vertices[],MATCH("ID",Vertices[[#Headers],[Vertex]:[Vertex Content Word Count]],0),FALSE)</f>
        <v>47</v>
      </c>
    </row>
    <row r="27" spans="1:3" ht="15">
      <c r="A27" s="78" t="s">
        <v>1354</v>
      </c>
      <c r="B27" s="84" t="s">
        <v>267</v>
      </c>
      <c r="C27" s="78">
        <f>VLOOKUP(GroupVertices[[#This Row],[Vertex]],Vertices[],MATCH("ID",Vertices[[#Headers],[Vertex]:[Vertex Content Word Count]],0),FALSE)</f>
        <v>46</v>
      </c>
    </row>
    <row r="28" spans="1:3" ht="15">
      <c r="A28" s="78" t="s">
        <v>1354</v>
      </c>
      <c r="B28" s="84" t="s">
        <v>266</v>
      </c>
      <c r="C28" s="78">
        <f>VLOOKUP(GroupVertices[[#This Row],[Vertex]],Vertices[],MATCH("ID",Vertices[[#Headers],[Vertex]:[Vertex Content Word Count]],0),FALSE)</f>
        <v>45</v>
      </c>
    </row>
    <row r="29" spans="1:3" ht="15">
      <c r="A29" s="78" t="s">
        <v>1354</v>
      </c>
      <c r="B29" s="84" t="s">
        <v>265</v>
      </c>
      <c r="C29" s="78">
        <f>VLOOKUP(GroupVertices[[#This Row],[Vertex]],Vertices[],MATCH("ID",Vertices[[#Headers],[Vertex]:[Vertex Content Word Count]],0),FALSE)</f>
        <v>44</v>
      </c>
    </row>
    <row r="30" spans="1:3" ht="15">
      <c r="A30" s="78" t="s">
        <v>1354</v>
      </c>
      <c r="B30" s="84" t="s">
        <v>264</v>
      </c>
      <c r="C30" s="78">
        <f>VLOOKUP(GroupVertices[[#This Row],[Vertex]],Vertices[],MATCH("ID",Vertices[[#Headers],[Vertex]:[Vertex Content Word Count]],0),FALSE)</f>
        <v>43</v>
      </c>
    </row>
    <row r="31" spans="1:3" ht="15">
      <c r="A31" s="78" t="s">
        <v>1354</v>
      </c>
      <c r="B31" s="84" t="s">
        <v>263</v>
      </c>
      <c r="C31" s="78">
        <f>VLOOKUP(GroupVertices[[#This Row],[Vertex]],Vertices[],MATCH("ID",Vertices[[#Headers],[Vertex]:[Vertex Content Word Count]],0),FALSE)</f>
        <v>42</v>
      </c>
    </row>
    <row r="32" spans="1:3" ht="15">
      <c r="A32" s="78" t="s">
        <v>1354</v>
      </c>
      <c r="B32" s="84" t="s">
        <v>262</v>
      </c>
      <c r="C32" s="78">
        <f>VLOOKUP(GroupVertices[[#This Row],[Vertex]],Vertices[],MATCH("ID",Vertices[[#Headers],[Vertex]:[Vertex Content Word Count]],0),FALSE)</f>
        <v>41</v>
      </c>
    </row>
    <row r="33" spans="1:3" ht="15">
      <c r="A33" s="78" t="s">
        <v>1354</v>
      </c>
      <c r="B33" s="84" t="s">
        <v>261</v>
      </c>
      <c r="C33" s="78">
        <f>VLOOKUP(GroupVertices[[#This Row],[Vertex]],Vertices[],MATCH("ID",Vertices[[#Headers],[Vertex]:[Vertex Content Word Count]],0),FALSE)</f>
        <v>40</v>
      </c>
    </row>
    <row r="34" spans="1:3" ht="15">
      <c r="A34" s="78" t="s">
        <v>1354</v>
      </c>
      <c r="B34" s="84" t="s">
        <v>251</v>
      </c>
      <c r="C34" s="78">
        <f>VLOOKUP(GroupVertices[[#This Row],[Vertex]],Vertices[],MATCH("ID",Vertices[[#Headers],[Vertex]:[Vertex Content Word Count]],0),FALSE)</f>
        <v>13</v>
      </c>
    </row>
    <row r="35" spans="1:3" ht="15">
      <c r="A35" s="78" t="s">
        <v>1354</v>
      </c>
      <c r="B35" s="84" t="s">
        <v>250</v>
      </c>
      <c r="C35" s="78">
        <f>VLOOKUP(GroupVertices[[#This Row],[Vertex]],Vertices[],MATCH("ID",Vertices[[#Headers],[Vertex]:[Vertex Content Word Count]],0),FALSE)</f>
        <v>12</v>
      </c>
    </row>
    <row r="36" spans="1:3" ht="15">
      <c r="A36" s="78" t="s">
        <v>1354</v>
      </c>
      <c r="B36" s="84" t="s">
        <v>249</v>
      </c>
      <c r="C36" s="78">
        <f>VLOOKUP(GroupVertices[[#This Row],[Vertex]],Vertices[],MATCH("ID",Vertices[[#Headers],[Vertex]:[Vertex Content Word Count]],0),FALSE)</f>
        <v>11</v>
      </c>
    </row>
    <row r="37" spans="1:3" ht="15">
      <c r="A37" s="78" t="s">
        <v>1354</v>
      </c>
      <c r="B37" s="84" t="s">
        <v>217</v>
      </c>
      <c r="C37" s="78">
        <f>VLOOKUP(GroupVertices[[#This Row],[Vertex]],Vertices[],MATCH("ID",Vertices[[#Headers],[Vertex]:[Vertex Content Word Count]],0),FALSE)</f>
        <v>10</v>
      </c>
    </row>
    <row r="38" spans="1:3" ht="15">
      <c r="A38" s="78" t="s">
        <v>1355</v>
      </c>
      <c r="B38" s="84" t="s">
        <v>236</v>
      </c>
      <c r="C38" s="78">
        <f>VLOOKUP(GroupVertices[[#This Row],[Vertex]],Vertices[],MATCH("ID",Vertices[[#Headers],[Vertex]:[Vertex Content Word Count]],0),FALSE)</f>
        <v>55</v>
      </c>
    </row>
    <row r="39" spans="1:3" ht="15">
      <c r="A39" s="78" t="s">
        <v>1355</v>
      </c>
      <c r="B39" s="84" t="s">
        <v>230</v>
      </c>
      <c r="C39" s="78">
        <f>VLOOKUP(GroupVertices[[#This Row],[Vertex]],Vertices[],MATCH("ID",Vertices[[#Headers],[Vertex]:[Vertex Content Word Count]],0),FALSE)</f>
        <v>25</v>
      </c>
    </row>
    <row r="40" spans="1:3" ht="15">
      <c r="A40" s="78" t="s">
        <v>1355</v>
      </c>
      <c r="B40" s="84" t="s">
        <v>272</v>
      </c>
      <c r="C40" s="78">
        <f>VLOOKUP(GroupVertices[[#This Row],[Vertex]],Vertices[],MATCH("ID",Vertices[[#Headers],[Vertex]:[Vertex Content Word Count]],0),FALSE)</f>
        <v>54</v>
      </c>
    </row>
    <row r="41" spans="1:3" ht="15">
      <c r="A41" s="78" t="s">
        <v>1355</v>
      </c>
      <c r="B41" s="84" t="s">
        <v>233</v>
      </c>
      <c r="C41" s="78">
        <f>VLOOKUP(GroupVertices[[#This Row],[Vertex]],Vertices[],MATCH("ID",Vertices[[#Headers],[Vertex]:[Vertex Content Word Count]],0),FALSE)</f>
        <v>51</v>
      </c>
    </row>
    <row r="42" spans="1:3" ht="15">
      <c r="A42" s="78" t="s">
        <v>1355</v>
      </c>
      <c r="B42" s="84" t="s">
        <v>243</v>
      </c>
      <c r="C42" s="78">
        <f>VLOOKUP(GroupVertices[[#This Row],[Vertex]],Vertices[],MATCH("ID",Vertices[[#Headers],[Vertex]:[Vertex Content Word Count]],0),FALSE)</f>
        <v>4</v>
      </c>
    </row>
    <row r="43" spans="1:3" ht="15">
      <c r="A43" s="78" t="s">
        <v>1355</v>
      </c>
      <c r="B43" s="84" t="s">
        <v>253</v>
      </c>
      <c r="C43" s="78">
        <f>VLOOKUP(GroupVertices[[#This Row],[Vertex]],Vertices[],MATCH("ID",Vertices[[#Headers],[Vertex]:[Vertex Content Word Count]],0),FALSE)</f>
        <v>24</v>
      </c>
    </row>
    <row r="44" spans="1:3" ht="15">
      <c r="A44" s="78" t="s">
        <v>1355</v>
      </c>
      <c r="B44" s="84" t="s">
        <v>260</v>
      </c>
      <c r="C44" s="78">
        <f>VLOOKUP(GroupVertices[[#This Row],[Vertex]],Vertices[],MATCH("ID",Vertices[[#Headers],[Vertex]:[Vertex Content Word Count]],0),FALSE)</f>
        <v>38</v>
      </c>
    </row>
    <row r="45" spans="1:3" ht="15">
      <c r="A45" s="78" t="s">
        <v>1355</v>
      </c>
      <c r="B45" s="84" t="s">
        <v>231</v>
      </c>
      <c r="C45" s="78">
        <f>VLOOKUP(GroupVertices[[#This Row],[Vertex]],Vertices[],MATCH("ID",Vertices[[#Headers],[Vertex]:[Vertex Content Word Count]],0),FALSE)</f>
        <v>37</v>
      </c>
    </row>
    <row r="46" spans="1:3" ht="15">
      <c r="A46" s="78" t="s">
        <v>1355</v>
      </c>
      <c r="B46" s="84" t="s">
        <v>258</v>
      </c>
      <c r="C46" s="78">
        <f>VLOOKUP(GroupVertices[[#This Row],[Vertex]],Vertices[],MATCH("ID",Vertices[[#Headers],[Vertex]:[Vertex Content Word Count]],0),FALSE)</f>
        <v>34</v>
      </c>
    </row>
    <row r="47" spans="1:3" ht="15">
      <c r="A47" s="78" t="s">
        <v>1355</v>
      </c>
      <c r="B47" s="84" t="s">
        <v>229</v>
      </c>
      <c r="C47" s="78">
        <f>VLOOKUP(GroupVertices[[#This Row],[Vertex]],Vertices[],MATCH("ID",Vertices[[#Headers],[Vertex]:[Vertex Content Word Count]],0),FALSE)</f>
        <v>35</v>
      </c>
    </row>
    <row r="48" spans="1:3" ht="15">
      <c r="A48" s="78" t="s">
        <v>1355</v>
      </c>
      <c r="B48" s="84" t="s">
        <v>259</v>
      </c>
      <c r="C48" s="78">
        <f>VLOOKUP(GroupVertices[[#This Row],[Vertex]],Vertices[],MATCH("ID",Vertices[[#Headers],[Vertex]:[Vertex Content Word Count]],0),FALSE)</f>
        <v>36</v>
      </c>
    </row>
    <row r="49" spans="1:3" ht="15">
      <c r="A49" s="78" t="s">
        <v>1355</v>
      </c>
      <c r="B49" s="84" t="s">
        <v>257</v>
      </c>
      <c r="C49" s="78">
        <f>VLOOKUP(GroupVertices[[#This Row],[Vertex]],Vertices[],MATCH("ID",Vertices[[#Headers],[Vertex]:[Vertex Content Word Count]],0),FALSE)</f>
        <v>33</v>
      </c>
    </row>
    <row r="50" spans="1:3" ht="15">
      <c r="A50" s="78" t="s">
        <v>1355</v>
      </c>
      <c r="B50" s="84" t="s">
        <v>256</v>
      </c>
      <c r="C50" s="78">
        <f>VLOOKUP(GroupVertices[[#This Row],[Vertex]],Vertices[],MATCH("ID",Vertices[[#Headers],[Vertex]:[Vertex Content Word Count]],0),FALSE)</f>
        <v>32</v>
      </c>
    </row>
    <row r="51" spans="1:3" ht="15">
      <c r="A51" s="78" t="s">
        <v>1355</v>
      </c>
      <c r="B51" s="84" t="s">
        <v>227</v>
      </c>
      <c r="C51" s="78">
        <f>VLOOKUP(GroupVertices[[#This Row],[Vertex]],Vertices[],MATCH("ID",Vertices[[#Headers],[Vertex]:[Vertex Content Word Count]],0),FALSE)</f>
        <v>28</v>
      </c>
    </row>
    <row r="52" spans="1:3" ht="15">
      <c r="A52" s="78" t="s">
        <v>1355</v>
      </c>
      <c r="B52" s="84" t="s">
        <v>255</v>
      </c>
      <c r="C52" s="78">
        <f>VLOOKUP(GroupVertices[[#This Row],[Vertex]],Vertices[],MATCH("ID",Vertices[[#Headers],[Vertex]:[Vertex Content Word Count]],0),FALSE)</f>
        <v>31</v>
      </c>
    </row>
    <row r="53" spans="1:3" ht="15">
      <c r="A53" s="78" t="s">
        <v>1355</v>
      </c>
      <c r="B53" s="84" t="s">
        <v>228</v>
      </c>
      <c r="C53" s="78">
        <f>VLOOKUP(GroupVertices[[#This Row],[Vertex]],Vertices[],MATCH("ID",Vertices[[#Headers],[Vertex]:[Vertex Content Word Count]],0),FALSE)</f>
        <v>30</v>
      </c>
    </row>
    <row r="54" spans="1:3" ht="15">
      <c r="A54" s="78" t="s">
        <v>1355</v>
      </c>
      <c r="B54" s="84" t="s">
        <v>254</v>
      </c>
      <c r="C54" s="78">
        <f>VLOOKUP(GroupVertices[[#This Row],[Vertex]],Vertices[],MATCH("ID",Vertices[[#Headers],[Vertex]:[Vertex Content Word Count]],0),FALSE)</f>
        <v>29</v>
      </c>
    </row>
    <row r="55" spans="1:3" ht="15">
      <c r="A55" s="78" t="s">
        <v>1355</v>
      </c>
      <c r="B55" s="84" t="s">
        <v>224</v>
      </c>
      <c r="C55" s="78">
        <f>VLOOKUP(GroupVertices[[#This Row],[Vertex]],Vertices[],MATCH("ID",Vertices[[#Headers],[Vertex]:[Vertex Content Word Count]],0),FALSE)</f>
        <v>23</v>
      </c>
    </row>
    <row r="56" spans="1:3" ht="15">
      <c r="A56" s="78" t="s">
        <v>1355</v>
      </c>
      <c r="B56" s="84" t="s">
        <v>222</v>
      </c>
      <c r="C56" s="78">
        <f>VLOOKUP(GroupVertices[[#This Row],[Vertex]],Vertices[],MATCH("ID",Vertices[[#Headers],[Vertex]:[Vertex Content Word Count]],0),FALSE)</f>
        <v>21</v>
      </c>
    </row>
    <row r="57" spans="1:3" ht="15">
      <c r="A57" s="78" t="s">
        <v>1355</v>
      </c>
      <c r="B57" s="84" t="s">
        <v>221</v>
      </c>
      <c r="C57" s="78">
        <f>VLOOKUP(GroupVertices[[#This Row],[Vertex]],Vertices[],MATCH("ID",Vertices[[#Headers],[Vertex]:[Vertex Content Word Count]],0),FALSE)</f>
        <v>19</v>
      </c>
    </row>
    <row r="58" spans="1:3" ht="15">
      <c r="A58" s="78" t="s">
        <v>1355</v>
      </c>
      <c r="B58" s="84" t="s">
        <v>252</v>
      </c>
      <c r="C58" s="78">
        <f>VLOOKUP(GroupVertices[[#This Row],[Vertex]],Vertices[],MATCH("ID",Vertices[[#Headers],[Vertex]:[Vertex Content Word Count]],0),FALSE)</f>
        <v>20</v>
      </c>
    </row>
    <row r="59" spans="1:3" ht="15">
      <c r="A59" s="78" t="s">
        <v>1355</v>
      </c>
      <c r="B59" s="84" t="s">
        <v>213</v>
      </c>
      <c r="C59" s="78">
        <f>VLOOKUP(GroupVertices[[#This Row],[Vertex]],Vertices[],MATCH("ID",Vertices[[#Headers],[Vertex]:[Vertex Content Word Count]],0),FALSE)</f>
        <v>5</v>
      </c>
    </row>
    <row r="60" spans="1:3" ht="15">
      <c r="A60" s="78" t="s">
        <v>1355</v>
      </c>
      <c r="B60" s="84" t="s">
        <v>212</v>
      </c>
      <c r="C60" s="78">
        <f>VLOOKUP(GroupVertices[[#This Row],[Vertex]],Vertices[],MATCH("ID",Vertices[[#Headers],[Vertex]:[Vertex Content Word Count]],0),FALSE)</f>
        <v>3</v>
      </c>
    </row>
    <row r="61" spans="1:3" ht="15">
      <c r="A61" s="78" t="s">
        <v>1356</v>
      </c>
      <c r="B61" s="84" t="s">
        <v>247</v>
      </c>
      <c r="C61" s="78">
        <f>VLOOKUP(GroupVertices[[#This Row],[Vertex]],Vertices[],MATCH("ID",Vertices[[#Headers],[Vertex]:[Vertex Content Word Count]],0),FALSE)</f>
        <v>89</v>
      </c>
    </row>
    <row r="62" spans="1:3" ht="15">
      <c r="A62" s="78" t="s">
        <v>1356</v>
      </c>
      <c r="B62" s="84" t="s">
        <v>238</v>
      </c>
      <c r="C62" s="78">
        <f>VLOOKUP(GroupVertices[[#This Row],[Vertex]],Vertices[],MATCH("ID",Vertices[[#Headers],[Vertex]:[Vertex Content Word Count]],0),FALSE)</f>
        <v>56</v>
      </c>
    </row>
    <row r="63" spans="1:3" ht="15">
      <c r="A63" s="78" t="s">
        <v>1356</v>
      </c>
      <c r="B63" s="84" t="s">
        <v>246</v>
      </c>
      <c r="C63" s="78">
        <f>VLOOKUP(GroupVertices[[#This Row],[Vertex]],Vertices[],MATCH("ID",Vertices[[#Headers],[Vertex]:[Vertex Content Word Count]],0),FALSE)</f>
        <v>63</v>
      </c>
    </row>
    <row r="64" spans="1:3" ht="15">
      <c r="A64" s="78" t="s">
        <v>1356</v>
      </c>
      <c r="B64" s="84" t="s">
        <v>277</v>
      </c>
      <c r="C64" s="78">
        <f>VLOOKUP(GroupVertices[[#This Row],[Vertex]],Vertices[],MATCH("ID",Vertices[[#Headers],[Vertex]:[Vertex Content Word Count]],0),FALSE)</f>
        <v>62</v>
      </c>
    </row>
    <row r="65" spans="1:3" ht="15">
      <c r="A65" s="78" t="s">
        <v>1356</v>
      </c>
      <c r="B65" s="84" t="s">
        <v>276</v>
      </c>
      <c r="C65" s="78">
        <f>VLOOKUP(GroupVertices[[#This Row],[Vertex]],Vertices[],MATCH("ID",Vertices[[#Headers],[Vertex]:[Vertex Content Word Count]],0),FALSE)</f>
        <v>61</v>
      </c>
    </row>
    <row r="66" spans="1:3" ht="15">
      <c r="A66" s="78" t="s">
        <v>1356</v>
      </c>
      <c r="B66" s="84" t="s">
        <v>275</v>
      </c>
      <c r="C66" s="78">
        <f>VLOOKUP(GroupVertices[[#This Row],[Vertex]],Vertices[],MATCH("ID",Vertices[[#Headers],[Vertex]:[Vertex Content Word Count]],0),FALSE)</f>
        <v>60</v>
      </c>
    </row>
    <row r="67" spans="1:3" ht="15">
      <c r="A67" s="78" t="s">
        <v>1356</v>
      </c>
      <c r="B67" s="84" t="s">
        <v>245</v>
      </c>
      <c r="C67" s="78">
        <f>VLOOKUP(GroupVertices[[#This Row],[Vertex]],Vertices[],MATCH("ID",Vertices[[#Headers],[Vertex]:[Vertex Content Word Count]],0),FALSE)</f>
        <v>88</v>
      </c>
    </row>
    <row r="68" spans="1:3" ht="15">
      <c r="A68" s="78" t="s">
        <v>1356</v>
      </c>
      <c r="B68" s="84" t="s">
        <v>242</v>
      </c>
      <c r="C68" s="78">
        <f>VLOOKUP(GroupVertices[[#This Row],[Vertex]],Vertices[],MATCH("ID",Vertices[[#Headers],[Vertex]:[Vertex Content Word Count]],0),FALSE)</f>
        <v>68</v>
      </c>
    </row>
    <row r="69" spans="1:3" ht="15">
      <c r="A69" s="78" t="s">
        <v>1356</v>
      </c>
      <c r="B69" s="84" t="s">
        <v>241</v>
      </c>
      <c r="C69" s="78">
        <f>VLOOKUP(GroupVertices[[#This Row],[Vertex]],Vertices[],MATCH("ID",Vertices[[#Headers],[Vertex]:[Vertex Content Word Count]],0),FALSE)</f>
        <v>67</v>
      </c>
    </row>
    <row r="70" spans="1:3" ht="15">
      <c r="A70" s="78" t="s">
        <v>1356</v>
      </c>
      <c r="B70" s="84" t="s">
        <v>239</v>
      </c>
      <c r="C70" s="78">
        <f>VLOOKUP(GroupVertices[[#This Row],[Vertex]],Vertices[],MATCH("ID",Vertices[[#Headers],[Vertex]:[Vertex Content Word Count]],0),FALSE)</f>
        <v>59</v>
      </c>
    </row>
    <row r="71" spans="1:3" ht="15">
      <c r="A71" s="78" t="s">
        <v>1356</v>
      </c>
      <c r="B71" s="84" t="s">
        <v>274</v>
      </c>
      <c r="C71" s="78">
        <f>VLOOKUP(GroupVertices[[#This Row],[Vertex]],Vertices[],MATCH("ID",Vertices[[#Headers],[Vertex]:[Vertex Content Word Count]],0),FALSE)</f>
        <v>58</v>
      </c>
    </row>
    <row r="72" spans="1:3" ht="15">
      <c r="A72" s="78" t="s">
        <v>1356</v>
      </c>
      <c r="B72" s="84" t="s">
        <v>273</v>
      </c>
      <c r="C72" s="78">
        <f>VLOOKUP(GroupVertices[[#This Row],[Vertex]],Vertices[],MATCH("ID",Vertices[[#Headers],[Vertex]:[Vertex Content Word Count]],0),FALSE)</f>
        <v>57</v>
      </c>
    </row>
    <row r="73" spans="1:3" ht="15">
      <c r="A73" s="78" t="s">
        <v>1357</v>
      </c>
      <c r="B73" s="84" t="s">
        <v>240</v>
      </c>
      <c r="C73" s="78">
        <f>VLOOKUP(GroupVertices[[#This Row],[Vertex]],Vertices[],MATCH("ID",Vertices[[#Headers],[Vertex]:[Vertex Content Word Count]],0),FALSE)</f>
        <v>64</v>
      </c>
    </row>
    <row r="74" spans="1:3" ht="15">
      <c r="A74" s="78" t="s">
        <v>1357</v>
      </c>
      <c r="B74" s="84" t="s">
        <v>279</v>
      </c>
      <c r="C74" s="78">
        <f>VLOOKUP(GroupVertices[[#This Row],[Vertex]],Vertices[],MATCH("ID",Vertices[[#Headers],[Vertex]:[Vertex Content Word Count]],0),FALSE)</f>
        <v>66</v>
      </c>
    </row>
    <row r="75" spans="1:3" ht="15">
      <c r="A75" s="78" t="s">
        <v>1357</v>
      </c>
      <c r="B75" s="84" t="s">
        <v>235</v>
      </c>
      <c r="C75" s="78">
        <f>VLOOKUP(GroupVertices[[#This Row],[Vertex]],Vertices[],MATCH("ID",Vertices[[#Headers],[Vertex]:[Vertex Content Word Count]],0),FALSE)</f>
        <v>53</v>
      </c>
    </row>
    <row r="76" spans="1:3" ht="15">
      <c r="A76" s="78" t="s">
        <v>1357</v>
      </c>
      <c r="B76" s="84" t="s">
        <v>278</v>
      </c>
      <c r="C76" s="78">
        <f>VLOOKUP(GroupVertices[[#This Row],[Vertex]],Vertices[],MATCH("ID",Vertices[[#Headers],[Vertex]:[Vertex Content Word Count]],0),FALSE)</f>
        <v>65</v>
      </c>
    </row>
    <row r="77" spans="1:3" ht="15">
      <c r="A77" s="78" t="s">
        <v>1357</v>
      </c>
      <c r="B77" s="84" t="s">
        <v>234</v>
      </c>
      <c r="C77" s="78">
        <f>VLOOKUP(GroupVertices[[#This Row],[Vertex]],Vertices[],MATCH("ID",Vertices[[#Headers],[Vertex]:[Vertex Content Word Count]],0),FALSE)</f>
        <v>52</v>
      </c>
    </row>
    <row r="78" spans="1:3" ht="15">
      <c r="A78" s="78" t="s">
        <v>1358</v>
      </c>
      <c r="B78" s="84" t="s">
        <v>237</v>
      </c>
      <c r="C78" s="78">
        <f>VLOOKUP(GroupVertices[[#This Row],[Vertex]],Vertices[],MATCH("ID",Vertices[[#Headers],[Vertex]:[Vertex Content Word Count]],0),FALSE)</f>
        <v>16</v>
      </c>
    </row>
    <row r="79" spans="1:3" ht="15">
      <c r="A79" s="78" t="s">
        <v>1358</v>
      </c>
      <c r="B79" s="84" t="s">
        <v>223</v>
      </c>
      <c r="C79" s="78">
        <f>VLOOKUP(GroupVertices[[#This Row],[Vertex]],Vertices[],MATCH("ID",Vertices[[#Headers],[Vertex]:[Vertex Content Word Count]],0),FALSE)</f>
        <v>22</v>
      </c>
    </row>
    <row r="80" spans="1:3" ht="15">
      <c r="A80" s="78" t="s">
        <v>1358</v>
      </c>
      <c r="B80" s="84" t="s">
        <v>220</v>
      </c>
      <c r="C80" s="78">
        <f>VLOOKUP(GroupVertices[[#This Row],[Vertex]],Vertices[],MATCH("ID",Vertices[[#Headers],[Vertex]:[Vertex Content Word Count]],0),FALSE)</f>
        <v>18</v>
      </c>
    </row>
    <row r="81" spans="1:3" ht="15">
      <c r="A81" s="78" t="s">
        <v>1358</v>
      </c>
      <c r="B81" s="84" t="s">
        <v>219</v>
      </c>
      <c r="C81" s="78">
        <f>VLOOKUP(GroupVertices[[#This Row],[Vertex]],Vertices[],MATCH("ID",Vertices[[#Headers],[Vertex]:[Vertex Content Word Count]],0),FALSE)</f>
        <v>17</v>
      </c>
    </row>
    <row r="82" spans="1:3" ht="15">
      <c r="A82" s="78" t="s">
        <v>1358</v>
      </c>
      <c r="B82" s="84" t="s">
        <v>218</v>
      </c>
      <c r="C82" s="78">
        <f>VLOOKUP(GroupVertices[[#This Row],[Vertex]],Vertices[],MATCH("ID",Vertices[[#Headers],[Vertex]:[Vertex Content Word Count]],0),FALSE)</f>
        <v>15</v>
      </c>
    </row>
    <row r="83" spans="1:3" ht="15">
      <c r="A83" s="78" t="s">
        <v>1359</v>
      </c>
      <c r="B83" s="84" t="s">
        <v>248</v>
      </c>
      <c r="C83" s="78">
        <f>VLOOKUP(GroupVertices[[#This Row],[Vertex]],Vertices[],MATCH("ID",Vertices[[#Headers],[Vertex]:[Vertex Content Word Count]],0),FALSE)</f>
        <v>8</v>
      </c>
    </row>
    <row r="84" spans="1:3" ht="15">
      <c r="A84" s="78" t="s">
        <v>1359</v>
      </c>
      <c r="B84" s="84" t="s">
        <v>216</v>
      </c>
      <c r="C84" s="78">
        <f>VLOOKUP(GroupVertices[[#This Row],[Vertex]],Vertices[],MATCH("ID",Vertices[[#Headers],[Vertex]:[Vertex Content Word Count]],0),FALSE)</f>
        <v>9</v>
      </c>
    </row>
    <row r="85" spans="1:3" ht="15">
      <c r="A85" s="78" t="s">
        <v>1359</v>
      </c>
      <c r="B85" s="84" t="s">
        <v>215</v>
      </c>
      <c r="C85" s="78">
        <f>VLOOKUP(GroupVertices[[#This Row],[Vertex]],Vertices[],MATCH("ID",Vertices[[#Headers],[Vertex]:[Vertex Content Word Count]],0),FALSE)</f>
        <v>7</v>
      </c>
    </row>
    <row r="86" spans="1:3" ht="15">
      <c r="A86" s="78" t="s">
        <v>1360</v>
      </c>
      <c r="B86" s="84" t="s">
        <v>214</v>
      </c>
      <c r="C86" s="78">
        <f>VLOOKUP(GroupVertices[[#This Row],[Vertex]],Vertices[],MATCH("ID",Vertices[[#Headers],[Vertex]:[Vertex Content Word Count]],0),FALSE)</f>
        <v>6</v>
      </c>
    </row>
    <row r="87" spans="1:3" ht="15">
      <c r="A87" s="78" t="s">
        <v>1360</v>
      </c>
      <c r="B87" s="84" t="s">
        <v>225</v>
      </c>
      <c r="C87" s="78">
        <f>VLOOKUP(GroupVertices[[#This Row],[Vertex]],Vertices[],MATCH("ID",Vertices[[#Headers],[Vertex]:[Vertex Content Word Count]],0),FALSE)</f>
        <v>26</v>
      </c>
    </row>
    <row r="88" spans="1:3" ht="15">
      <c r="A88" s="78" t="s">
        <v>1360</v>
      </c>
      <c r="B88" s="84" t="s">
        <v>226</v>
      </c>
      <c r="C88" s="78">
        <f>VLOOKUP(GroupVertices[[#This Row],[Vertex]],Vertices[],MATCH("ID",Vertices[[#Headers],[Vertex]:[Vertex Content Word Count]],0),FALSE)</f>
        <v>27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1374</v>
      </c>
      <c r="B2" s="34" t="s">
        <v>1315</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50</v>
      </c>
      <c r="J2" s="37">
        <f>MIN(Vertices[Betweenness Centrality])</f>
        <v>0</v>
      </c>
      <c r="K2" s="38">
        <f>COUNTIF(Vertices[Betweenness Centrality],"&gt;= "&amp;J2)-COUNTIF(Vertices[Betweenness Centrality],"&gt;="&amp;J3)</f>
        <v>70</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40</v>
      </c>
      <c r="P2" s="37">
        <f>MIN(Vertices[PageRank])</f>
        <v>0.303061</v>
      </c>
      <c r="Q2" s="38">
        <f>COUNTIF(Vertices[PageRank],"&gt;= "&amp;P2)-COUNTIF(Vertices[PageRank],"&gt;="&amp;P3)</f>
        <v>32</v>
      </c>
      <c r="R2" s="37">
        <f>MIN(Vertices[Clustering Coefficient])</f>
        <v>0</v>
      </c>
      <c r="S2" s="43">
        <f>COUNTIF(Vertices[Clustering Coefficient],"&gt;= "&amp;R2)-COUNTIF(Vertices[Clustering Coefficient],"&gt;="&amp;R3)</f>
        <v>50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0.14545454545454545</v>
      </c>
      <c r="G3" s="40">
        <f>COUNTIF(Vertices[In-Degree],"&gt;= "&amp;F3)-COUNTIF(Vertices[In-Degree],"&gt;="&amp;F4)</f>
        <v>0</v>
      </c>
      <c r="H3" s="39">
        <f aca="true" t="shared" si="3" ref="H3:H26">H2+($H$57-$H$2)/BinDivisor</f>
        <v>0.5818181818181818</v>
      </c>
      <c r="I3" s="40">
        <f>COUNTIF(Vertices[Out-Degree],"&gt;= "&amp;H3)-COUNTIF(Vertices[Out-Degree],"&gt;="&amp;H4)</f>
        <v>16</v>
      </c>
      <c r="J3" s="39">
        <f aca="true" t="shared" si="4" ref="J3:J26">J2+($J$57-$J$2)/BinDivisor</f>
        <v>53.03636363636364</v>
      </c>
      <c r="K3" s="40">
        <f>COUNTIF(Vertices[Betweenness Centrality],"&gt;= "&amp;J3)-COUNTIF(Vertices[Betweenness Centrality],"&gt;="&amp;J4)</f>
        <v>0</v>
      </c>
      <c r="L3" s="39">
        <f aca="true" t="shared" si="5" ref="L3:L26">L2+($L$57-$L$2)/BinDivisor</f>
        <v>0.001652890909090909</v>
      </c>
      <c r="M3" s="40">
        <f>COUNTIF(Vertices[Closeness Centrality],"&gt;= "&amp;L3)-COUNTIF(Vertices[Closeness Centrality],"&gt;="&amp;L4)</f>
        <v>15</v>
      </c>
      <c r="N3" s="39">
        <f aca="true" t="shared" si="6" ref="N3:N26">N2+($N$57-$N$2)/BinDivisor</f>
        <v>0.002280672727272727</v>
      </c>
      <c r="O3" s="40">
        <f>COUNTIF(Vertices[Eigenvector Centrality],"&gt;= "&amp;N3)-COUNTIF(Vertices[Eigenvector Centrality],"&gt;="&amp;N4)</f>
        <v>8</v>
      </c>
      <c r="P3" s="39">
        <f aca="true" t="shared" si="7" ref="P3:P26">P2+($P$57-$P$2)/BinDivisor</f>
        <v>0.5063633818181819</v>
      </c>
      <c r="Q3" s="40">
        <f>COUNTIF(Vertices[PageRank],"&gt;= "&amp;P3)-COUNTIF(Vertices[PageRank],"&gt;="&amp;P4)</f>
        <v>17</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87</v>
      </c>
      <c r="D4" s="32">
        <f t="shared" si="1"/>
        <v>0</v>
      </c>
      <c r="E4" s="3">
        <f>COUNTIF(Vertices[Degree],"&gt;= "&amp;D4)-COUNTIF(Vertices[Degree],"&gt;="&amp;D5)</f>
        <v>0</v>
      </c>
      <c r="F4" s="37">
        <f t="shared" si="2"/>
        <v>0.2909090909090909</v>
      </c>
      <c r="G4" s="38">
        <f>COUNTIF(Vertices[In-Degree],"&gt;= "&amp;F4)-COUNTIF(Vertices[In-Degree],"&gt;="&amp;F5)</f>
        <v>0</v>
      </c>
      <c r="H4" s="37">
        <f t="shared" si="3"/>
        <v>1.1636363636363636</v>
      </c>
      <c r="I4" s="38">
        <f>COUNTIF(Vertices[Out-Degree],"&gt;= "&amp;H4)-COUNTIF(Vertices[Out-Degree],"&gt;="&amp;H5)</f>
        <v>0</v>
      </c>
      <c r="J4" s="37">
        <f t="shared" si="4"/>
        <v>106.07272727272728</v>
      </c>
      <c r="K4" s="38">
        <f>COUNTIF(Vertices[Betweenness Centrality],"&gt;= "&amp;J4)-COUNTIF(Vertices[Betweenness Centrality],"&gt;="&amp;J5)</f>
        <v>2</v>
      </c>
      <c r="L4" s="37">
        <f t="shared" si="5"/>
        <v>0.003305781818181818</v>
      </c>
      <c r="M4" s="38">
        <f>COUNTIF(Vertices[Closeness Centrality],"&gt;= "&amp;L4)-COUNTIF(Vertices[Closeness Centrality],"&gt;="&amp;L5)</f>
        <v>53</v>
      </c>
      <c r="N4" s="37">
        <f t="shared" si="6"/>
        <v>0.004561345454545454</v>
      </c>
      <c r="O4" s="38">
        <f>COUNTIF(Vertices[Eigenvector Centrality],"&gt;= "&amp;N4)-COUNTIF(Vertices[Eigenvector Centrality],"&gt;="&amp;N5)</f>
        <v>0</v>
      </c>
      <c r="P4" s="37">
        <f t="shared" si="7"/>
        <v>0.7096657636363637</v>
      </c>
      <c r="Q4" s="38">
        <f>COUNTIF(Vertices[PageRank],"&gt;= "&amp;P4)-COUNTIF(Vertices[PageRank],"&gt;="&amp;P5)</f>
        <v>10</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0.43636363636363634</v>
      </c>
      <c r="G5" s="40">
        <f>COUNTIF(Vertices[In-Degree],"&gt;= "&amp;F5)-COUNTIF(Vertices[In-Degree],"&gt;="&amp;F6)</f>
        <v>0</v>
      </c>
      <c r="H5" s="39">
        <f t="shared" si="3"/>
        <v>1.7454545454545454</v>
      </c>
      <c r="I5" s="40">
        <f>COUNTIF(Vertices[Out-Degree],"&gt;= "&amp;H5)-COUNTIF(Vertices[Out-Degree],"&gt;="&amp;H6)</f>
        <v>3</v>
      </c>
      <c r="J5" s="39">
        <f t="shared" si="4"/>
        <v>159.10909090909092</v>
      </c>
      <c r="K5" s="40">
        <f>COUNTIF(Vertices[Betweenness Centrality],"&gt;= "&amp;J5)-COUNTIF(Vertices[Betweenness Centrality],"&gt;="&amp;J6)</f>
        <v>0</v>
      </c>
      <c r="L5" s="39">
        <f t="shared" si="5"/>
        <v>0.004958672727272727</v>
      </c>
      <c r="M5" s="40">
        <f>COUNTIF(Vertices[Closeness Centrality],"&gt;= "&amp;L5)-COUNTIF(Vertices[Closeness Centrality],"&gt;="&amp;L6)</f>
        <v>4</v>
      </c>
      <c r="N5" s="39">
        <f t="shared" si="6"/>
        <v>0.00684201818181818</v>
      </c>
      <c r="O5" s="40">
        <f>COUNTIF(Vertices[Eigenvector Centrality],"&gt;= "&amp;N5)-COUNTIF(Vertices[Eigenvector Centrality],"&gt;="&amp;N6)</f>
        <v>0</v>
      </c>
      <c r="P5" s="39">
        <f t="shared" si="7"/>
        <v>0.9129681454545455</v>
      </c>
      <c r="Q5" s="40">
        <f>COUNTIF(Vertices[PageRank],"&gt;= "&amp;P5)-COUNTIF(Vertices[PageRank],"&gt;="&amp;P6)</f>
        <v>10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132</v>
      </c>
      <c r="D6" s="32">
        <f t="shared" si="1"/>
        <v>0</v>
      </c>
      <c r="E6" s="3">
        <f>COUNTIF(Vertices[Degree],"&gt;= "&amp;D6)-COUNTIF(Vertices[Degree],"&gt;="&amp;D7)</f>
        <v>0</v>
      </c>
      <c r="F6" s="37">
        <f t="shared" si="2"/>
        <v>0.5818181818181818</v>
      </c>
      <c r="G6" s="38">
        <f>COUNTIF(Vertices[In-Degree],"&gt;= "&amp;F6)-COUNTIF(Vertices[In-Degree],"&gt;="&amp;F7)</f>
        <v>0</v>
      </c>
      <c r="H6" s="37">
        <f t="shared" si="3"/>
        <v>2.327272727272727</v>
      </c>
      <c r="I6" s="38">
        <f>COUNTIF(Vertices[Out-Degree],"&gt;= "&amp;H6)-COUNTIF(Vertices[Out-Degree],"&gt;="&amp;H7)</f>
        <v>0</v>
      </c>
      <c r="J6" s="37">
        <f t="shared" si="4"/>
        <v>212.14545454545456</v>
      </c>
      <c r="K6" s="38">
        <f>COUNTIF(Vertices[Betweenness Centrality],"&gt;= "&amp;J6)-COUNTIF(Vertices[Betweenness Centrality],"&gt;="&amp;J7)</f>
        <v>2</v>
      </c>
      <c r="L6" s="37">
        <f t="shared" si="5"/>
        <v>0.006611563636363636</v>
      </c>
      <c r="M6" s="38">
        <f>COUNTIF(Vertices[Closeness Centrality],"&gt;= "&amp;L6)-COUNTIF(Vertices[Closeness Centrality],"&gt;="&amp;L7)</f>
        <v>0</v>
      </c>
      <c r="N6" s="37">
        <f t="shared" si="6"/>
        <v>0.009122690909090908</v>
      </c>
      <c r="O6" s="38">
        <f>COUNTIF(Vertices[Eigenvector Centrality],"&gt;= "&amp;N6)-COUNTIF(Vertices[Eigenvector Centrality],"&gt;="&amp;N7)</f>
        <v>2</v>
      </c>
      <c r="P6" s="37">
        <f t="shared" si="7"/>
        <v>1.1162705272727274</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46</v>
      </c>
      <c r="D7" s="32">
        <f t="shared" si="1"/>
        <v>0</v>
      </c>
      <c r="E7" s="3">
        <f>COUNTIF(Vertices[Degree],"&gt;= "&amp;D7)-COUNTIF(Vertices[Degree],"&gt;="&amp;D8)</f>
        <v>0</v>
      </c>
      <c r="F7" s="39">
        <f t="shared" si="2"/>
        <v>0.7272727272727273</v>
      </c>
      <c r="G7" s="40">
        <f>COUNTIF(Vertices[In-Degree],"&gt;= "&amp;F7)-COUNTIF(Vertices[In-Degree],"&gt;="&amp;F8)</f>
        <v>0</v>
      </c>
      <c r="H7" s="39">
        <f t="shared" si="3"/>
        <v>2.909090909090909</v>
      </c>
      <c r="I7" s="40">
        <f>COUNTIF(Vertices[Out-Degree],"&gt;= "&amp;H7)-COUNTIF(Vertices[Out-Degree],"&gt;="&amp;H8)</f>
        <v>4</v>
      </c>
      <c r="J7" s="39">
        <f t="shared" si="4"/>
        <v>265.1818181818182</v>
      </c>
      <c r="K7" s="40">
        <f>COUNTIF(Vertices[Betweenness Centrality],"&gt;= "&amp;J7)-COUNTIF(Vertices[Betweenness Centrality],"&gt;="&amp;J8)</f>
        <v>2</v>
      </c>
      <c r="L7" s="39">
        <f t="shared" si="5"/>
        <v>0.008264454545454545</v>
      </c>
      <c r="M7" s="40">
        <f>COUNTIF(Vertices[Closeness Centrality],"&gt;= "&amp;L7)-COUNTIF(Vertices[Closeness Centrality],"&gt;="&amp;L8)</f>
        <v>0</v>
      </c>
      <c r="N7" s="39">
        <f t="shared" si="6"/>
        <v>0.011403363636363635</v>
      </c>
      <c r="O7" s="40">
        <f>COUNTIF(Vertices[Eigenvector Centrality],"&gt;= "&amp;N7)-COUNTIF(Vertices[Eigenvector Centrality],"&gt;="&amp;N8)</f>
        <v>2</v>
      </c>
      <c r="P7" s="39">
        <f t="shared" si="7"/>
        <v>1.3195729090909092</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178</v>
      </c>
      <c r="D8" s="32">
        <f t="shared" si="1"/>
        <v>0</v>
      </c>
      <c r="E8" s="3">
        <f>COUNTIF(Vertices[Degree],"&gt;= "&amp;D8)-COUNTIF(Vertices[Degree],"&gt;="&amp;D9)</f>
        <v>0</v>
      </c>
      <c r="F8" s="37">
        <f t="shared" si="2"/>
        <v>0.8727272727272728</v>
      </c>
      <c r="G8" s="38">
        <f>COUNTIF(Vertices[In-Degree],"&gt;= "&amp;F8)-COUNTIF(Vertices[In-Degree],"&gt;="&amp;F9)</f>
        <v>37</v>
      </c>
      <c r="H8" s="37">
        <f t="shared" si="3"/>
        <v>3.490909090909091</v>
      </c>
      <c r="I8" s="38">
        <f>COUNTIF(Vertices[Out-Degree],"&gt;= "&amp;H8)-COUNTIF(Vertices[Out-Degree],"&gt;="&amp;H9)</f>
        <v>3</v>
      </c>
      <c r="J8" s="37">
        <f t="shared" si="4"/>
        <v>318.21818181818185</v>
      </c>
      <c r="K8" s="38">
        <f>COUNTIF(Vertices[Betweenness Centrality],"&gt;= "&amp;J8)-COUNTIF(Vertices[Betweenness Centrality],"&gt;="&amp;J9)</f>
        <v>0</v>
      </c>
      <c r="L8" s="37">
        <f t="shared" si="5"/>
        <v>0.009917345454545454</v>
      </c>
      <c r="M8" s="38">
        <f>COUNTIF(Vertices[Closeness Centrality],"&gt;= "&amp;L8)-COUNTIF(Vertices[Closeness Centrality],"&gt;="&amp;L9)</f>
        <v>0</v>
      </c>
      <c r="N8" s="37">
        <f t="shared" si="6"/>
        <v>0.013684036363636362</v>
      </c>
      <c r="O8" s="38">
        <f>COUNTIF(Vertices[Eigenvector Centrality],"&gt;= "&amp;N8)-COUNTIF(Vertices[Eigenvector Centrality],"&gt;="&amp;N9)</f>
        <v>1</v>
      </c>
      <c r="P8" s="37">
        <f t="shared" si="7"/>
        <v>1.522875290909091</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1.0181818181818183</v>
      </c>
      <c r="G9" s="40">
        <f>COUNTIF(Vertices[In-Degree],"&gt;= "&amp;F9)-COUNTIF(Vertices[In-Degree],"&gt;="&amp;F10)</f>
        <v>0</v>
      </c>
      <c r="H9" s="39">
        <f t="shared" si="3"/>
        <v>4.072727272727273</v>
      </c>
      <c r="I9" s="40">
        <f>COUNTIF(Vertices[Out-Degree],"&gt;= "&amp;H9)-COUNTIF(Vertices[Out-Degree],"&gt;="&amp;H10)</f>
        <v>0</v>
      </c>
      <c r="J9" s="39">
        <f t="shared" si="4"/>
        <v>371.2545454545455</v>
      </c>
      <c r="K9" s="40">
        <f>COUNTIF(Vertices[Betweenness Centrality],"&gt;= "&amp;J9)-COUNTIF(Vertices[Betweenness Centrality],"&gt;="&amp;J10)</f>
        <v>1</v>
      </c>
      <c r="L9" s="39">
        <f t="shared" si="5"/>
        <v>0.011570236363636363</v>
      </c>
      <c r="M9" s="40">
        <f>COUNTIF(Vertices[Closeness Centrality],"&gt;= "&amp;L9)-COUNTIF(Vertices[Closeness Centrality],"&gt;="&amp;L10)</f>
        <v>0</v>
      </c>
      <c r="N9" s="39">
        <f t="shared" si="6"/>
        <v>0.01596470909090909</v>
      </c>
      <c r="O9" s="40">
        <f>COUNTIF(Vertices[Eigenvector Centrality],"&gt;= "&amp;N9)-COUNTIF(Vertices[Eigenvector Centrality],"&gt;="&amp;N10)</f>
        <v>19</v>
      </c>
      <c r="P9" s="39">
        <f t="shared" si="7"/>
        <v>1.7261776727272728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18</v>
      </c>
      <c r="D10" s="32">
        <f t="shared" si="1"/>
        <v>0</v>
      </c>
      <c r="E10" s="3">
        <f>COUNTIF(Vertices[Degree],"&gt;= "&amp;D10)-COUNTIF(Vertices[Degree],"&gt;="&amp;D11)</f>
        <v>0</v>
      </c>
      <c r="F10" s="37">
        <f t="shared" si="2"/>
        <v>1.1636363636363638</v>
      </c>
      <c r="G10" s="38">
        <f>COUNTIF(Vertices[In-Degree],"&gt;= "&amp;F10)-COUNTIF(Vertices[In-Degree],"&gt;="&amp;F11)</f>
        <v>0</v>
      </c>
      <c r="H10" s="37">
        <f t="shared" si="3"/>
        <v>4.654545454545455</v>
      </c>
      <c r="I10" s="38">
        <f>COUNTIF(Vertices[Out-Degree],"&gt;= "&amp;H10)-COUNTIF(Vertices[Out-Degree],"&gt;="&amp;H11)</f>
        <v>6</v>
      </c>
      <c r="J10" s="37">
        <f t="shared" si="4"/>
        <v>424.29090909090917</v>
      </c>
      <c r="K10" s="38">
        <f>COUNTIF(Vertices[Betweenness Centrality],"&gt;= "&amp;J10)-COUNTIF(Vertices[Betweenness Centrality],"&gt;="&amp;J11)</f>
        <v>1</v>
      </c>
      <c r="L10" s="37">
        <f t="shared" si="5"/>
        <v>0.013223127272727273</v>
      </c>
      <c r="M10" s="38">
        <f>COUNTIF(Vertices[Closeness Centrality],"&gt;= "&amp;L10)-COUNTIF(Vertices[Closeness Centrality],"&gt;="&amp;L11)</f>
        <v>0</v>
      </c>
      <c r="N10" s="37">
        <f t="shared" si="6"/>
        <v>0.018245381818181815</v>
      </c>
      <c r="O10" s="38">
        <f>COUNTIF(Vertices[Eigenvector Centrality],"&gt;= "&amp;N10)-COUNTIF(Vertices[Eigenvector Centrality],"&gt;="&amp;N11)</f>
        <v>0</v>
      </c>
      <c r="P10" s="37">
        <f t="shared" si="7"/>
        <v>1.9294800545454547</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1.3090909090909093</v>
      </c>
      <c r="G11" s="40">
        <f>COUNTIF(Vertices[In-Degree],"&gt;= "&amp;F11)-COUNTIF(Vertices[In-Degree],"&gt;="&amp;F12)</f>
        <v>0</v>
      </c>
      <c r="H11" s="39">
        <f t="shared" si="3"/>
        <v>5.236363636363637</v>
      </c>
      <c r="I11" s="40">
        <f>COUNTIF(Vertices[Out-Degree],"&gt;= "&amp;H11)-COUNTIF(Vertices[Out-Degree],"&gt;="&amp;H12)</f>
        <v>0</v>
      </c>
      <c r="J11" s="39">
        <f t="shared" si="4"/>
        <v>477.3272727272728</v>
      </c>
      <c r="K11" s="40">
        <f>COUNTIF(Vertices[Betweenness Centrality],"&gt;= "&amp;J11)-COUNTIF(Vertices[Betweenness Centrality],"&gt;="&amp;J12)</f>
        <v>1</v>
      </c>
      <c r="L11" s="39">
        <f t="shared" si="5"/>
        <v>0.014876018181818182</v>
      </c>
      <c r="M11" s="40">
        <f>COUNTIF(Vertices[Closeness Centrality],"&gt;= "&amp;L11)-COUNTIF(Vertices[Closeness Centrality],"&gt;="&amp;L12)</f>
        <v>0</v>
      </c>
      <c r="N11" s="39">
        <f t="shared" si="6"/>
        <v>0.02052605454545454</v>
      </c>
      <c r="O11" s="40">
        <f>COUNTIF(Vertices[Eigenvector Centrality],"&gt;= "&amp;N11)-COUNTIF(Vertices[Eigenvector Centrality],"&gt;="&amp;N12)</f>
        <v>0</v>
      </c>
      <c r="P11" s="39">
        <f t="shared" si="7"/>
        <v>2.1327824363636365</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0.045112781954887216</v>
      </c>
      <c r="D12" s="32">
        <f t="shared" si="1"/>
        <v>0</v>
      </c>
      <c r="E12" s="3">
        <f>COUNTIF(Vertices[Degree],"&gt;= "&amp;D12)-COUNTIF(Vertices[Degree],"&gt;="&amp;D13)</f>
        <v>0</v>
      </c>
      <c r="F12" s="37">
        <f t="shared" si="2"/>
        <v>1.4545454545454548</v>
      </c>
      <c r="G12" s="38">
        <f>COUNTIF(Vertices[In-Degree],"&gt;= "&amp;F12)-COUNTIF(Vertices[In-Degree],"&gt;="&amp;F13)</f>
        <v>0</v>
      </c>
      <c r="H12" s="37">
        <f t="shared" si="3"/>
        <v>5.818181818181819</v>
      </c>
      <c r="I12" s="38">
        <f>COUNTIF(Vertices[Out-Degree],"&gt;= "&amp;H12)-COUNTIF(Vertices[Out-Degree],"&gt;="&amp;H13)</f>
        <v>2</v>
      </c>
      <c r="J12" s="37">
        <f t="shared" si="4"/>
        <v>530.3636363636365</v>
      </c>
      <c r="K12" s="38">
        <f>COUNTIF(Vertices[Betweenness Centrality],"&gt;= "&amp;J12)-COUNTIF(Vertices[Betweenness Centrality],"&gt;="&amp;J13)</f>
        <v>3</v>
      </c>
      <c r="L12" s="37">
        <f t="shared" si="5"/>
        <v>0.01652890909090909</v>
      </c>
      <c r="M12" s="38">
        <f>COUNTIF(Vertices[Closeness Centrality],"&gt;= "&amp;L12)-COUNTIF(Vertices[Closeness Centrality],"&gt;="&amp;L13)</f>
        <v>0</v>
      </c>
      <c r="N12" s="37">
        <f t="shared" si="6"/>
        <v>0.022806727272727267</v>
      </c>
      <c r="O12" s="38">
        <f>COUNTIF(Vertices[Eigenvector Centrality],"&gt;= "&amp;N12)-COUNTIF(Vertices[Eigenvector Centrality],"&gt;="&amp;N13)</f>
        <v>0</v>
      </c>
      <c r="P12" s="37">
        <f t="shared" si="7"/>
        <v>2.3360848181818183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0.08633093525179857</v>
      </c>
      <c r="D13" s="32">
        <f t="shared" si="1"/>
        <v>0</v>
      </c>
      <c r="E13" s="3">
        <f>COUNTIF(Vertices[Degree],"&gt;= "&amp;D13)-COUNTIF(Vertices[Degree],"&gt;="&amp;D14)</f>
        <v>0</v>
      </c>
      <c r="F13" s="39">
        <f t="shared" si="2"/>
        <v>1.6000000000000003</v>
      </c>
      <c r="G13" s="40">
        <f>COUNTIF(Vertices[In-Degree],"&gt;= "&amp;F13)-COUNTIF(Vertices[In-Degree],"&gt;="&amp;F14)</f>
        <v>0</v>
      </c>
      <c r="H13" s="39">
        <f t="shared" si="3"/>
        <v>6.400000000000001</v>
      </c>
      <c r="I13" s="40">
        <f>COUNTIF(Vertices[Out-Degree],"&gt;= "&amp;H13)-COUNTIF(Vertices[Out-Degree],"&gt;="&amp;H14)</f>
        <v>0</v>
      </c>
      <c r="J13" s="39">
        <f t="shared" si="4"/>
        <v>583.4000000000001</v>
      </c>
      <c r="K13" s="40">
        <f>COUNTIF(Vertices[Betweenness Centrality],"&gt;= "&amp;J13)-COUNTIF(Vertices[Betweenness Centrality],"&gt;="&amp;J14)</f>
        <v>0</v>
      </c>
      <c r="L13" s="39">
        <f t="shared" si="5"/>
        <v>0.018181799999999998</v>
      </c>
      <c r="M13" s="40">
        <f>COUNTIF(Vertices[Closeness Centrality],"&gt;= "&amp;L13)-COUNTIF(Vertices[Closeness Centrality],"&gt;="&amp;L14)</f>
        <v>0</v>
      </c>
      <c r="N13" s="39">
        <f t="shared" si="6"/>
        <v>0.025087399999999992</v>
      </c>
      <c r="O13" s="40">
        <f>COUNTIF(Vertices[Eigenvector Centrality],"&gt;= "&amp;N13)-COUNTIF(Vertices[Eigenvector Centrality],"&gt;="&amp;N14)</f>
        <v>0</v>
      </c>
      <c r="P13" s="39">
        <f t="shared" si="7"/>
        <v>2.5393872</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1.7454545454545458</v>
      </c>
      <c r="G14" s="38">
        <f>COUNTIF(Vertices[In-Degree],"&gt;= "&amp;F14)-COUNTIF(Vertices[In-Degree],"&gt;="&amp;F15)</f>
        <v>0</v>
      </c>
      <c r="H14" s="37">
        <f t="shared" si="3"/>
        <v>6.981818181818183</v>
      </c>
      <c r="I14" s="38">
        <f>COUNTIF(Vertices[Out-Degree],"&gt;= "&amp;H14)-COUNTIF(Vertices[Out-Degree],"&gt;="&amp;H15)</f>
        <v>0</v>
      </c>
      <c r="J14" s="37">
        <f t="shared" si="4"/>
        <v>636.4363636363637</v>
      </c>
      <c r="K14" s="38">
        <f>COUNTIF(Vertices[Betweenness Centrality],"&gt;= "&amp;J14)-COUNTIF(Vertices[Betweenness Centrality],"&gt;="&amp;J15)</f>
        <v>1</v>
      </c>
      <c r="L14" s="37">
        <f t="shared" si="5"/>
        <v>0.01983469090909091</v>
      </c>
      <c r="M14" s="38">
        <f>COUNTIF(Vertices[Closeness Centrality],"&gt;= "&amp;L14)-COUNTIF(Vertices[Closeness Centrality],"&gt;="&amp;L15)</f>
        <v>0</v>
      </c>
      <c r="N14" s="37">
        <f t="shared" si="6"/>
        <v>0.027368072727272718</v>
      </c>
      <c r="O14" s="38">
        <f>COUNTIF(Vertices[Eigenvector Centrality],"&gt;= "&amp;N14)-COUNTIF(Vertices[Eigenvector Centrality],"&gt;="&amp;N15)</f>
        <v>9</v>
      </c>
      <c r="P14" s="37">
        <f t="shared" si="7"/>
        <v>2.742689581818182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1.8909090909090913</v>
      </c>
      <c r="G15" s="40">
        <f>COUNTIF(Vertices[In-Degree],"&gt;= "&amp;F15)-COUNTIF(Vertices[In-Degree],"&gt;="&amp;F16)</f>
        <v>14</v>
      </c>
      <c r="H15" s="39">
        <f t="shared" si="3"/>
        <v>7.563636363636365</v>
      </c>
      <c r="I15" s="40">
        <f>COUNTIF(Vertices[Out-Degree],"&gt;= "&amp;H15)-COUNTIF(Vertices[Out-Degree],"&gt;="&amp;H16)</f>
        <v>0</v>
      </c>
      <c r="J15" s="39">
        <f t="shared" si="4"/>
        <v>689.4727272727273</v>
      </c>
      <c r="K15" s="40">
        <f>COUNTIF(Vertices[Betweenness Centrality],"&gt;= "&amp;J15)-COUNTIF(Vertices[Betweenness Centrality],"&gt;="&amp;J16)</f>
        <v>0</v>
      </c>
      <c r="L15" s="39">
        <f t="shared" si="5"/>
        <v>0.02148758181818182</v>
      </c>
      <c r="M15" s="40">
        <f>COUNTIF(Vertices[Closeness Centrality],"&gt;= "&amp;L15)-COUNTIF(Vertices[Closeness Centrality],"&gt;="&amp;L16)</f>
        <v>0</v>
      </c>
      <c r="N15" s="39">
        <f t="shared" si="6"/>
        <v>0.029648745454545444</v>
      </c>
      <c r="O15" s="40">
        <f>COUNTIF(Vertices[Eigenvector Centrality],"&gt;= "&amp;N15)-COUNTIF(Vertices[Eigenvector Centrality],"&gt;="&amp;N16)</f>
        <v>4</v>
      </c>
      <c r="P15" s="39">
        <f t="shared" si="7"/>
        <v>2.945991963636364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2.0363636363636366</v>
      </c>
      <c r="G16" s="38">
        <f>COUNTIF(Vertices[In-Degree],"&gt;= "&amp;F16)-COUNTIF(Vertices[In-Degree],"&gt;="&amp;F17)</f>
        <v>0</v>
      </c>
      <c r="H16" s="37">
        <f t="shared" si="3"/>
        <v>8.145454545454546</v>
      </c>
      <c r="I16" s="38">
        <f>COUNTIF(Vertices[Out-Degree],"&gt;= "&amp;H16)-COUNTIF(Vertices[Out-Degree],"&gt;="&amp;H17)</f>
        <v>0</v>
      </c>
      <c r="J16" s="37">
        <f t="shared" si="4"/>
        <v>742.5090909090909</v>
      </c>
      <c r="K16" s="38">
        <f>COUNTIF(Vertices[Betweenness Centrality],"&gt;= "&amp;J16)-COUNTIF(Vertices[Betweenness Centrality],"&gt;="&amp;J17)</f>
        <v>0</v>
      </c>
      <c r="L16" s="37">
        <f t="shared" si="5"/>
        <v>0.02314047272727273</v>
      </c>
      <c r="M16" s="38">
        <f>COUNTIF(Vertices[Closeness Centrality],"&gt;= "&amp;L16)-COUNTIF(Vertices[Closeness Centrality],"&gt;="&amp;L17)</f>
        <v>0</v>
      </c>
      <c r="N16" s="37">
        <f t="shared" si="6"/>
        <v>0.03192941818181817</v>
      </c>
      <c r="O16" s="38">
        <f>COUNTIF(Vertices[Eigenvector Centrality],"&gt;= "&amp;N16)-COUNTIF(Vertices[Eigenvector Centrality],"&gt;="&amp;N17)</f>
        <v>0</v>
      </c>
      <c r="P16" s="37">
        <f t="shared" si="7"/>
        <v>3.1492943454545457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72</v>
      </c>
      <c r="D17" s="32">
        <f t="shared" si="1"/>
        <v>0</v>
      </c>
      <c r="E17" s="3">
        <f>COUNTIF(Vertices[Degree],"&gt;= "&amp;D17)-COUNTIF(Vertices[Degree],"&gt;="&amp;D18)</f>
        <v>0</v>
      </c>
      <c r="F17" s="39">
        <f t="shared" si="2"/>
        <v>2.181818181818182</v>
      </c>
      <c r="G17" s="40">
        <f>COUNTIF(Vertices[In-Degree],"&gt;= "&amp;F17)-COUNTIF(Vertices[In-Degree],"&gt;="&amp;F18)</f>
        <v>0</v>
      </c>
      <c r="H17" s="39">
        <f t="shared" si="3"/>
        <v>8.727272727272728</v>
      </c>
      <c r="I17" s="40">
        <f>COUNTIF(Vertices[Out-Degree],"&gt;= "&amp;H17)-COUNTIF(Vertices[Out-Degree],"&gt;="&amp;H18)</f>
        <v>1</v>
      </c>
      <c r="J17" s="39">
        <f t="shared" si="4"/>
        <v>795.5454545454545</v>
      </c>
      <c r="K17" s="40">
        <f>COUNTIF(Vertices[Betweenness Centrality],"&gt;= "&amp;J17)-COUNTIF(Vertices[Betweenness Centrality],"&gt;="&amp;J18)</f>
        <v>1</v>
      </c>
      <c r="L17" s="39">
        <f t="shared" si="5"/>
        <v>0.02479336363636364</v>
      </c>
      <c r="M17" s="40">
        <f>COUNTIF(Vertices[Closeness Centrality],"&gt;= "&amp;L17)-COUNTIF(Vertices[Closeness Centrality],"&gt;="&amp;L18)</f>
        <v>0</v>
      </c>
      <c r="N17" s="39">
        <f t="shared" si="6"/>
        <v>0.0342100909090909</v>
      </c>
      <c r="O17" s="40">
        <f>COUNTIF(Vertices[Eigenvector Centrality],"&gt;= "&amp;N17)-COUNTIF(Vertices[Eigenvector Centrality],"&gt;="&amp;N18)</f>
        <v>0</v>
      </c>
      <c r="P17" s="39">
        <f t="shared" si="7"/>
        <v>3.3525967272727275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136</v>
      </c>
      <c r="D18" s="32">
        <f t="shared" si="1"/>
        <v>0</v>
      </c>
      <c r="E18" s="3">
        <f>COUNTIF(Vertices[Degree],"&gt;= "&amp;D18)-COUNTIF(Vertices[Degree],"&gt;="&amp;D19)</f>
        <v>0</v>
      </c>
      <c r="F18" s="37">
        <f t="shared" si="2"/>
        <v>2.3272727272727276</v>
      </c>
      <c r="G18" s="38">
        <f>COUNTIF(Vertices[In-Degree],"&gt;= "&amp;F18)-COUNTIF(Vertices[In-Degree],"&gt;="&amp;F19)</f>
        <v>0</v>
      </c>
      <c r="H18" s="37">
        <f t="shared" si="3"/>
        <v>9.30909090909091</v>
      </c>
      <c r="I18" s="38">
        <f>COUNTIF(Vertices[Out-Degree],"&gt;= "&amp;H18)-COUNTIF(Vertices[Out-Degree],"&gt;="&amp;H19)</f>
        <v>0</v>
      </c>
      <c r="J18" s="37">
        <f t="shared" si="4"/>
        <v>848.5818181818181</v>
      </c>
      <c r="K18" s="38">
        <f>COUNTIF(Vertices[Betweenness Centrality],"&gt;= "&amp;J18)-COUNTIF(Vertices[Betweenness Centrality],"&gt;="&amp;J19)</f>
        <v>0</v>
      </c>
      <c r="L18" s="37">
        <f t="shared" si="5"/>
        <v>0.026446254545454552</v>
      </c>
      <c r="M18" s="38">
        <f>COUNTIF(Vertices[Closeness Centrality],"&gt;= "&amp;L18)-COUNTIF(Vertices[Closeness Centrality],"&gt;="&amp;L19)</f>
        <v>0</v>
      </c>
      <c r="N18" s="37">
        <f t="shared" si="6"/>
        <v>0.036490763636363624</v>
      </c>
      <c r="O18" s="38">
        <f>COUNTIF(Vertices[Eigenvector Centrality],"&gt;= "&amp;N18)-COUNTIF(Vertices[Eigenvector Centrality],"&gt;="&amp;N19)</f>
        <v>0</v>
      </c>
      <c r="P18" s="37">
        <f t="shared" si="7"/>
        <v>3.5558991090909093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2.472727272727273</v>
      </c>
      <c r="G19" s="40">
        <f>COUNTIF(Vertices[In-Degree],"&gt;= "&amp;F19)-COUNTIF(Vertices[In-Degree],"&gt;="&amp;F20)</f>
        <v>0</v>
      </c>
      <c r="H19" s="39">
        <f t="shared" si="3"/>
        <v>9.890909090909092</v>
      </c>
      <c r="I19" s="40">
        <f>COUNTIF(Vertices[Out-Degree],"&gt;= "&amp;H19)-COUNTIF(Vertices[Out-Degree],"&gt;="&amp;H20)</f>
        <v>0</v>
      </c>
      <c r="J19" s="39">
        <f t="shared" si="4"/>
        <v>901.6181818181817</v>
      </c>
      <c r="K19" s="40">
        <f>COUNTIF(Vertices[Betweenness Centrality],"&gt;= "&amp;J19)-COUNTIF(Vertices[Betweenness Centrality],"&gt;="&amp;J20)</f>
        <v>0</v>
      </c>
      <c r="L19" s="39">
        <f t="shared" si="5"/>
        <v>0.028099145454545463</v>
      </c>
      <c r="M19" s="40">
        <f>COUNTIF(Vertices[Closeness Centrality],"&gt;= "&amp;L19)-COUNTIF(Vertices[Closeness Centrality],"&gt;="&amp;L20)</f>
        <v>0</v>
      </c>
      <c r="N19" s="39">
        <f t="shared" si="6"/>
        <v>0.03877143636363635</v>
      </c>
      <c r="O19" s="40">
        <f>COUNTIF(Vertices[Eigenvector Centrality],"&gt;= "&amp;N19)-COUNTIF(Vertices[Eigenvector Centrality],"&gt;="&amp;N20)</f>
        <v>0</v>
      </c>
      <c r="P19" s="39">
        <f t="shared" si="7"/>
        <v>3.759201490909091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7</v>
      </c>
      <c r="D20" s="32">
        <f t="shared" si="1"/>
        <v>0</v>
      </c>
      <c r="E20" s="3">
        <f>COUNTIF(Vertices[Degree],"&gt;= "&amp;D20)-COUNTIF(Vertices[Degree],"&gt;="&amp;D21)</f>
        <v>0</v>
      </c>
      <c r="F20" s="37">
        <f t="shared" si="2"/>
        <v>2.6181818181818186</v>
      </c>
      <c r="G20" s="38">
        <f>COUNTIF(Vertices[In-Degree],"&gt;= "&amp;F20)-COUNTIF(Vertices[In-Degree],"&gt;="&amp;F21)</f>
        <v>0</v>
      </c>
      <c r="H20" s="37">
        <f t="shared" si="3"/>
        <v>10.472727272727274</v>
      </c>
      <c r="I20" s="38">
        <f>COUNTIF(Vertices[Out-Degree],"&gt;= "&amp;H20)-COUNTIF(Vertices[Out-Degree],"&gt;="&amp;H21)</f>
        <v>0</v>
      </c>
      <c r="J20" s="37">
        <f t="shared" si="4"/>
        <v>954.6545454545453</v>
      </c>
      <c r="K20" s="38">
        <f>COUNTIF(Vertices[Betweenness Centrality],"&gt;= "&amp;J20)-COUNTIF(Vertices[Betweenness Centrality],"&gt;="&amp;J21)</f>
        <v>0</v>
      </c>
      <c r="L20" s="37">
        <f t="shared" si="5"/>
        <v>0.029752036363636374</v>
      </c>
      <c r="M20" s="38">
        <f>COUNTIF(Vertices[Closeness Centrality],"&gt;= "&amp;L20)-COUNTIF(Vertices[Closeness Centrality],"&gt;="&amp;L21)</f>
        <v>0</v>
      </c>
      <c r="N20" s="37">
        <f t="shared" si="6"/>
        <v>0.041052109090909075</v>
      </c>
      <c r="O20" s="38">
        <f>COUNTIF(Vertices[Eigenvector Centrality],"&gt;= "&amp;N20)-COUNTIF(Vertices[Eigenvector Centrality],"&gt;="&amp;N21)</f>
        <v>0</v>
      </c>
      <c r="P20" s="37">
        <f t="shared" si="7"/>
        <v>3.962503872727273</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3.567061</v>
      </c>
      <c r="D21" s="32">
        <f t="shared" si="1"/>
        <v>0</v>
      </c>
      <c r="E21" s="3">
        <f>COUNTIF(Vertices[Degree],"&gt;= "&amp;D21)-COUNTIF(Vertices[Degree],"&gt;="&amp;D22)</f>
        <v>0</v>
      </c>
      <c r="F21" s="39">
        <f t="shared" si="2"/>
        <v>2.763636363636364</v>
      </c>
      <c r="G21" s="40">
        <f>COUNTIF(Vertices[In-Degree],"&gt;= "&amp;F21)-COUNTIF(Vertices[In-Degree],"&gt;="&amp;F22)</f>
        <v>0</v>
      </c>
      <c r="H21" s="39">
        <f t="shared" si="3"/>
        <v>11.054545454545456</v>
      </c>
      <c r="I21" s="40">
        <f>COUNTIF(Vertices[Out-Degree],"&gt;= "&amp;H21)-COUNTIF(Vertices[Out-Degree],"&gt;="&amp;H22)</f>
        <v>0</v>
      </c>
      <c r="J21" s="39">
        <f t="shared" si="4"/>
        <v>1007.6909090909089</v>
      </c>
      <c r="K21" s="40">
        <f>COUNTIF(Vertices[Betweenness Centrality],"&gt;= "&amp;J21)-COUNTIF(Vertices[Betweenness Centrality],"&gt;="&amp;J22)</f>
        <v>0</v>
      </c>
      <c r="L21" s="39">
        <f t="shared" si="5"/>
        <v>0.031404927272727284</v>
      </c>
      <c r="M21" s="40">
        <f>COUNTIF(Vertices[Closeness Centrality],"&gt;= "&amp;L21)-COUNTIF(Vertices[Closeness Centrality],"&gt;="&amp;L22)</f>
        <v>0</v>
      </c>
      <c r="N21" s="39">
        <f t="shared" si="6"/>
        <v>0.0433327818181818</v>
      </c>
      <c r="O21" s="40">
        <f>COUNTIF(Vertices[Eigenvector Centrality],"&gt;= "&amp;N21)-COUNTIF(Vertices[Eigenvector Centrality],"&gt;="&amp;N22)</f>
        <v>0</v>
      </c>
      <c r="P21" s="39">
        <f t="shared" si="7"/>
        <v>4.165806254545455</v>
      </c>
      <c r="Q21" s="40">
        <f>COUNTIF(Vertices[PageRank],"&gt;= "&amp;P21)-COUNTIF(Vertices[PageRank],"&gt;="&amp;P22)</f>
        <v>0</v>
      </c>
      <c r="R21" s="39">
        <f t="shared" si="8"/>
        <v>0.3454545454545455</v>
      </c>
      <c r="S21" s="44">
        <f>COUNTIF(Vertices[Clustering Coefficient],"&gt;= "&amp;R21)-COUNTIF(Vertices[Clustering Coefficient],"&gt;="&amp;R22)</f>
        <v>4</v>
      </c>
      <c r="T21" s="39" t="e">
        <f ca="1" t="shared" si="9"/>
        <v>#REF!</v>
      </c>
      <c r="U21" s="40" t="e">
        <f ca="1" t="shared" si="0"/>
        <v>#REF!</v>
      </c>
    </row>
    <row r="22" spans="1:21" ht="15">
      <c r="A22" s="119"/>
      <c r="B22" s="119"/>
      <c r="D22" s="32">
        <f t="shared" si="1"/>
        <v>0</v>
      </c>
      <c r="E22" s="3">
        <f>COUNTIF(Vertices[Degree],"&gt;= "&amp;D22)-COUNTIF(Vertices[Degree],"&gt;="&amp;D23)</f>
        <v>0</v>
      </c>
      <c r="F22" s="37">
        <f t="shared" si="2"/>
        <v>2.9090909090909096</v>
      </c>
      <c r="G22" s="38">
        <f>COUNTIF(Vertices[In-Degree],"&gt;= "&amp;F22)-COUNTIF(Vertices[In-Degree],"&gt;="&amp;F23)</f>
        <v>6</v>
      </c>
      <c r="H22" s="37">
        <f t="shared" si="3"/>
        <v>11.636363636363638</v>
      </c>
      <c r="I22" s="38">
        <f>COUNTIF(Vertices[Out-Degree],"&gt;= "&amp;H22)-COUNTIF(Vertices[Out-Degree],"&gt;="&amp;H23)</f>
        <v>0</v>
      </c>
      <c r="J22" s="37">
        <f t="shared" si="4"/>
        <v>1060.7272727272725</v>
      </c>
      <c r="K22" s="38">
        <f>COUNTIF(Vertices[Betweenness Centrality],"&gt;= "&amp;J22)-COUNTIF(Vertices[Betweenness Centrality],"&gt;="&amp;J23)</f>
        <v>0</v>
      </c>
      <c r="L22" s="37">
        <f t="shared" si="5"/>
        <v>0.033057818181818195</v>
      </c>
      <c r="M22" s="38">
        <f>COUNTIF(Vertices[Closeness Centrality],"&gt;= "&amp;L22)-COUNTIF(Vertices[Closeness Centrality],"&gt;="&amp;L23)</f>
        <v>0</v>
      </c>
      <c r="N22" s="37">
        <f t="shared" si="6"/>
        <v>0.045613454545454526</v>
      </c>
      <c r="O22" s="38">
        <f>COUNTIF(Vertices[Eigenvector Centrality],"&gt;= "&amp;N22)-COUNTIF(Vertices[Eigenvector Centrality],"&gt;="&amp;N23)</f>
        <v>0</v>
      </c>
      <c r="P22" s="37">
        <f t="shared" si="7"/>
        <v>4.369108636363636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0.018577920342154504</v>
      </c>
      <c r="D23" s="32">
        <f t="shared" si="1"/>
        <v>0</v>
      </c>
      <c r="E23" s="3">
        <f>COUNTIF(Vertices[Degree],"&gt;= "&amp;D23)-COUNTIF(Vertices[Degree],"&gt;="&amp;D24)</f>
        <v>0</v>
      </c>
      <c r="F23" s="39">
        <f t="shared" si="2"/>
        <v>3.054545454545455</v>
      </c>
      <c r="G23" s="40">
        <f>COUNTIF(Vertices[In-Degree],"&gt;= "&amp;F23)-COUNTIF(Vertices[In-Degree],"&gt;="&amp;F24)</f>
        <v>0</v>
      </c>
      <c r="H23" s="39">
        <f t="shared" si="3"/>
        <v>12.21818181818182</v>
      </c>
      <c r="I23" s="40">
        <f>COUNTIF(Vertices[Out-Degree],"&gt;= "&amp;H23)-COUNTIF(Vertices[Out-Degree],"&gt;="&amp;H24)</f>
        <v>0</v>
      </c>
      <c r="J23" s="39">
        <f t="shared" si="4"/>
        <v>1113.7636363636361</v>
      </c>
      <c r="K23" s="40">
        <f>COUNTIF(Vertices[Betweenness Centrality],"&gt;= "&amp;J23)-COUNTIF(Vertices[Betweenness Centrality],"&gt;="&amp;J24)</f>
        <v>0</v>
      </c>
      <c r="L23" s="39">
        <f t="shared" si="5"/>
        <v>0.034710709090909106</v>
      </c>
      <c r="M23" s="40">
        <f>COUNTIF(Vertices[Closeness Centrality],"&gt;= "&amp;L23)-COUNTIF(Vertices[Closeness Centrality],"&gt;="&amp;L24)</f>
        <v>0</v>
      </c>
      <c r="N23" s="39">
        <f t="shared" si="6"/>
        <v>0.04789412727272725</v>
      </c>
      <c r="O23" s="40">
        <f>COUNTIF(Vertices[Eigenvector Centrality],"&gt;= "&amp;N23)-COUNTIF(Vertices[Eigenvector Centrality],"&gt;="&amp;N24)</f>
        <v>0</v>
      </c>
      <c r="P23" s="39">
        <f t="shared" si="7"/>
        <v>4.572411018181818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1375</v>
      </c>
      <c r="B24" s="34">
        <v>0.577689</v>
      </c>
      <c r="D24" s="32">
        <f t="shared" si="1"/>
        <v>0</v>
      </c>
      <c r="E24" s="3">
        <f>COUNTIF(Vertices[Degree],"&gt;= "&amp;D24)-COUNTIF(Vertices[Degree],"&gt;="&amp;D25)</f>
        <v>0</v>
      </c>
      <c r="F24" s="37">
        <f t="shared" si="2"/>
        <v>3.2000000000000006</v>
      </c>
      <c r="G24" s="38">
        <f>COUNTIF(Vertices[In-Degree],"&gt;= "&amp;F24)-COUNTIF(Vertices[In-Degree],"&gt;="&amp;F25)</f>
        <v>0</v>
      </c>
      <c r="H24" s="37">
        <f t="shared" si="3"/>
        <v>12.800000000000002</v>
      </c>
      <c r="I24" s="38">
        <f>COUNTIF(Vertices[Out-Degree],"&gt;= "&amp;H24)-COUNTIF(Vertices[Out-Degree],"&gt;="&amp;H25)</f>
        <v>0</v>
      </c>
      <c r="J24" s="37">
        <f t="shared" si="4"/>
        <v>1166.7999999999997</v>
      </c>
      <c r="K24" s="38">
        <f>COUNTIF(Vertices[Betweenness Centrality],"&gt;= "&amp;J24)-COUNTIF(Vertices[Betweenness Centrality],"&gt;="&amp;J25)</f>
        <v>0</v>
      </c>
      <c r="L24" s="37">
        <f t="shared" si="5"/>
        <v>0.03636360000000002</v>
      </c>
      <c r="M24" s="38">
        <f>COUNTIF(Vertices[Closeness Centrality],"&gt;= "&amp;L24)-COUNTIF(Vertices[Closeness Centrality],"&gt;="&amp;L25)</f>
        <v>0</v>
      </c>
      <c r="N24" s="37">
        <f t="shared" si="6"/>
        <v>0.05017479999999998</v>
      </c>
      <c r="O24" s="38">
        <f>COUNTIF(Vertices[Eigenvector Centrality],"&gt;= "&amp;N24)-COUNTIF(Vertices[Eigenvector Centrality],"&gt;="&amp;N25)</f>
        <v>0</v>
      </c>
      <c r="P24" s="37">
        <f t="shared" si="7"/>
        <v>4.775713399999999</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19"/>
      <c r="B25" s="119"/>
      <c r="D25" s="32">
        <f t="shared" si="1"/>
        <v>0</v>
      </c>
      <c r="E25" s="3">
        <f>COUNTIF(Vertices[Degree],"&gt;= "&amp;D25)-COUNTIF(Vertices[Degree],"&gt;="&amp;D26)</f>
        <v>0</v>
      </c>
      <c r="F25" s="39">
        <f t="shared" si="2"/>
        <v>3.345454545454546</v>
      </c>
      <c r="G25" s="40">
        <f>COUNTIF(Vertices[In-Degree],"&gt;= "&amp;F25)-COUNTIF(Vertices[In-Degree],"&gt;="&amp;F26)</f>
        <v>0</v>
      </c>
      <c r="H25" s="39">
        <f t="shared" si="3"/>
        <v>13.381818181818184</v>
      </c>
      <c r="I25" s="40">
        <f>COUNTIF(Vertices[Out-Degree],"&gt;= "&amp;H25)-COUNTIF(Vertices[Out-Degree],"&gt;="&amp;H26)</f>
        <v>0</v>
      </c>
      <c r="J25" s="39">
        <f t="shared" si="4"/>
        <v>1219.8363636363633</v>
      </c>
      <c r="K25" s="40">
        <f>COUNTIF(Vertices[Betweenness Centrality],"&gt;= "&amp;J25)-COUNTIF(Vertices[Betweenness Centrality],"&gt;="&amp;J26)</f>
        <v>0</v>
      </c>
      <c r="L25" s="39">
        <f t="shared" si="5"/>
        <v>0.03801649090909093</v>
      </c>
      <c r="M25" s="40">
        <f>COUNTIF(Vertices[Closeness Centrality],"&gt;= "&amp;L25)-COUNTIF(Vertices[Closeness Centrality],"&gt;="&amp;L26)</f>
        <v>0</v>
      </c>
      <c r="N25" s="39">
        <f t="shared" si="6"/>
        <v>0.0524554727272727</v>
      </c>
      <c r="O25" s="40">
        <f>COUNTIF(Vertices[Eigenvector Centrality],"&gt;= "&amp;N25)-COUNTIF(Vertices[Eigenvector Centrality],"&gt;="&amp;N26)</f>
        <v>0</v>
      </c>
      <c r="P25" s="39">
        <f t="shared" si="7"/>
        <v>4.97901578181818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1376</v>
      </c>
      <c r="B26" s="34" t="s">
        <v>1377</v>
      </c>
      <c r="D26" s="32">
        <f t="shared" si="1"/>
        <v>0</v>
      </c>
      <c r="E26" s="3">
        <f>COUNTIF(Vertices[Degree],"&gt;= "&amp;D26)-COUNTIF(Vertices[Degree],"&gt;="&amp;D28)</f>
        <v>0</v>
      </c>
      <c r="F26" s="37">
        <f t="shared" si="2"/>
        <v>3.4909090909090916</v>
      </c>
      <c r="G26" s="38">
        <f>COUNTIF(Vertices[In-Degree],"&gt;= "&amp;F26)-COUNTIF(Vertices[In-Degree],"&gt;="&amp;F28)</f>
        <v>0</v>
      </c>
      <c r="H26" s="37">
        <f t="shared" si="3"/>
        <v>13.963636363636367</v>
      </c>
      <c r="I26" s="38">
        <f>COUNTIF(Vertices[Out-Degree],"&gt;= "&amp;H26)-COUNTIF(Vertices[Out-Degree],"&gt;="&amp;H28)</f>
        <v>0</v>
      </c>
      <c r="J26" s="37">
        <f t="shared" si="4"/>
        <v>1272.872727272727</v>
      </c>
      <c r="K26" s="38">
        <f>COUNTIF(Vertices[Betweenness Centrality],"&gt;= "&amp;J26)-COUNTIF(Vertices[Betweenness Centrality],"&gt;="&amp;J28)</f>
        <v>0</v>
      </c>
      <c r="L26" s="37">
        <f t="shared" si="5"/>
        <v>0.03966938181818184</v>
      </c>
      <c r="M26" s="38">
        <f>COUNTIF(Vertices[Closeness Centrality],"&gt;= "&amp;L26)-COUNTIF(Vertices[Closeness Centrality],"&gt;="&amp;L28)</f>
        <v>0</v>
      </c>
      <c r="N26" s="37">
        <f t="shared" si="6"/>
        <v>0.05473614545454543</v>
      </c>
      <c r="O26" s="38">
        <f>COUNTIF(Vertices[Eigenvector Centrality],"&gt;= "&amp;N26)-COUNTIF(Vertices[Eigenvector Centrality],"&gt;="&amp;N28)</f>
        <v>0</v>
      </c>
      <c r="P26" s="37">
        <f t="shared" si="7"/>
        <v>5.182318163636362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-11</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-12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3.636363636363637</v>
      </c>
      <c r="G28" s="40">
        <f>COUNTIF(Vertices[In-Degree],"&gt;= "&amp;F28)-COUNTIF(Vertices[In-Degree],"&gt;="&amp;F40)</f>
        <v>0</v>
      </c>
      <c r="H28" s="39">
        <f>H26+($H$57-$H$2)/BinDivisor</f>
        <v>14.545454545454549</v>
      </c>
      <c r="I28" s="40">
        <f>COUNTIF(Vertices[Out-Degree],"&gt;= "&amp;H28)-COUNTIF(Vertices[Out-Degree],"&gt;="&amp;H40)</f>
        <v>0</v>
      </c>
      <c r="J28" s="39">
        <f>J26+($J$57-$J$2)/BinDivisor</f>
        <v>1325.9090909090905</v>
      </c>
      <c r="K28" s="40">
        <f>COUNTIF(Vertices[Betweenness Centrality],"&gt;= "&amp;J28)-COUNTIF(Vertices[Betweenness Centrality],"&gt;="&amp;J40)</f>
        <v>0</v>
      </c>
      <c r="L28" s="39">
        <f>L26+($L$57-$L$2)/BinDivisor</f>
        <v>0.04132227272727275</v>
      </c>
      <c r="M28" s="40">
        <f>COUNTIF(Vertices[Closeness Centrality],"&gt;= "&amp;L28)-COUNTIF(Vertices[Closeness Centrality],"&gt;="&amp;L40)</f>
        <v>0</v>
      </c>
      <c r="N28" s="39">
        <f>N26+($N$57-$N$2)/BinDivisor</f>
        <v>0.057016818181818155</v>
      </c>
      <c r="O28" s="40">
        <f>COUNTIF(Vertices[Eigenvector Centrality],"&gt;= "&amp;N28)-COUNTIF(Vertices[Eigenvector Centrality],"&gt;="&amp;N40)</f>
        <v>0</v>
      </c>
      <c r="P28" s="39">
        <f>P26+($P$57-$P$2)/BinDivisor</f>
        <v>5.385620545454543</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-11</v>
      </c>
      <c r="H38" s="61"/>
      <c r="I38" s="62">
        <f>COUNTIF(Vertices[Out-Degree],"&gt;= "&amp;H38)-COUNTIF(Vertices[Out-Degree],"&gt;="&amp;H40)</f>
        <v>-2</v>
      </c>
      <c r="J38" s="61"/>
      <c r="K38" s="62">
        <f>COUNTIF(Vertices[Betweenness Centrality],"&gt;= "&amp;J38)-COUNTIF(Vertices[Betweenness Centrality],"&gt;="&amp;J40)</f>
        <v>-3</v>
      </c>
      <c r="L38" s="61"/>
      <c r="M38" s="62">
        <f>COUNTIF(Vertices[Closeness Centrality],"&gt;= "&amp;L38)-COUNTIF(Vertices[Closeness Centrality],"&gt;="&amp;L40)</f>
        <v>-12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-11</v>
      </c>
      <c r="H39" s="61"/>
      <c r="I39" s="62">
        <f>COUNTIF(Vertices[Out-Degree],"&gt;= "&amp;H39)-COUNTIF(Vertices[Out-Degree],"&gt;="&amp;H40)</f>
        <v>-2</v>
      </c>
      <c r="J39" s="61"/>
      <c r="K39" s="62">
        <f>COUNTIF(Vertices[Betweenness Centrality],"&gt;= "&amp;J39)-COUNTIF(Vertices[Betweenness Centrality],"&gt;="&amp;J40)</f>
        <v>-3</v>
      </c>
      <c r="L39" s="61"/>
      <c r="M39" s="62">
        <f>COUNTIF(Vertices[Closeness Centrality],"&gt;= "&amp;L39)-COUNTIF(Vertices[Closeness Centrality],"&gt;="&amp;L40)</f>
        <v>-12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3.7818181818181826</v>
      </c>
      <c r="G40" s="38">
        <f>COUNTIF(Vertices[In-Degree],"&gt;= "&amp;F40)-COUNTIF(Vertices[In-Degree],"&gt;="&amp;F41)</f>
        <v>0</v>
      </c>
      <c r="H40" s="37">
        <f>H28+($H$57-$H$2)/BinDivisor</f>
        <v>15.12727272727273</v>
      </c>
      <c r="I40" s="38">
        <f>COUNTIF(Vertices[Out-Degree],"&gt;= "&amp;H40)-COUNTIF(Vertices[Out-Degree],"&gt;="&amp;H41)</f>
        <v>0</v>
      </c>
      <c r="J40" s="37">
        <f>J28+($J$57-$J$2)/BinDivisor</f>
        <v>1378.9454545454541</v>
      </c>
      <c r="K40" s="38">
        <f>COUNTIF(Vertices[Betweenness Centrality],"&gt;= "&amp;J40)-COUNTIF(Vertices[Betweenness Centrality],"&gt;="&amp;J41)</f>
        <v>0</v>
      </c>
      <c r="L40" s="37">
        <f>L28+($L$57-$L$2)/BinDivisor</f>
        <v>0.04297516363636366</v>
      </c>
      <c r="M40" s="38">
        <f>COUNTIF(Vertices[Closeness Centrality],"&gt;= "&amp;L40)-COUNTIF(Vertices[Closeness Centrality],"&gt;="&amp;L41)</f>
        <v>0</v>
      </c>
      <c r="N40" s="37">
        <f>N28+($N$57-$N$2)/BinDivisor</f>
        <v>0.05929749090909088</v>
      </c>
      <c r="O40" s="38">
        <f>COUNTIF(Vertices[Eigenvector Centrality],"&gt;= "&amp;N40)-COUNTIF(Vertices[Eigenvector Centrality],"&gt;="&amp;N41)</f>
        <v>0</v>
      </c>
      <c r="P40" s="37">
        <f>P28+($P$57-$P$2)/BinDivisor</f>
        <v>5.5889229272727246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3.927272727272728</v>
      </c>
      <c r="G41" s="40">
        <f>COUNTIF(Vertices[In-Degree],"&gt;= "&amp;F41)-COUNTIF(Vertices[In-Degree],"&gt;="&amp;F42)</f>
        <v>3</v>
      </c>
      <c r="H41" s="39">
        <f aca="true" t="shared" si="12" ref="H41:H56">H40+($H$57-$H$2)/BinDivisor</f>
        <v>15.709090909090913</v>
      </c>
      <c r="I41" s="40">
        <f>COUNTIF(Vertices[Out-Degree],"&gt;= "&amp;H41)-COUNTIF(Vertices[Out-Degree],"&gt;="&amp;H42)</f>
        <v>0</v>
      </c>
      <c r="J41" s="39">
        <f aca="true" t="shared" si="13" ref="J41:J56">J40+($J$57-$J$2)/BinDivisor</f>
        <v>1431.9818181818177</v>
      </c>
      <c r="K41" s="40">
        <f>COUNTIF(Vertices[Betweenness Centrality],"&gt;= "&amp;J41)-COUNTIF(Vertices[Betweenness Centrality],"&gt;="&amp;J42)</f>
        <v>0</v>
      </c>
      <c r="L41" s="39">
        <f aca="true" t="shared" si="14" ref="L41:L56">L40+($L$57-$L$2)/BinDivisor</f>
        <v>0.04462805454545457</v>
      </c>
      <c r="M41" s="40">
        <f>COUNTIF(Vertices[Closeness Centrality],"&gt;= "&amp;L41)-COUNTIF(Vertices[Closeness Centrality],"&gt;="&amp;L42)</f>
        <v>0</v>
      </c>
      <c r="N41" s="39">
        <f aca="true" t="shared" si="15" ref="N41:N56">N40+($N$57-$N$2)/BinDivisor</f>
        <v>0.061578163636363606</v>
      </c>
      <c r="O41" s="40">
        <f>COUNTIF(Vertices[Eigenvector Centrality],"&gt;= "&amp;N41)-COUNTIF(Vertices[Eigenvector Centrality],"&gt;="&amp;N42)</f>
        <v>0</v>
      </c>
      <c r="P41" s="39">
        <f aca="true" t="shared" si="16" ref="P41:P56">P40+($P$57-$P$2)/BinDivisor</f>
        <v>5.792225309090906</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4.072727272727273</v>
      </c>
      <c r="G42" s="38">
        <f>COUNTIF(Vertices[In-Degree],"&gt;= "&amp;F42)-COUNTIF(Vertices[In-Degree],"&gt;="&amp;F43)</f>
        <v>0</v>
      </c>
      <c r="H42" s="37">
        <f t="shared" si="12"/>
        <v>16.290909090909093</v>
      </c>
      <c r="I42" s="38">
        <f>COUNTIF(Vertices[Out-Degree],"&gt;= "&amp;H42)-COUNTIF(Vertices[Out-Degree],"&gt;="&amp;H43)</f>
        <v>0</v>
      </c>
      <c r="J42" s="37">
        <f t="shared" si="13"/>
        <v>1485.0181818181813</v>
      </c>
      <c r="K42" s="38">
        <f>COUNTIF(Vertices[Betweenness Centrality],"&gt;= "&amp;J42)-COUNTIF(Vertices[Betweenness Centrality],"&gt;="&amp;J43)</f>
        <v>0</v>
      </c>
      <c r="L42" s="37">
        <f t="shared" si="14"/>
        <v>0.04628094545454548</v>
      </c>
      <c r="M42" s="38">
        <f>COUNTIF(Vertices[Closeness Centrality],"&gt;= "&amp;L42)-COUNTIF(Vertices[Closeness Centrality],"&gt;="&amp;L43)</f>
        <v>2</v>
      </c>
      <c r="N42" s="37">
        <f t="shared" si="15"/>
        <v>0.06385883636363633</v>
      </c>
      <c r="O42" s="38">
        <f>COUNTIF(Vertices[Eigenvector Centrality],"&gt;= "&amp;N42)-COUNTIF(Vertices[Eigenvector Centrality],"&gt;="&amp;N43)</f>
        <v>0</v>
      </c>
      <c r="P42" s="37">
        <f t="shared" si="16"/>
        <v>5.995527690909087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4.218181818181819</v>
      </c>
      <c r="G43" s="40">
        <f>COUNTIF(Vertices[In-Degree],"&gt;= "&amp;F43)-COUNTIF(Vertices[In-Degree],"&gt;="&amp;F44)</f>
        <v>0</v>
      </c>
      <c r="H43" s="39">
        <f t="shared" si="12"/>
        <v>16.872727272727275</v>
      </c>
      <c r="I43" s="40">
        <f>COUNTIF(Vertices[Out-Degree],"&gt;= "&amp;H43)-COUNTIF(Vertices[Out-Degree],"&gt;="&amp;H44)</f>
        <v>0</v>
      </c>
      <c r="J43" s="39">
        <f t="shared" si="13"/>
        <v>1538.054545454545</v>
      </c>
      <c r="K43" s="40">
        <f>COUNTIF(Vertices[Betweenness Centrality],"&gt;= "&amp;J43)-COUNTIF(Vertices[Betweenness Centrality],"&gt;="&amp;J44)</f>
        <v>0</v>
      </c>
      <c r="L43" s="39">
        <f t="shared" si="14"/>
        <v>0.04793383636363639</v>
      </c>
      <c r="M43" s="40">
        <f>COUNTIF(Vertices[Closeness Centrality],"&gt;= "&amp;L43)-COUNTIF(Vertices[Closeness Centrality],"&gt;="&amp;L44)</f>
        <v>0</v>
      </c>
      <c r="N43" s="39">
        <f t="shared" si="15"/>
        <v>0.06613950909090906</v>
      </c>
      <c r="O43" s="40">
        <f>COUNTIF(Vertices[Eigenvector Centrality],"&gt;= "&amp;N43)-COUNTIF(Vertices[Eigenvector Centrality],"&gt;="&amp;N44)</f>
        <v>0</v>
      </c>
      <c r="P43" s="39">
        <f t="shared" si="16"/>
        <v>6.198830072727269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4.363636363636364</v>
      </c>
      <c r="G44" s="38">
        <f>COUNTIF(Vertices[In-Degree],"&gt;= "&amp;F44)-COUNTIF(Vertices[In-Degree],"&gt;="&amp;F45)</f>
        <v>0</v>
      </c>
      <c r="H44" s="37">
        <f t="shared" si="12"/>
        <v>17.454545454545457</v>
      </c>
      <c r="I44" s="38">
        <f>COUNTIF(Vertices[Out-Degree],"&gt;= "&amp;H44)-COUNTIF(Vertices[Out-Degree],"&gt;="&amp;H45)</f>
        <v>1</v>
      </c>
      <c r="J44" s="37">
        <f t="shared" si="13"/>
        <v>1591.0909090909086</v>
      </c>
      <c r="K44" s="38">
        <f>COUNTIF(Vertices[Betweenness Centrality],"&gt;= "&amp;J44)-COUNTIF(Vertices[Betweenness Centrality],"&gt;="&amp;J45)</f>
        <v>0</v>
      </c>
      <c r="L44" s="37">
        <f t="shared" si="14"/>
        <v>0.0495867272727273</v>
      </c>
      <c r="M44" s="38">
        <f>COUNTIF(Vertices[Closeness Centrality],"&gt;= "&amp;L44)-COUNTIF(Vertices[Closeness Centrality],"&gt;="&amp;L45)</f>
        <v>0</v>
      </c>
      <c r="N44" s="37">
        <f t="shared" si="15"/>
        <v>0.06842018181818178</v>
      </c>
      <c r="O44" s="38">
        <f>COUNTIF(Vertices[Eigenvector Centrality],"&gt;= "&amp;N44)-COUNTIF(Vertices[Eigenvector Centrality],"&gt;="&amp;N45)</f>
        <v>0</v>
      </c>
      <c r="P44" s="37">
        <f t="shared" si="16"/>
        <v>6.40213245454545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4.50909090909091</v>
      </c>
      <c r="G45" s="40">
        <f>COUNTIF(Vertices[In-Degree],"&gt;= "&amp;F45)-COUNTIF(Vertices[In-Degree],"&gt;="&amp;F46)</f>
        <v>0</v>
      </c>
      <c r="H45" s="39">
        <f t="shared" si="12"/>
        <v>18.03636363636364</v>
      </c>
      <c r="I45" s="40">
        <f>COUNTIF(Vertices[Out-Degree],"&gt;= "&amp;H45)-COUNTIF(Vertices[Out-Degree],"&gt;="&amp;H46)</f>
        <v>0</v>
      </c>
      <c r="J45" s="39">
        <f t="shared" si="13"/>
        <v>1644.1272727272722</v>
      </c>
      <c r="K45" s="40">
        <f>COUNTIF(Vertices[Betweenness Centrality],"&gt;= "&amp;J45)-COUNTIF(Vertices[Betweenness Centrality],"&gt;="&amp;J46)</f>
        <v>0</v>
      </c>
      <c r="L45" s="39">
        <f t="shared" si="14"/>
        <v>0.051239618181818214</v>
      </c>
      <c r="M45" s="40">
        <f>COUNTIF(Vertices[Closeness Centrality],"&gt;= "&amp;L45)-COUNTIF(Vertices[Closeness Centrality],"&gt;="&amp;L46)</f>
        <v>0</v>
      </c>
      <c r="N45" s="39">
        <f t="shared" si="15"/>
        <v>0.07070085454545451</v>
      </c>
      <c r="O45" s="40">
        <f>COUNTIF(Vertices[Eigenvector Centrality],"&gt;= "&amp;N45)-COUNTIF(Vertices[Eigenvector Centrality],"&gt;="&amp;N46)</f>
        <v>0</v>
      </c>
      <c r="P45" s="39">
        <f t="shared" si="16"/>
        <v>6.6054348363636315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4.654545454545455</v>
      </c>
      <c r="G46" s="38">
        <f>COUNTIF(Vertices[In-Degree],"&gt;= "&amp;F46)-COUNTIF(Vertices[In-Degree],"&gt;="&amp;F47)</f>
        <v>0</v>
      </c>
      <c r="H46" s="37">
        <f t="shared" si="12"/>
        <v>18.61818181818182</v>
      </c>
      <c r="I46" s="38">
        <f>COUNTIF(Vertices[Out-Degree],"&gt;= "&amp;H46)-COUNTIF(Vertices[Out-Degree],"&gt;="&amp;H47)</f>
        <v>0</v>
      </c>
      <c r="J46" s="37">
        <f t="shared" si="13"/>
        <v>1697.1636363636358</v>
      </c>
      <c r="K46" s="38">
        <f>COUNTIF(Vertices[Betweenness Centrality],"&gt;= "&amp;J46)-COUNTIF(Vertices[Betweenness Centrality],"&gt;="&amp;J47)</f>
        <v>0</v>
      </c>
      <c r="L46" s="37">
        <f t="shared" si="14"/>
        <v>0.052892509090909125</v>
      </c>
      <c r="M46" s="38">
        <f>COUNTIF(Vertices[Closeness Centrality],"&gt;= "&amp;L46)-COUNTIF(Vertices[Closeness Centrality],"&gt;="&amp;L47)</f>
        <v>0</v>
      </c>
      <c r="N46" s="37">
        <f t="shared" si="15"/>
        <v>0.07298152727272723</v>
      </c>
      <c r="O46" s="38">
        <f>COUNTIF(Vertices[Eigenvector Centrality],"&gt;= "&amp;N46)-COUNTIF(Vertices[Eigenvector Centrality],"&gt;="&amp;N47)</f>
        <v>1</v>
      </c>
      <c r="P46" s="37">
        <f t="shared" si="16"/>
        <v>6.808737218181813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4.800000000000001</v>
      </c>
      <c r="G47" s="40">
        <f>COUNTIF(Vertices[In-Degree],"&gt;= "&amp;F47)-COUNTIF(Vertices[In-Degree],"&gt;="&amp;F48)</f>
        <v>0</v>
      </c>
      <c r="H47" s="39">
        <f t="shared" si="12"/>
        <v>19.200000000000003</v>
      </c>
      <c r="I47" s="40">
        <f>COUNTIF(Vertices[Out-Degree],"&gt;= "&amp;H47)-COUNTIF(Vertices[Out-Degree],"&gt;="&amp;H48)</f>
        <v>0</v>
      </c>
      <c r="J47" s="39">
        <f t="shared" si="13"/>
        <v>1750.1999999999994</v>
      </c>
      <c r="K47" s="40">
        <f>COUNTIF(Vertices[Betweenness Centrality],"&gt;= "&amp;J47)-COUNTIF(Vertices[Betweenness Centrality],"&gt;="&amp;J48)</f>
        <v>0</v>
      </c>
      <c r="L47" s="39">
        <f t="shared" si="14"/>
        <v>0.054545400000000036</v>
      </c>
      <c r="M47" s="40">
        <f>COUNTIF(Vertices[Closeness Centrality],"&gt;= "&amp;L47)-COUNTIF(Vertices[Closeness Centrality],"&gt;="&amp;L48)</f>
        <v>0</v>
      </c>
      <c r="N47" s="39">
        <f t="shared" si="15"/>
        <v>0.07526219999999996</v>
      </c>
      <c r="O47" s="40">
        <f>COUNTIF(Vertices[Eigenvector Centrality],"&gt;= "&amp;N47)-COUNTIF(Vertices[Eigenvector Centrality],"&gt;="&amp;N48)</f>
        <v>0</v>
      </c>
      <c r="P47" s="39">
        <f t="shared" si="16"/>
        <v>7.012039599999994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4.945454545454546</v>
      </c>
      <c r="G48" s="38">
        <f>COUNTIF(Vertices[In-Degree],"&gt;= "&amp;F48)-COUNTIF(Vertices[In-Degree],"&gt;="&amp;F49)</f>
        <v>1</v>
      </c>
      <c r="H48" s="37">
        <f t="shared" si="12"/>
        <v>19.781818181818185</v>
      </c>
      <c r="I48" s="38">
        <f>COUNTIF(Vertices[Out-Degree],"&gt;= "&amp;H48)-COUNTIF(Vertices[Out-Degree],"&gt;="&amp;H49)</f>
        <v>0</v>
      </c>
      <c r="J48" s="37">
        <f t="shared" si="13"/>
        <v>1803.236363636363</v>
      </c>
      <c r="K48" s="38">
        <f>COUNTIF(Vertices[Betweenness Centrality],"&gt;= "&amp;J48)-COUNTIF(Vertices[Betweenness Centrality],"&gt;="&amp;J49)</f>
        <v>0</v>
      </c>
      <c r="L48" s="37">
        <f t="shared" si="14"/>
        <v>0.056198290909090946</v>
      </c>
      <c r="M48" s="38">
        <f>COUNTIF(Vertices[Closeness Centrality],"&gt;= "&amp;L48)-COUNTIF(Vertices[Closeness Centrality],"&gt;="&amp;L49)</f>
        <v>0</v>
      </c>
      <c r="N48" s="37">
        <f t="shared" si="15"/>
        <v>0.07754287272727269</v>
      </c>
      <c r="O48" s="38">
        <f>COUNTIF(Vertices[Eigenvector Centrality],"&gt;= "&amp;N48)-COUNTIF(Vertices[Eigenvector Centrality],"&gt;="&amp;N49)</f>
        <v>0</v>
      </c>
      <c r="P48" s="37">
        <f t="shared" si="16"/>
        <v>7.215341981818176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5.090909090909092</v>
      </c>
      <c r="G49" s="40">
        <f>COUNTIF(Vertices[In-Degree],"&gt;= "&amp;F49)-COUNTIF(Vertices[In-Degree],"&gt;="&amp;F50)</f>
        <v>0</v>
      </c>
      <c r="H49" s="39">
        <f t="shared" si="12"/>
        <v>20.363636363636367</v>
      </c>
      <c r="I49" s="40">
        <f>COUNTIF(Vertices[Out-Degree],"&gt;= "&amp;H49)-COUNTIF(Vertices[Out-Degree],"&gt;="&amp;H50)</f>
        <v>0</v>
      </c>
      <c r="J49" s="39">
        <f t="shared" si="13"/>
        <v>1856.2727272727266</v>
      </c>
      <c r="K49" s="40">
        <f>COUNTIF(Vertices[Betweenness Centrality],"&gt;= "&amp;J49)-COUNTIF(Vertices[Betweenness Centrality],"&gt;="&amp;J50)</f>
        <v>0</v>
      </c>
      <c r="L49" s="39">
        <f t="shared" si="14"/>
        <v>0.05785118181818186</v>
      </c>
      <c r="M49" s="40">
        <f>COUNTIF(Vertices[Closeness Centrality],"&gt;= "&amp;L49)-COUNTIF(Vertices[Closeness Centrality],"&gt;="&amp;L50)</f>
        <v>5</v>
      </c>
      <c r="N49" s="39">
        <f t="shared" si="15"/>
        <v>0.07982354545454541</v>
      </c>
      <c r="O49" s="40">
        <f>COUNTIF(Vertices[Eigenvector Centrality],"&gt;= "&amp;N49)-COUNTIF(Vertices[Eigenvector Centrality],"&gt;="&amp;N50)</f>
        <v>0</v>
      </c>
      <c r="P49" s="39">
        <f t="shared" si="16"/>
        <v>7.418644363636357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5.236363636363637</v>
      </c>
      <c r="G50" s="38">
        <f>COUNTIF(Vertices[In-Degree],"&gt;= "&amp;F50)-COUNTIF(Vertices[In-Degree],"&gt;="&amp;F51)</f>
        <v>0</v>
      </c>
      <c r="H50" s="37">
        <f t="shared" si="12"/>
        <v>20.94545454545455</v>
      </c>
      <c r="I50" s="38">
        <f>COUNTIF(Vertices[Out-Degree],"&gt;= "&amp;H50)-COUNTIF(Vertices[Out-Degree],"&gt;="&amp;H51)</f>
        <v>0</v>
      </c>
      <c r="J50" s="37">
        <f t="shared" si="13"/>
        <v>1909.3090909090902</v>
      </c>
      <c r="K50" s="38">
        <f>COUNTIF(Vertices[Betweenness Centrality],"&gt;= "&amp;J50)-COUNTIF(Vertices[Betweenness Centrality],"&gt;="&amp;J51)</f>
        <v>0</v>
      </c>
      <c r="L50" s="37">
        <f t="shared" si="14"/>
        <v>0.05950407272727277</v>
      </c>
      <c r="M50" s="38">
        <f>COUNTIF(Vertices[Closeness Centrality],"&gt;= "&amp;L50)-COUNTIF(Vertices[Closeness Centrality],"&gt;="&amp;L51)</f>
        <v>0</v>
      </c>
      <c r="N50" s="37">
        <f t="shared" si="15"/>
        <v>0.08210421818181814</v>
      </c>
      <c r="O50" s="38">
        <f>COUNTIF(Vertices[Eigenvector Centrality],"&gt;= "&amp;N50)-COUNTIF(Vertices[Eigenvector Centrality],"&gt;="&amp;N51)</f>
        <v>0</v>
      </c>
      <c r="P50" s="37">
        <f t="shared" si="16"/>
        <v>7.621946745454538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5.381818181818183</v>
      </c>
      <c r="G51" s="40">
        <f>COUNTIF(Vertices[In-Degree],"&gt;= "&amp;F51)-COUNTIF(Vertices[In-Degree],"&gt;="&amp;F52)</f>
        <v>0</v>
      </c>
      <c r="H51" s="39">
        <f t="shared" si="12"/>
        <v>21.52727272727273</v>
      </c>
      <c r="I51" s="40">
        <f>COUNTIF(Vertices[Out-Degree],"&gt;= "&amp;H51)-COUNTIF(Vertices[Out-Degree],"&gt;="&amp;H52)</f>
        <v>0</v>
      </c>
      <c r="J51" s="39">
        <f t="shared" si="13"/>
        <v>1962.3454545454538</v>
      </c>
      <c r="K51" s="40">
        <f>COUNTIF(Vertices[Betweenness Centrality],"&gt;= "&amp;J51)-COUNTIF(Vertices[Betweenness Centrality],"&gt;="&amp;J52)</f>
        <v>0</v>
      </c>
      <c r="L51" s="39">
        <f t="shared" si="14"/>
        <v>0.06115696363636368</v>
      </c>
      <c r="M51" s="40">
        <f>COUNTIF(Vertices[Closeness Centrality],"&gt;= "&amp;L51)-COUNTIF(Vertices[Closeness Centrality],"&gt;="&amp;L52)</f>
        <v>0</v>
      </c>
      <c r="N51" s="39">
        <f t="shared" si="15"/>
        <v>0.08438489090909086</v>
      </c>
      <c r="O51" s="40">
        <f>COUNTIF(Vertices[Eigenvector Centrality],"&gt;= "&amp;N51)-COUNTIF(Vertices[Eigenvector Centrality],"&gt;="&amp;N52)</f>
        <v>0</v>
      </c>
      <c r="P51" s="39">
        <f t="shared" si="16"/>
        <v>7.82524912727272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5.527272727272728</v>
      </c>
      <c r="G52" s="38">
        <f>COUNTIF(Vertices[In-Degree],"&gt;= "&amp;F52)-COUNTIF(Vertices[In-Degree],"&gt;="&amp;F53)</f>
        <v>0</v>
      </c>
      <c r="H52" s="37">
        <f t="shared" si="12"/>
        <v>22.109090909090913</v>
      </c>
      <c r="I52" s="38">
        <f>COUNTIF(Vertices[Out-Degree],"&gt;= "&amp;H52)-COUNTIF(Vertices[Out-Degree],"&gt;="&amp;H53)</f>
        <v>0</v>
      </c>
      <c r="J52" s="37">
        <f t="shared" si="13"/>
        <v>2015.3818181818174</v>
      </c>
      <c r="K52" s="38">
        <f>COUNTIF(Vertices[Betweenness Centrality],"&gt;= "&amp;J52)-COUNTIF(Vertices[Betweenness Centrality],"&gt;="&amp;J53)</f>
        <v>0</v>
      </c>
      <c r="L52" s="37">
        <f t="shared" si="14"/>
        <v>0.06280985454545458</v>
      </c>
      <c r="M52" s="38">
        <f>COUNTIF(Vertices[Closeness Centrality],"&gt;= "&amp;L52)-COUNTIF(Vertices[Closeness Centrality],"&gt;="&amp;L53)</f>
        <v>0</v>
      </c>
      <c r="N52" s="37">
        <f t="shared" si="15"/>
        <v>0.08666556363636359</v>
      </c>
      <c r="O52" s="38">
        <f>COUNTIF(Vertices[Eigenvector Centrality],"&gt;= "&amp;N52)-COUNTIF(Vertices[Eigenvector Centrality],"&gt;="&amp;N53)</f>
        <v>0</v>
      </c>
      <c r="P52" s="37">
        <f t="shared" si="16"/>
        <v>8.028551509090901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5.672727272727274</v>
      </c>
      <c r="G53" s="40">
        <f>COUNTIF(Vertices[In-Degree],"&gt;= "&amp;F53)-COUNTIF(Vertices[In-Degree],"&gt;="&amp;F54)</f>
        <v>0</v>
      </c>
      <c r="H53" s="39">
        <f t="shared" si="12"/>
        <v>22.690909090909095</v>
      </c>
      <c r="I53" s="40">
        <f>COUNTIF(Vertices[Out-Degree],"&gt;= "&amp;H53)-COUNTIF(Vertices[Out-Degree],"&gt;="&amp;H54)</f>
        <v>0</v>
      </c>
      <c r="J53" s="39">
        <f t="shared" si="13"/>
        <v>2068.418181818181</v>
      </c>
      <c r="K53" s="40">
        <f>COUNTIF(Vertices[Betweenness Centrality],"&gt;= "&amp;J53)-COUNTIF(Vertices[Betweenness Centrality],"&gt;="&amp;J54)</f>
        <v>0</v>
      </c>
      <c r="L53" s="39">
        <f t="shared" si="14"/>
        <v>0.06446274545454549</v>
      </c>
      <c r="M53" s="40">
        <f>COUNTIF(Vertices[Closeness Centrality],"&gt;= "&amp;L53)-COUNTIF(Vertices[Closeness Centrality],"&gt;="&amp;L54)</f>
        <v>0</v>
      </c>
      <c r="N53" s="39">
        <f t="shared" si="15"/>
        <v>0.08894623636363631</v>
      </c>
      <c r="O53" s="40">
        <f>COUNTIF(Vertices[Eigenvector Centrality],"&gt;= "&amp;N53)-COUNTIF(Vertices[Eigenvector Centrality],"&gt;="&amp;N54)</f>
        <v>0</v>
      </c>
      <c r="P53" s="39">
        <f t="shared" si="16"/>
        <v>8.231853890909083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5.818181818181819</v>
      </c>
      <c r="G54" s="38">
        <f>COUNTIF(Vertices[In-Degree],"&gt;= "&amp;F54)-COUNTIF(Vertices[In-Degree],"&gt;="&amp;F55)</f>
        <v>0</v>
      </c>
      <c r="H54" s="37">
        <f t="shared" si="12"/>
        <v>23.272727272727277</v>
      </c>
      <c r="I54" s="38">
        <f>COUNTIF(Vertices[Out-Degree],"&gt;= "&amp;H54)-COUNTIF(Vertices[Out-Degree],"&gt;="&amp;H55)</f>
        <v>0</v>
      </c>
      <c r="J54" s="37">
        <f t="shared" si="13"/>
        <v>2121.4545454545446</v>
      </c>
      <c r="K54" s="38">
        <f>COUNTIF(Vertices[Betweenness Centrality],"&gt;= "&amp;J54)-COUNTIF(Vertices[Betweenness Centrality],"&gt;="&amp;J55)</f>
        <v>0</v>
      </c>
      <c r="L54" s="37">
        <f t="shared" si="14"/>
        <v>0.06611563636363639</v>
      </c>
      <c r="M54" s="38">
        <f>COUNTIF(Vertices[Closeness Centrality],"&gt;= "&amp;L54)-COUNTIF(Vertices[Closeness Centrality],"&gt;="&amp;L55)</f>
        <v>3</v>
      </c>
      <c r="N54" s="37">
        <f t="shared" si="15"/>
        <v>0.09122690909090904</v>
      </c>
      <c r="O54" s="38">
        <f>COUNTIF(Vertices[Eigenvector Centrality],"&gt;= "&amp;N54)-COUNTIF(Vertices[Eigenvector Centrality],"&gt;="&amp;N55)</f>
        <v>0</v>
      </c>
      <c r="P54" s="37">
        <f t="shared" si="16"/>
        <v>8.435156272727264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5.963636363636365</v>
      </c>
      <c r="G55" s="40">
        <f>COUNTIF(Vertices[In-Degree],"&gt;= "&amp;F55)-COUNTIF(Vertices[In-Degree],"&gt;="&amp;F56)</f>
        <v>3</v>
      </c>
      <c r="H55" s="39">
        <f t="shared" si="12"/>
        <v>23.85454545454546</v>
      </c>
      <c r="I55" s="40">
        <f>COUNTIF(Vertices[Out-Degree],"&gt;= "&amp;H55)-COUNTIF(Vertices[Out-Degree],"&gt;="&amp;H56)</f>
        <v>0</v>
      </c>
      <c r="J55" s="39">
        <f t="shared" si="13"/>
        <v>2174.490909090908</v>
      </c>
      <c r="K55" s="40">
        <f>COUNTIF(Vertices[Betweenness Centrality],"&gt;= "&amp;J55)-COUNTIF(Vertices[Betweenness Centrality],"&gt;="&amp;J56)</f>
        <v>0</v>
      </c>
      <c r="L55" s="39">
        <f t="shared" si="14"/>
        <v>0.0677685272727273</v>
      </c>
      <c r="M55" s="40">
        <f>COUNTIF(Vertices[Closeness Centrality],"&gt;= "&amp;L55)-COUNTIF(Vertices[Closeness Centrality],"&gt;="&amp;L56)</f>
        <v>0</v>
      </c>
      <c r="N55" s="39">
        <f t="shared" si="15"/>
        <v>0.09350758181818176</v>
      </c>
      <c r="O55" s="40">
        <f>COUNTIF(Vertices[Eigenvector Centrality],"&gt;= "&amp;N55)-COUNTIF(Vertices[Eigenvector Centrality],"&gt;="&amp;N56)</f>
        <v>0</v>
      </c>
      <c r="P55" s="39">
        <f t="shared" si="16"/>
        <v>8.638458654545445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6.10909090909091</v>
      </c>
      <c r="G56" s="38">
        <f>COUNTIF(Vertices[In-Degree],"&gt;= "&amp;F56)-COUNTIF(Vertices[In-Degree],"&gt;="&amp;F57)</f>
        <v>3</v>
      </c>
      <c r="H56" s="37">
        <f t="shared" si="12"/>
        <v>24.43636363636364</v>
      </c>
      <c r="I56" s="38">
        <f>COUNTIF(Vertices[Out-Degree],"&gt;= "&amp;H56)-COUNTIF(Vertices[Out-Degree],"&gt;="&amp;H57)</f>
        <v>0</v>
      </c>
      <c r="J56" s="37">
        <f t="shared" si="13"/>
        <v>2227.527272727272</v>
      </c>
      <c r="K56" s="38">
        <f>COUNTIF(Vertices[Betweenness Centrality],"&gt;= "&amp;J56)-COUNTIF(Vertices[Betweenness Centrality],"&gt;="&amp;J57)</f>
        <v>2</v>
      </c>
      <c r="L56" s="37">
        <f t="shared" si="14"/>
        <v>0.0694214181818182</v>
      </c>
      <c r="M56" s="38">
        <f>COUNTIF(Vertices[Closeness Centrality],"&gt;= "&amp;L56)-COUNTIF(Vertices[Closeness Centrality],"&gt;="&amp;L57)</f>
        <v>1</v>
      </c>
      <c r="N56" s="37">
        <f t="shared" si="15"/>
        <v>0.09578825454545449</v>
      </c>
      <c r="O56" s="38">
        <f>COUNTIF(Vertices[Eigenvector Centrality],"&gt;= "&amp;N56)-COUNTIF(Vertices[Eigenvector Centrality],"&gt;="&amp;N57)</f>
        <v>0</v>
      </c>
      <c r="P56" s="37">
        <f t="shared" si="16"/>
        <v>8.841761036363627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v>
      </c>
      <c r="G57" s="42">
        <f>COUNTIF(Vertices[In-Degree],"&gt;= "&amp;F57)-COUNTIF(Vertices[In-Degree],"&gt;="&amp;F58)</f>
        <v>1</v>
      </c>
      <c r="H57" s="41">
        <f>MAX(Vertices[Out-Degree])</f>
        <v>32</v>
      </c>
      <c r="I57" s="42">
        <f>COUNTIF(Vertices[Out-Degree],"&gt;= "&amp;H57)-COUNTIF(Vertices[Out-Degree],"&gt;="&amp;H58)</f>
        <v>1</v>
      </c>
      <c r="J57" s="41">
        <f>MAX(Vertices[Betweenness Centrality])</f>
        <v>2917</v>
      </c>
      <c r="K57" s="42">
        <f>COUNTIF(Vertices[Betweenness Centrality],"&gt;= "&amp;J57)-COUNTIF(Vertices[Betweenness Centrality],"&gt;="&amp;J58)</f>
        <v>1</v>
      </c>
      <c r="L57" s="41">
        <f>MAX(Vertices[Closeness Centrality])</f>
        <v>0.090909</v>
      </c>
      <c r="M57" s="42">
        <f>COUNTIF(Vertices[Closeness Centrality],"&gt;= "&amp;L57)-COUNTIF(Vertices[Closeness Centrality],"&gt;="&amp;L58)</f>
        <v>1</v>
      </c>
      <c r="N57" s="41">
        <f>MAX(Vertices[Eigenvector Centrality])</f>
        <v>0.125437</v>
      </c>
      <c r="O57" s="42">
        <f>COUNTIF(Vertices[Eigenvector Centrality],"&gt;= "&amp;N57)-COUNTIF(Vertices[Eigenvector Centrality],"&gt;="&amp;N58)</f>
        <v>1</v>
      </c>
      <c r="P57" s="41">
        <f>MAX(Vertices[PageRank])</f>
        <v>11.484692</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v>
      </c>
    </row>
    <row r="71" spans="1:2" ht="15">
      <c r="A71" s="33" t="s">
        <v>90</v>
      </c>
      <c r="B71" s="47">
        <f>_xlfn.IFERROR(AVERAGE(Vertices[In-Degree]),NoMetricMessage)</f>
        <v>1.6896551724137931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32</v>
      </c>
    </row>
    <row r="85" spans="1:2" ht="15">
      <c r="A85" s="33" t="s">
        <v>96</v>
      </c>
      <c r="B85" s="47">
        <f>_xlfn.IFERROR(AVERAGE(Vertices[Out-Degree]),NoMetricMessage)</f>
        <v>1.6896551724137931</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2917</v>
      </c>
    </row>
    <row r="99" spans="1:2" ht="15">
      <c r="A99" s="33" t="s">
        <v>102</v>
      </c>
      <c r="B99" s="47">
        <f>_xlfn.IFERROR(AVERAGE(Vertices[Betweenness Centrality]),NoMetricMessage)</f>
        <v>158.2988505747126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0.090909</v>
      </c>
    </row>
    <row r="113" spans="1:2" ht="15">
      <c r="A113" s="33" t="s">
        <v>108</v>
      </c>
      <c r="B113" s="47">
        <f>_xlfn.IFERROR(AVERAGE(Vertices[Closeness Centrality]),NoMetricMessage)</f>
        <v>0.01199519540229885</v>
      </c>
    </row>
    <row r="114" spans="1:2" ht="15">
      <c r="A114" s="33" t="s">
        <v>109</v>
      </c>
      <c r="B114" s="47">
        <f>_xlfn.IFERROR(MEDIAN(Vertices[Closeness Centrality]),NoMetricMessage)</f>
        <v>0.004</v>
      </c>
    </row>
    <row r="125" spans="1:2" ht="15">
      <c r="A125" s="33" t="s">
        <v>112</v>
      </c>
      <c r="B125" s="47">
        <f>IF(COUNT(Vertices[Eigenvector Centrality])&gt;0,N2,NoMetricMessage)</f>
        <v>0</v>
      </c>
    </row>
    <row r="126" spans="1:2" ht="15">
      <c r="A126" s="33" t="s">
        <v>113</v>
      </c>
      <c r="B126" s="47">
        <f>IF(COUNT(Vertices[Eigenvector Centrality])&gt;0,N57,NoMetricMessage)</f>
        <v>0.125437</v>
      </c>
    </row>
    <row r="127" spans="1:2" ht="15">
      <c r="A127" s="33" t="s">
        <v>114</v>
      </c>
      <c r="B127" s="47">
        <f>_xlfn.IFERROR(AVERAGE(Vertices[Eigenvector Centrality]),NoMetricMessage)</f>
        <v>0.011494298850574713</v>
      </c>
    </row>
    <row r="128" spans="1:2" ht="15">
      <c r="A128" s="33" t="s">
        <v>115</v>
      </c>
      <c r="B128" s="47">
        <f>_xlfn.IFERROR(MEDIAN(Vertices[Eigenvector Centrality]),NoMetricMessage)</f>
        <v>0.002468</v>
      </c>
    </row>
    <row r="139" spans="1:2" ht="15">
      <c r="A139" s="33" t="s">
        <v>140</v>
      </c>
      <c r="B139" s="47">
        <f>IF(COUNT(Vertices[PageRank])&gt;0,P2,NoMetricMessage)</f>
        <v>0.303061</v>
      </c>
    </row>
    <row r="140" spans="1:2" ht="15">
      <c r="A140" s="33" t="s">
        <v>141</v>
      </c>
      <c r="B140" s="47">
        <f>IF(COUNT(Vertices[PageRank])&gt;0,P57,NoMetricMessage)</f>
        <v>11.484692</v>
      </c>
    </row>
    <row r="141" spans="1:2" ht="15">
      <c r="A141" s="33" t="s">
        <v>142</v>
      </c>
      <c r="B141" s="47">
        <f>_xlfn.IFERROR(AVERAGE(Vertices[PageRank]),NoMetricMessage)</f>
        <v>0.9999940689655172</v>
      </c>
    </row>
    <row r="142" spans="1:2" ht="15">
      <c r="A142" s="33" t="s">
        <v>143</v>
      </c>
      <c r="B142" s="47">
        <f>_xlfn.IFERROR(MEDIAN(Vertices[PageRank]),NoMetricMessage)</f>
        <v>0.693024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0.153684379533771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1317</v>
      </c>
      <c r="K7" s="13" t="s">
        <v>1318</v>
      </c>
    </row>
    <row r="8" spans="1:11" ht="409.5">
      <c r="A8"/>
      <c r="B8">
        <v>2</v>
      </c>
      <c r="C8">
        <v>2</v>
      </c>
      <c r="D8" t="s">
        <v>61</v>
      </c>
      <c r="E8" t="s">
        <v>61</v>
      </c>
      <c r="H8" t="s">
        <v>73</v>
      </c>
      <c r="J8" t="s">
        <v>1319</v>
      </c>
      <c r="K8" s="13" t="s">
        <v>1320</v>
      </c>
    </row>
    <row r="9" spans="1:11" ht="409.5">
      <c r="A9"/>
      <c r="B9">
        <v>3</v>
      </c>
      <c r="C9">
        <v>4</v>
      </c>
      <c r="D9" t="s">
        <v>62</v>
      </c>
      <c r="E9" t="s">
        <v>62</v>
      </c>
      <c r="H9" t="s">
        <v>74</v>
      </c>
      <c r="J9" t="s">
        <v>1321</v>
      </c>
      <c r="K9" s="102" t="s">
        <v>1322</v>
      </c>
    </row>
    <row r="10" spans="1:11" ht="409.5">
      <c r="A10"/>
      <c r="B10">
        <v>4</v>
      </c>
      <c r="D10" t="s">
        <v>63</v>
      </c>
      <c r="E10" t="s">
        <v>63</v>
      </c>
      <c r="H10" t="s">
        <v>75</v>
      </c>
      <c r="J10" t="s">
        <v>1323</v>
      </c>
      <c r="K10" s="13" t="s">
        <v>1324</v>
      </c>
    </row>
    <row r="11" spans="1:11" ht="15">
      <c r="A11"/>
      <c r="B11">
        <v>5</v>
      </c>
      <c r="D11" t="s">
        <v>46</v>
      </c>
      <c r="E11">
        <v>1</v>
      </c>
      <c r="H11" t="s">
        <v>76</v>
      </c>
      <c r="J11" t="s">
        <v>1325</v>
      </c>
      <c r="K11" t="s">
        <v>1326</v>
      </c>
    </row>
    <row r="12" spans="1:11" ht="15">
      <c r="A12"/>
      <c r="B12"/>
      <c r="D12" t="s">
        <v>64</v>
      </c>
      <c r="E12">
        <v>2</v>
      </c>
      <c r="H12">
        <v>0</v>
      </c>
      <c r="J12" t="s">
        <v>1327</v>
      </c>
      <c r="K12" t="s">
        <v>1328</v>
      </c>
    </row>
    <row r="13" spans="1:11" ht="15">
      <c r="A13"/>
      <c r="B13"/>
      <c r="D13">
        <v>1</v>
      </c>
      <c r="E13">
        <v>3</v>
      </c>
      <c r="H13">
        <v>1</v>
      </c>
      <c r="J13" t="s">
        <v>1329</v>
      </c>
      <c r="K13" t="s">
        <v>1330</v>
      </c>
    </row>
    <row r="14" spans="4:11" ht="15">
      <c r="D14">
        <v>2</v>
      </c>
      <c r="E14">
        <v>4</v>
      </c>
      <c r="H14">
        <v>2</v>
      </c>
      <c r="J14" t="s">
        <v>1331</v>
      </c>
      <c r="K14" t="s">
        <v>1332</v>
      </c>
    </row>
    <row r="15" spans="4:11" ht="15">
      <c r="D15">
        <v>3</v>
      </c>
      <c r="E15">
        <v>5</v>
      </c>
      <c r="H15">
        <v>3</v>
      </c>
      <c r="J15" t="s">
        <v>1333</v>
      </c>
      <c r="K15" t="s">
        <v>1334</v>
      </c>
    </row>
    <row r="16" spans="4:11" ht="15">
      <c r="D16">
        <v>4</v>
      </c>
      <c r="E16">
        <v>6</v>
      </c>
      <c r="H16">
        <v>4</v>
      </c>
      <c r="J16" t="s">
        <v>1335</v>
      </c>
      <c r="K16" t="s">
        <v>1336</v>
      </c>
    </row>
    <row r="17" spans="4:11" ht="15">
      <c r="D17">
        <v>5</v>
      </c>
      <c r="E17">
        <v>7</v>
      </c>
      <c r="H17">
        <v>5</v>
      </c>
      <c r="J17" t="s">
        <v>1337</v>
      </c>
      <c r="K17" t="s">
        <v>1338</v>
      </c>
    </row>
    <row r="18" spans="4:11" ht="15">
      <c r="D18">
        <v>6</v>
      </c>
      <c r="E18">
        <v>8</v>
      </c>
      <c r="H18">
        <v>6</v>
      </c>
      <c r="J18" t="s">
        <v>1339</v>
      </c>
      <c r="K18" t="s">
        <v>1340</v>
      </c>
    </row>
    <row r="19" spans="4:11" ht="15">
      <c r="D19">
        <v>7</v>
      </c>
      <c r="E19">
        <v>9</v>
      </c>
      <c r="H19">
        <v>7</v>
      </c>
      <c r="J19" t="s">
        <v>1341</v>
      </c>
      <c r="K19" t="s">
        <v>1342</v>
      </c>
    </row>
    <row r="20" spans="4:11" ht="15">
      <c r="D20">
        <v>8</v>
      </c>
      <c r="H20">
        <v>8</v>
      </c>
      <c r="J20" t="s">
        <v>1343</v>
      </c>
      <c r="K20" t="s">
        <v>1344</v>
      </c>
    </row>
    <row r="21" spans="4:11" ht="409.5">
      <c r="D21">
        <v>9</v>
      </c>
      <c r="H21">
        <v>9</v>
      </c>
      <c r="J21" t="s">
        <v>1345</v>
      </c>
      <c r="K21" s="13" t="s">
        <v>1346</v>
      </c>
    </row>
    <row r="22" spans="4:11" ht="409.5">
      <c r="D22">
        <v>10</v>
      </c>
      <c r="J22" t="s">
        <v>1347</v>
      </c>
      <c r="K22" s="13" t="s">
        <v>1348</v>
      </c>
    </row>
    <row r="23" spans="4:11" ht="409.5">
      <c r="D23">
        <v>11</v>
      </c>
      <c r="J23" t="s">
        <v>1349</v>
      </c>
      <c r="K23" s="13" t="s">
        <v>1350</v>
      </c>
    </row>
    <row r="24" spans="10:11" ht="409.5">
      <c r="J24" t="s">
        <v>1351</v>
      </c>
      <c r="K24" s="13" t="s">
        <v>2004</v>
      </c>
    </row>
    <row r="25" spans="10:11" ht="15">
      <c r="J25" t="s">
        <v>1352</v>
      </c>
      <c r="K25" t="b">
        <v>0</v>
      </c>
    </row>
    <row r="26" spans="10:11" ht="15">
      <c r="J26" t="s">
        <v>2001</v>
      </c>
      <c r="K26" t="s">
        <v>2002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1371</v>
      </c>
      <c r="B2" s="117" t="s">
        <v>1372</v>
      </c>
      <c r="C2" s="118" t="s">
        <v>1373</v>
      </c>
    </row>
    <row r="3" spans="1:3" ht="15">
      <c r="A3" s="116" t="s">
        <v>1354</v>
      </c>
      <c r="B3" s="116" t="s">
        <v>1354</v>
      </c>
      <c r="C3" s="34">
        <v>69</v>
      </c>
    </row>
    <row r="4" spans="1:3" ht="15">
      <c r="A4" s="116" t="s">
        <v>1354</v>
      </c>
      <c r="B4" s="116" t="s">
        <v>1355</v>
      </c>
      <c r="C4" s="34">
        <v>2</v>
      </c>
    </row>
    <row r="5" spans="1:3" ht="15">
      <c r="A5" s="116" t="s">
        <v>1354</v>
      </c>
      <c r="B5" s="116" t="s">
        <v>1359</v>
      </c>
      <c r="C5" s="34">
        <v>1</v>
      </c>
    </row>
    <row r="6" spans="1:3" ht="15">
      <c r="A6" s="116" t="s">
        <v>1355</v>
      </c>
      <c r="B6" s="116" t="s">
        <v>1355</v>
      </c>
      <c r="C6" s="34">
        <v>40</v>
      </c>
    </row>
    <row r="7" spans="1:3" ht="15">
      <c r="A7" s="116" t="s">
        <v>1355</v>
      </c>
      <c r="B7" s="116" t="s">
        <v>1358</v>
      </c>
      <c r="C7" s="34">
        <v>2</v>
      </c>
    </row>
    <row r="8" spans="1:3" ht="15">
      <c r="A8" s="116" t="s">
        <v>1356</v>
      </c>
      <c r="B8" s="116" t="s">
        <v>1356</v>
      </c>
      <c r="C8" s="34">
        <v>38</v>
      </c>
    </row>
    <row r="9" spans="1:3" ht="15">
      <c r="A9" s="116" t="s">
        <v>1357</v>
      </c>
      <c r="B9" s="116" t="s">
        <v>1355</v>
      </c>
      <c r="C9" s="34">
        <v>1</v>
      </c>
    </row>
    <row r="10" spans="1:3" ht="15">
      <c r="A10" s="116" t="s">
        <v>1357</v>
      </c>
      <c r="B10" s="116" t="s">
        <v>1357</v>
      </c>
      <c r="C10" s="34">
        <v>7</v>
      </c>
    </row>
    <row r="11" spans="1:3" ht="15">
      <c r="A11" s="116" t="s">
        <v>1358</v>
      </c>
      <c r="B11" s="116" t="s">
        <v>1358</v>
      </c>
      <c r="C11" s="34">
        <v>8</v>
      </c>
    </row>
    <row r="12" spans="1:3" ht="15">
      <c r="A12" s="116" t="s">
        <v>1359</v>
      </c>
      <c r="B12" s="116" t="s">
        <v>1359</v>
      </c>
      <c r="C12" s="34">
        <v>6</v>
      </c>
    </row>
    <row r="13" spans="1:3" ht="15">
      <c r="A13" s="116" t="s">
        <v>1360</v>
      </c>
      <c r="B13" s="116" t="s">
        <v>1360</v>
      </c>
      <c r="C13"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1378</v>
      </c>
      <c r="B1" s="13" t="s">
        <v>1379</v>
      </c>
      <c r="C1" s="13" t="s">
        <v>1380</v>
      </c>
      <c r="D1" s="13" t="s">
        <v>1382</v>
      </c>
      <c r="E1" s="13" t="s">
        <v>1381</v>
      </c>
      <c r="F1" s="13" t="s">
        <v>1387</v>
      </c>
      <c r="G1" s="78" t="s">
        <v>1386</v>
      </c>
      <c r="H1" s="78" t="s">
        <v>1389</v>
      </c>
      <c r="I1" s="78" t="s">
        <v>1388</v>
      </c>
      <c r="J1" s="78" t="s">
        <v>1391</v>
      </c>
      <c r="K1" s="13" t="s">
        <v>1390</v>
      </c>
      <c r="L1" s="13" t="s">
        <v>1393</v>
      </c>
      <c r="M1" s="13" t="s">
        <v>1392</v>
      </c>
      <c r="N1" s="13" t="s">
        <v>1395</v>
      </c>
      <c r="O1" s="13" t="s">
        <v>1394</v>
      </c>
      <c r="P1" s="13" t="s">
        <v>1396</v>
      </c>
    </row>
    <row r="2" spans="1:16" ht="15">
      <c r="A2" s="83" t="s">
        <v>380</v>
      </c>
      <c r="B2" s="78">
        <v>4</v>
      </c>
      <c r="C2" s="83" t="s">
        <v>377</v>
      </c>
      <c r="D2" s="78">
        <v>2</v>
      </c>
      <c r="E2" s="83" t="s">
        <v>380</v>
      </c>
      <c r="F2" s="78">
        <v>4</v>
      </c>
      <c r="G2" s="78"/>
      <c r="H2" s="78"/>
      <c r="I2" s="78"/>
      <c r="J2" s="78"/>
      <c r="K2" s="83" t="s">
        <v>378</v>
      </c>
      <c r="L2" s="78">
        <v>1</v>
      </c>
      <c r="M2" s="83" t="s">
        <v>398</v>
      </c>
      <c r="N2" s="78">
        <v>1</v>
      </c>
      <c r="O2" s="83" t="s">
        <v>372</v>
      </c>
      <c r="P2" s="78">
        <v>1</v>
      </c>
    </row>
    <row r="3" spans="1:16" ht="15">
      <c r="A3" s="83" t="s">
        <v>377</v>
      </c>
      <c r="B3" s="78">
        <v>2</v>
      </c>
      <c r="C3" s="83" t="s">
        <v>391</v>
      </c>
      <c r="D3" s="78">
        <v>1</v>
      </c>
      <c r="E3" s="83" t="s">
        <v>376</v>
      </c>
      <c r="F3" s="78">
        <v>2</v>
      </c>
      <c r="G3" s="78"/>
      <c r="H3" s="78"/>
      <c r="I3" s="78"/>
      <c r="J3" s="78"/>
      <c r="K3" s="83" t="s">
        <v>379</v>
      </c>
      <c r="L3" s="78">
        <v>1</v>
      </c>
      <c r="M3" s="83" t="s">
        <v>395</v>
      </c>
      <c r="N3" s="78">
        <v>1</v>
      </c>
      <c r="O3" s="83" t="s">
        <v>374</v>
      </c>
      <c r="P3" s="78">
        <v>1</v>
      </c>
    </row>
    <row r="4" spans="1:16" ht="15">
      <c r="A4" s="83" t="s">
        <v>376</v>
      </c>
      <c r="B4" s="78">
        <v>2</v>
      </c>
      <c r="C4" s="83" t="s">
        <v>383</v>
      </c>
      <c r="D4" s="78">
        <v>1</v>
      </c>
      <c r="E4" s="83" t="s">
        <v>1383</v>
      </c>
      <c r="F4" s="78">
        <v>1</v>
      </c>
      <c r="G4" s="78"/>
      <c r="H4" s="78"/>
      <c r="I4" s="78"/>
      <c r="J4" s="78"/>
      <c r="K4" s="78"/>
      <c r="L4" s="78"/>
      <c r="M4" s="83" t="s">
        <v>396</v>
      </c>
      <c r="N4" s="78">
        <v>1</v>
      </c>
      <c r="O4" s="78"/>
      <c r="P4" s="78"/>
    </row>
    <row r="5" spans="1:16" ht="15">
      <c r="A5" s="83" t="s">
        <v>391</v>
      </c>
      <c r="B5" s="78">
        <v>1</v>
      </c>
      <c r="C5" s="83" t="s">
        <v>394</v>
      </c>
      <c r="D5" s="78">
        <v>1</v>
      </c>
      <c r="E5" s="83" t="s">
        <v>1384</v>
      </c>
      <c r="F5" s="78">
        <v>1</v>
      </c>
      <c r="G5" s="78"/>
      <c r="H5" s="78"/>
      <c r="I5" s="78"/>
      <c r="J5" s="78"/>
      <c r="K5" s="78"/>
      <c r="L5" s="78"/>
      <c r="M5" s="83" t="s">
        <v>397</v>
      </c>
      <c r="N5" s="78">
        <v>1</v>
      </c>
      <c r="O5" s="78"/>
      <c r="P5" s="78"/>
    </row>
    <row r="6" spans="1:16" ht="15">
      <c r="A6" s="83" t="s">
        <v>390</v>
      </c>
      <c r="B6" s="78">
        <v>1</v>
      </c>
      <c r="C6" s="83" t="s">
        <v>388</v>
      </c>
      <c r="D6" s="78">
        <v>1</v>
      </c>
      <c r="E6" s="83" t="s">
        <v>1385</v>
      </c>
      <c r="F6" s="78">
        <v>1</v>
      </c>
      <c r="G6" s="78"/>
      <c r="H6" s="78"/>
      <c r="I6" s="78"/>
      <c r="J6" s="78"/>
      <c r="K6" s="78"/>
      <c r="L6" s="78"/>
      <c r="M6" s="78"/>
      <c r="N6" s="78"/>
      <c r="O6" s="78"/>
      <c r="P6" s="78"/>
    </row>
    <row r="7" spans="1:16" ht="15">
      <c r="A7" s="83" t="s">
        <v>387</v>
      </c>
      <c r="B7" s="78">
        <v>1</v>
      </c>
      <c r="C7" s="83" t="s">
        <v>389</v>
      </c>
      <c r="D7" s="78">
        <v>1</v>
      </c>
      <c r="E7" s="83" t="s">
        <v>373</v>
      </c>
      <c r="F7" s="78">
        <v>1</v>
      </c>
      <c r="G7" s="78"/>
      <c r="H7" s="78"/>
      <c r="I7" s="78"/>
      <c r="J7" s="78"/>
      <c r="K7" s="78"/>
      <c r="L7" s="78"/>
      <c r="M7" s="78"/>
      <c r="N7" s="78"/>
      <c r="O7" s="78"/>
      <c r="P7" s="78"/>
    </row>
    <row r="8" spans="1:16" ht="15">
      <c r="A8" s="83" t="s">
        <v>386</v>
      </c>
      <c r="B8" s="78">
        <v>1</v>
      </c>
      <c r="C8" s="83" t="s">
        <v>392</v>
      </c>
      <c r="D8" s="78">
        <v>1</v>
      </c>
      <c r="E8" s="78"/>
      <c r="F8" s="78"/>
      <c r="G8" s="78"/>
      <c r="H8" s="78"/>
      <c r="I8" s="78"/>
      <c r="J8" s="78"/>
      <c r="K8" s="78"/>
      <c r="L8" s="78"/>
      <c r="M8" s="78"/>
      <c r="N8" s="78"/>
      <c r="O8" s="78"/>
      <c r="P8" s="78"/>
    </row>
    <row r="9" spans="1:16" ht="15">
      <c r="A9" s="83" t="s">
        <v>385</v>
      </c>
      <c r="B9" s="78">
        <v>1</v>
      </c>
      <c r="C9" s="83" t="s">
        <v>393</v>
      </c>
      <c r="D9" s="78">
        <v>1</v>
      </c>
      <c r="E9" s="78"/>
      <c r="F9" s="78"/>
      <c r="G9" s="78"/>
      <c r="H9" s="78"/>
      <c r="I9" s="78"/>
      <c r="J9" s="78"/>
      <c r="K9" s="78"/>
      <c r="L9" s="78"/>
      <c r="M9" s="78"/>
      <c r="N9" s="78"/>
      <c r="O9" s="78"/>
      <c r="P9" s="78"/>
    </row>
    <row r="10" spans="1:16" ht="15">
      <c r="A10" s="83" t="s">
        <v>384</v>
      </c>
      <c r="B10" s="78">
        <v>1</v>
      </c>
      <c r="C10" s="83" t="s">
        <v>382</v>
      </c>
      <c r="D10" s="78">
        <v>1</v>
      </c>
      <c r="E10" s="78"/>
      <c r="F10" s="78"/>
      <c r="G10" s="78"/>
      <c r="H10" s="78"/>
      <c r="I10" s="78"/>
      <c r="J10" s="78"/>
      <c r="K10" s="78"/>
      <c r="L10" s="78"/>
      <c r="M10" s="78"/>
      <c r="N10" s="78"/>
      <c r="O10" s="78"/>
      <c r="P10" s="78"/>
    </row>
    <row r="11" spans="1:16" ht="15">
      <c r="A11" s="83" t="s">
        <v>381</v>
      </c>
      <c r="B11" s="78">
        <v>1</v>
      </c>
      <c r="C11" s="83" t="s">
        <v>381</v>
      </c>
      <c r="D11" s="78">
        <v>1</v>
      </c>
      <c r="E11" s="78"/>
      <c r="F11" s="78"/>
      <c r="G11" s="78"/>
      <c r="H11" s="78"/>
      <c r="I11" s="78"/>
      <c r="J11" s="78"/>
      <c r="K11" s="78"/>
      <c r="L11" s="78"/>
      <c r="M11" s="78"/>
      <c r="N11" s="78"/>
      <c r="O11" s="78"/>
      <c r="P11" s="78"/>
    </row>
    <row r="14" spans="1:16" ht="15" customHeight="1">
      <c r="A14" s="13" t="s">
        <v>1403</v>
      </c>
      <c r="B14" s="13" t="s">
        <v>1379</v>
      </c>
      <c r="C14" s="13" t="s">
        <v>1404</v>
      </c>
      <c r="D14" s="13" t="s">
        <v>1382</v>
      </c>
      <c r="E14" s="13" t="s">
        <v>1405</v>
      </c>
      <c r="F14" s="13" t="s">
        <v>1387</v>
      </c>
      <c r="G14" s="78" t="s">
        <v>1409</v>
      </c>
      <c r="H14" s="78" t="s">
        <v>1389</v>
      </c>
      <c r="I14" s="78" t="s">
        <v>1410</v>
      </c>
      <c r="J14" s="78" t="s">
        <v>1391</v>
      </c>
      <c r="K14" s="13" t="s">
        <v>1411</v>
      </c>
      <c r="L14" s="13" t="s">
        <v>1393</v>
      </c>
      <c r="M14" s="13" t="s">
        <v>1412</v>
      </c>
      <c r="N14" s="13" t="s">
        <v>1395</v>
      </c>
      <c r="O14" s="13" t="s">
        <v>1413</v>
      </c>
      <c r="P14" s="13" t="s">
        <v>1396</v>
      </c>
    </row>
    <row r="15" spans="1:16" ht="15">
      <c r="A15" s="78" t="s">
        <v>403</v>
      </c>
      <c r="B15" s="78">
        <v>6</v>
      </c>
      <c r="C15" s="78" t="s">
        <v>407</v>
      </c>
      <c r="D15" s="78">
        <v>3</v>
      </c>
      <c r="E15" s="78" t="s">
        <v>403</v>
      </c>
      <c r="F15" s="78">
        <v>6</v>
      </c>
      <c r="G15" s="78"/>
      <c r="H15" s="78"/>
      <c r="I15" s="78"/>
      <c r="J15" s="78"/>
      <c r="K15" s="78" t="s">
        <v>405</v>
      </c>
      <c r="L15" s="78">
        <v>2</v>
      </c>
      <c r="M15" s="78" t="s">
        <v>416</v>
      </c>
      <c r="N15" s="78">
        <v>3</v>
      </c>
      <c r="O15" s="78" t="s">
        <v>399</v>
      </c>
      <c r="P15" s="78">
        <v>1</v>
      </c>
    </row>
    <row r="16" spans="1:16" ht="15">
      <c r="A16" s="78" t="s">
        <v>407</v>
      </c>
      <c r="B16" s="78">
        <v>3</v>
      </c>
      <c r="C16" s="78" t="s">
        <v>413</v>
      </c>
      <c r="D16" s="78">
        <v>2</v>
      </c>
      <c r="E16" s="78" t="s">
        <v>1406</v>
      </c>
      <c r="F16" s="78">
        <v>1</v>
      </c>
      <c r="G16" s="78"/>
      <c r="H16" s="78"/>
      <c r="I16" s="78"/>
      <c r="J16" s="78"/>
      <c r="K16" s="78"/>
      <c r="L16" s="78"/>
      <c r="M16" s="78" t="s">
        <v>417</v>
      </c>
      <c r="N16" s="78">
        <v>1</v>
      </c>
      <c r="O16" s="78" t="s">
        <v>401</v>
      </c>
      <c r="P16" s="78">
        <v>1</v>
      </c>
    </row>
    <row r="17" spans="1:16" ht="15">
      <c r="A17" s="78" t="s">
        <v>416</v>
      </c>
      <c r="B17" s="78">
        <v>3</v>
      </c>
      <c r="C17" s="78" t="s">
        <v>404</v>
      </c>
      <c r="D17" s="78">
        <v>2</v>
      </c>
      <c r="E17" s="78" t="s">
        <v>1407</v>
      </c>
      <c r="F17" s="78">
        <v>1</v>
      </c>
      <c r="G17" s="78"/>
      <c r="H17" s="78"/>
      <c r="I17" s="78"/>
      <c r="J17" s="78"/>
      <c r="K17" s="78"/>
      <c r="L17" s="78"/>
      <c r="M17" s="78"/>
      <c r="N17" s="78"/>
      <c r="O17" s="78"/>
      <c r="P17" s="78"/>
    </row>
    <row r="18" spans="1:16" ht="15">
      <c r="A18" s="78" t="s">
        <v>414</v>
      </c>
      <c r="B18" s="78">
        <v>2</v>
      </c>
      <c r="C18" s="78" t="s">
        <v>414</v>
      </c>
      <c r="D18" s="78">
        <v>2</v>
      </c>
      <c r="E18" s="78" t="s">
        <v>1408</v>
      </c>
      <c r="F18" s="78">
        <v>1</v>
      </c>
      <c r="G18" s="78"/>
      <c r="H18" s="78"/>
      <c r="I18" s="78"/>
      <c r="J18" s="78"/>
      <c r="K18" s="78"/>
      <c r="L18" s="78"/>
      <c r="M18" s="78"/>
      <c r="N18" s="78"/>
      <c r="O18" s="78"/>
      <c r="P18" s="78"/>
    </row>
    <row r="19" spans="1:16" ht="15">
      <c r="A19" s="78" t="s">
        <v>404</v>
      </c>
      <c r="B19" s="78">
        <v>2</v>
      </c>
      <c r="C19" s="78" t="s">
        <v>408</v>
      </c>
      <c r="D19" s="78">
        <v>1</v>
      </c>
      <c r="E19" s="78" t="s">
        <v>400</v>
      </c>
      <c r="F19" s="78">
        <v>1</v>
      </c>
      <c r="G19" s="78"/>
      <c r="H19" s="78"/>
      <c r="I19" s="78"/>
      <c r="J19" s="78"/>
      <c r="K19" s="78"/>
      <c r="L19" s="78"/>
      <c r="M19" s="78"/>
      <c r="N19" s="78"/>
      <c r="O19" s="78"/>
      <c r="P19" s="78"/>
    </row>
    <row r="20" spans="1:16" ht="15">
      <c r="A20" s="78" t="s">
        <v>413</v>
      </c>
      <c r="B20" s="78">
        <v>2</v>
      </c>
      <c r="C20" s="78" t="s">
        <v>415</v>
      </c>
      <c r="D20" s="78">
        <v>1</v>
      </c>
      <c r="E20" s="78"/>
      <c r="F20" s="78"/>
      <c r="G20" s="78"/>
      <c r="H20" s="78"/>
      <c r="I20" s="78"/>
      <c r="J20" s="78"/>
      <c r="K20" s="78"/>
      <c r="L20" s="78"/>
      <c r="M20" s="78"/>
      <c r="N20" s="78"/>
      <c r="O20" s="78"/>
      <c r="P20" s="78"/>
    </row>
    <row r="21" spans="1:16" ht="15">
      <c r="A21" s="78" t="s">
        <v>405</v>
      </c>
      <c r="B21" s="78">
        <v>2</v>
      </c>
      <c r="C21" s="78" t="s">
        <v>406</v>
      </c>
      <c r="D21" s="78">
        <v>1</v>
      </c>
      <c r="E21" s="78"/>
      <c r="F21" s="78"/>
      <c r="G21" s="78"/>
      <c r="H21" s="78"/>
      <c r="I21" s="78"/>
      <c r="J21" s="78"/>
      <c r="K21" s="78"/>
      <c r="L21" s="78"/>
      <c r="M21" s="78"/>
      <c r="N21" s="78"/>
      <c r="O21" s="78"/>
      <c r="P21" s="78"/>
    </row>
    <row r="22" spans="1:16" ht="15">
      <c r="A22" s="78" t="s">
        <v>412</v>
      </c>
      <c r="B22" s="78">
        <v>1</v>
      </c>
      <c r="C22" s="78" t="s">
        <v>409</v>
      </c>
      <c r="D22" s="78">
        <v>1</v>
      </c>
      <c r="E22" s="78"/>
      <c r="F22" s="78"/>
      <c r="G22" s="78"/>
      <c r="H22" s="78"/>
      <c r="I22" s="78"/>
      <c r="J22" s="78"/>
      <c r="K22" s="78"/>
      <c r="L22" s="78"/>
      <c r="M22" s="78"/>
      <c r="N22" s="78"/>
      <c r="O22" s="78"/>
      <c r="P22" s="78"/>
    </row>
    <row r="23" spans="1:16" ht="15">
      <c r="A23" s="78" t="s">
        <v>411</v>
      </c>
      <c r="B23" s="78">
        <v>1</v>
      </c>
      <c r="C23" s="78" t="s">
        <v>410</v>
      </c>
      <c r="D23" s="78">
        <v>1</v>
      </c>
      <c r="E23" s="78"/>
      <c r="F23" s="78"/>
      <c r="G23" s="78"/>
      <c r="H23" s="78"/>
      <c r="I23" s="78"/>
      <c r="J23" s="78"/>
      <c r="K23" s="78"/>
      <c r="L23" s="78"/>
      <c r="M23" s="78"/>
      <c r="N23" s="78"/>
      <c r="O23" s="78"/>
      <c r="P23" s="78"/>
    </row>
    <row r="24" spans="1:16" ht="15">
      <c r="A24" s="78" t="s">
        <v>410</v>
      </c>
      <c r="B24" s="78">
        <v>1</v>
      </c>
      <c r="C24" s="78" t="s">
        <v>411</v>
      </c>
      <c r="D24" s="78">
        <v>1</v>
      </c>
      <c r="E24" s="78"/>
      <c r="F24" s="78"/>
      <c r="G24" s="78"/>
      <c r="H24" s="78"/>
      <c r="I24" s="78"/>
      <c r="J24" s="78"/>
      <c r="K24" s="78"/>
      <c r="L24" s="78"/>
      <c r="M24" s="78"/>
      <c r="N24" s="78"/>
      <c r="O24" s="78"/>
      <c r="P24" s="78"/>
    </row>
    <row r="27" spans="1:16" ht="15" customHeight="1">
      <c r="A27" s="13" t="s">
        <v>1419</v>
      </c>
      <c r="B27" s="13" t="s">
        <v>1379</v>
      </c>
      <c r="C27" s="13" t="s">
        <v>1427</v>
      </c>
      <c r="D27" s="13" t="s">
        <v>1382</v>
      </c>
      <c r="E27" s="13" t="s">
        <v>1429</v>
      </c>
      <c r="F27" s="13" t="s">
        <v>1387</v>
      </c>
      <c r="G27" s="13" t="s">
        <v>1436</v>
      </c>
      <c r="H27" s="13" t="s">
        <v>1389</v>
      </c>
      <c r="I27" s="13" t="s">
        <v>1438</v>
      </c>
      <c r="J27" s="13" t="s">
        <v>1391</v>
      </c>
      <c r="K27" s="13" t="s">
        <v>1444</v>
      </c>
      <c r="L27" s="13" t="s">
        <v>1393</v>
      </c>
      <c r="M27" s="13" t="s">
        <v>1445</v>
      </c>
      <c r="N27" s="13" t="s">
        <v>1395</v>
      </c>
      <c r="O27" s="13" t="s">
        <v>1453</v>
      </c>
      <c r="P27" s="13" t="s">
        <v>1396</v>
      </c>
    </row>
    <row r="28" spans="1:16" ht="15">
      <c r="A28" s="78" t="s">
        <v>243</v>
      </c>
      <c r="B28" s="78">
        <v>54</v>
      </c>
      <c r="C28" s="78" t="s">
        <v>232</v>
      </c>
      <c r="D28" s="78">
        <v>21</v>
      </c>
      <c r="E28" s="78" t="s">
        <v>243</v>
      </c>
      <c r="F28" s="78">
        <v>19</v>
      </c>
      <c r="G28" s="78" t="s">
        <v>439</v>
      </c>
      <c r="H28" s="78">
        <v>7</v>
      </c>
      <c r="I28" s="78" t="s">
        <v>243</v>
      </c>
      <c r="J28" s="78">
        <v>3</v>
      </c>
      <c r="K28" s="78" t="s">
        <v>243</v>
      </c>
      <c r="L28" s="78">
        <v>4</v>
      </c>
      <c r="M28" s="78" t="s">
        <v>243</v>
      </c>
      <c r="N28" s="78">
        <v>4</v>
      </c>
      <c r="O28" s="78" t="s">
        <v>243</v>
      </c>
      <c r="P28" s="78">
        <v>4</v>
      </c>
    </row>
    <row r="29" spans="1:16" ht="15">
      <c r="A29" s="78" t="s">
        <v>232</v>
      </c>
      <c r="B29" s="78">
        <v>24</v>
      </c>
      <c r="C29" s="78" t="s">
        <v>243</v>
      </c>
      <c r="D29" s="78">
        <v>19</v>
      </c>
      <c r="E29" s="78" t="s">
        <v>1430</v>
      </c>
      <c r="F29" s="78">
        <v>6</v>
      </c>
      <c r="G29" s="78" t="s">
        <v>1420</v>
      </c>
      <c r="H29" s="78">
        <v>1</v>
      </c>
      <c r="I29" s="78" t="s">
        <v>1439</v>
      </c>
      <c r="J29" s="78">
        <v>2</v>
      </c>
      <c r="K29" s="78" t="s">
        <v>1420</v>
      </c>
      <c r="L29" s="78">
        <v>3</v>
      </c>
      <c r="M29" s="78" t="s">
        <v>1423</v>
      </c>
      <c r="N29" s="78">
        <v>3</v>
      </c>
      <c r="O29" s="78" t="s">
        <v>1454</v>
      </c>
      <c r="P29" s="78">
        <v>2</v>
      </c>
    </row>
    <row r="30" spans="1:16" ht="15">
      <c r="A30" s="78" t="s">
        <v>1420</v>
      </c>
      <c r="B30" s="78">
        <v>20</v>
      </c>
      <c r="C30" s="78" t="s">
        <v>1422</v>
      </c>
      <c r="D30" s="78">
        <v>16</v>
      </c>
      <c r="E30" s="78" t="s">
        <v>1431</v>
      </c>
      <c r="F30" s="78">
        <v>2</v>
      </c>
      <c r="G30" s="78" t="s">
        <v>243</v>
      </c>
      <c r="H30" s="78">
        <v>1</v>
      </c>
      <c r="I30" s="78" t="s">
        <v>1440</v>
      </c>
      <c r="J30" s="78">
        <v>2</v>
      </c>
      <c r="K30" s="78" t="s">
        <v>1421</v>
      </c>
      <c r="L30" s="78">
        <v>3</v>
      </c>
      <c r="M30" s="78" t="s">
        <v>232</v>
      </c>
      <c r="N30" s="78">
        <v>2</v>
      </c>
      <c r="O30" s="78" t="s">
        <v>1455</v>
      </c>
      <c r="P30" s="78">
        <v>2</v>
      </c>
    </row>
    <row r="31" spans="1:16" ht="15">
      <c r="A31" s="78" t="s">
        <v>1421</v>
      </c>
      <c r="B31" s="78">
        <v>20</v>
      </c>
      <c r="C31" s="78" t="s">
        <v>1420</v>
      </c>
      <c r="D31" s="78">
        <v>13</v>
      </c>
      <c r="E31" s="78" t="s">
        <v>1420</v>
      </c>
      <c r="F31" s="78">
        <v>1</v>
      </c>
      <c r="G31" s="78" t="s">
        <v>1437</v>
      </c>
      <c r="H31" s="78">
        <v>1</v>
      </c>
      <c r="I31" s="78" t="s">
        <v>1441</v>
      </c>
      <c r="J31" s="78">
        <v>2</v>
      </c>
      <c r="K31" s="78" t="s">
        <v>1432</v>
      </c>
      <c r="L31" s="78">
        <v>3</v>
      </c>
      <c r="M31" s="78" t="s">
        <v>1446</v>
      </c>
      <c r="N31" s="78">
        <v>1</v>
      </c>
      <c r="O31" s="78" t="s">
        <v>1420</v>
      </c>
      <c r="P31" s="78">
        <v>2</v>
      </c>
    </row>
    <row r="32" spans="1:16" ht="15">
      <c r="A32" s="78" t="s">
        <v>1422</v>
      </c>
      <c r="B32" s="78">
        <v>16</v>
      </c>
      <c r="C32" s="78" t="s">
        <v>1421</v>
      </c>
      <c r="D32" s="78">
        <v>13</v>
      </c>
      <c r="E32" s="78" t="s">
        <v>1421</v>
      </c>
      <c r="F32" s="78">
        <v>1</v>
      </c>
      <c r="G32" s="78" t="s">
        <v>1421</v>
      </c>
      <c r="H32" s="78">
        <v>1</v>
      </c>
      <c r="I32" s="78" t="s">
        <v>1430</v>
      </c>
      <c r="J32" s="78">
        <v>1</v>
      </c>
      <c r="K32" s="78"/>
      <c r="L32" s="78"/>
      <c r="M32" s="78" t="s">
        <v>1447</v>
      </c>
      <c r="N32" s="78">
        <v>1</v>
      </c>
      <c r="O32" s="78" t="s">
        <v>1421</v>
      </c>
      <c r="P32" s="78">
        <v>2</v>
      </c>
    </row>
    <row r="33" spans="1:16" ht="15">
      <c r="A33" s="78" t="s">
        <v>1423</v>
      </c>
      <c r="B33" s="78">
        <v>12</v>
      </c>
      <c r="C33" s="78" t="s">
        <v>430</v>
      </c>
      <c r="D33" s="78">
        <v>11</v>
      </c>
      <c r="E33" s="78" t="s">
        <v>1432</v>
      </c>
      <c r="F33" s="78">
        <v>1</v>
      </c>
      <c r="G33" s="78"/>
      <c r="H33" s="78"/>
      <c r="I33" s="78" t="s">
        <v>1442</v>
      </c>
      <c r="J33" s="78">
        <v>1</v>
      </c>
      <c r="K33" s="78"/>
      <c r="L33" s="78"/>
      <c r="M33" s="78" t="s">
        <v>1448</v>
      </c>
      <c r="N33" s="78">
        <v>1</v>
      </c>
      <c r="O33" s="78" t="s">
        <v>1456</v>
      </c>
      <c r="P33" s="78">
        <v>2</v>
      </c>
    </row>
    <row r="34" spans="1:16" ht="15">
      <c r="A34" s="78" t="s">
        <v>430</v>
      </c>
      <c r="B34" s="78">
        <v>11</v>
      </c>
      <c r="C34" s="78" t="s">
        <v>1423</v>
      </c>
      <c r="D34" s="78">
        <v>9</v>
      </c>
      <c r="E34" s="78" t="s">
        <v>232</v>
      </c>
      <c r="F34" s="78">
        <v>1</v>
      </c>
      <c r="G34" s="78"/>
      <c r="H34" s="78"/>
      <c r="I34" s="78" t="s">
        <v>1443</v>
      </c>
      <c r="J34" s="78">
        <v>1</v>
      </c>
      <c r="K34" s="78"/>
      <c r="L34" s="78"/>
      <c r="M34" s="78" t="s">
        <v>1449</v>
      </c>
      <c r="N34" s="78">
        <v>1</v>
      </c>
      <c r="O34" s="78" t="s">
        <v>1426</v>
      </c>
      <c r="P34" s="78">
        <v>2</v>
      </c>
    </row>
    <row r="35" spans="1:16" ht="15">
      <c r="A35" s="78" t="s">
        <v>1424</v>
      </c>
      <c r="B35" s="78">
        <v>8</v>
      </c>
      <c r="C35" s="78" t="s">
        <v>1424</v>
      </c>
      <c r="D35" s="78">
        <v>8</v>
      </c>
      <c r="E35" s="78" t="s">
        <v>1433</v>
      </c>
      <c r="F35" s="78">
        <v>1</v>
      </c>
      <c r="G35" s="78"/>
      <c r="H35" s="78"/>
      <c r="I35" s="78"/>
      <c r="J35" s="78"/>
      <c r="K35" s="78"/>
      <c r="L35" s="78"/>
      <c r="M35" s="78" t="s">
        <v>1450</v>
      </c>
      <c r="N35" s="78">
        <v>1</v>
      </c>
      <c r="O35" s="78" t="s">
        <v>1457</v>
      </c>
      <c r="P35" s="78">
        <v>2</v>
      </c>
    </row>
    <row r="36" spans="1:16" ht="15">
      <c r="A36" s="78" t="s">
        <v>1425</v>
      </c>
      <c r="B36" s="78">
        <v>8</v>
      </c>
      <c r="C36" s="78" t="s">
        <v>1425</v>
      </c>
      <c r="D36" s="78">
        <v>8</v>
      </c>
      <c r="E36" s="78" t="s">
        <v>1434</v>
      </c>
      <c r="F36" s="78">
        <v>1</v>
      </c>
      <c r="G36" s="78"/>
      <c r="H36" s="78"/>
      <c r="I36" s="78"/>
      <c r="J36" s="78"/>
      <c r="K36" s="78"/>
      <c r="L36" s="78"/>
      <c r="M36" s="78" t="s">
        <v>1451</v>
      </c>
      <c r="N36" s="78">
        <v>1</v>
      </c>
      <c r="O36" s="78" t="s">
        <v>1458</v>
      </c>
      <c r="P36" s="78">
        <v>2</v>
      </c>
    </row>
    <row r="37" spans="1:16" ht="15">
      <c r="A37" s="78" t="s">
        <v>1426</v>
      </c>
      <c r="B37" s="78">
        <v>8</v>
      </c>
      <c r="C37" s="78" t="s">
        <v>1428</v>
      </c>
      <c r="D37" s="78">
        <v>7</v>
      </c>
      <c r="E37" s="78" t="s">
        <v>1435</v>
      </c>
      <c r="F37" s="78">
        <v>1</v>
      </c>
      <c r="G37" s="78"/>
      <c r="H37" s="78"/>
      <c r="I37" s="78"/>
      <c r="J37" s="78"/>
      <c r="K37" s="78"/>
      <c r="L37" s="78"/>
      <c r="M37" s="78" t="s">
        <v>1452</v>
      </c>
      <c r="N37" s="78">
        <v>1</v>
      </c>
      <c r="O37" s="78" t="s">
        <v>1459</v>
      </c>
      <c r="P37" s="78">
        <v>1</v>
      </c>
    </row>
    <row r="40" spans="1:16" ht="15" customHeight="1">
      <c r="A40" s="13" t="s">
        <v>1467</v>
      </c>
      <c r="B40" s="13" t="s">
        <v>1379</v>
      </c>
      <c r="C40" s="13" t="s">
        <v>1478</v>
      </c>
      <c r="D40" s="13" t="s">
        <v>1382</v>
      </c>
      <c r="E40" s="13" t="s">
        <v>1484</v>
      </c>
      <c r="F40" s="13" t="s">
        <v>1387</v>
      </c>
      <c r="G40" s="13" t="s">
        <v>1492</v>
      </c>
      <c r="H40" s="13" t="s">
        <v>1389</v>
      </c>
      <c r="I40" s="13" t="s">
        <v>1500</v>
      </c>
      <c r="J40" s="13" t="s">
        <v>1391</v>
      </c>
      <c r="K40" s="13" t="s">
        <v>1508</v>
      </c>
      <c r="L40" s="13" t="s">
        <v>1393</v>
      </c>
      <c r="M40" s="13" t="s">
        <v>1516</v>
      </c>
      <c r="N40" s="13" t="s">
        <v>1395</v>
      </c>
      <c r="O40" s="13" t="s">
        <v>1522</v>
      </c>
      <c r="P40" s="13" t="s">
        <v>1396</v>
      </c>
    </row>
    <row r="41" spans="1:16" ht="15">
      <c r="A41" s="84" t="s">
        <v>1468</v>
      </c>
      <c r="B41" s="84">
        <v>57</v>
      </c>
      <c r="C41" s="84" t="s">
        <v>1475</v>
      </c>
      <c r="D41" s="84">
        <v>21</v>
      </c>
      <c r="E41" s="84" t="s">
        <v>1474</v>
      </c>
      <c r="F41" s="84">
        <v>25</v>
      </c>
      <c r="G41" s="84" t="s">
        <v>1493</v>
      </c>
      <c r="H41" s="84">
        <v>7</v>
      </c>
      <c r="I41" s="84" t="s">
        <v>1473</v>
      </c>
      <c r="J41" s="84">
        <v>3</v>
      </c>
      <c r="K41" s="84" t="s">
        <v>237</v>
      </c>
      <c r="L41" s="84">
        <v>6</v>
      </c>
      <c r="M41" s="84" t="s">
        <v>1440</v>
      </c>
      <c r="N41" s="84">
        <v>6</v>
      </c>
      <c r="O41" s="84" t="s">
        <v>1473</v>
      </c>
      <c r="P41" s="84">
        <v>4</v>
      </c>
    </row>
    <row r="42" spans="1:16" ht="15">
      <c r="A42" s="84" t="s">
        <v>1469</v>
      </c>
      <c r="B42" s="84">
        <v>9</v>
      </c>
      <c r="C42" s="84" t="s">
        <v>1473</v>
      </c>
      <c r="D42" s="84">
        <v>19</v>
      </c>
      <c r="E42" s="84" t="s">
        <v>1473</v>
      </c>
      <c r="F42" s="84">
        <v>19</v>
      </c>
      <c r="G42" s="84" t="s">
        <v>1494</v>
      </c>
      <c r="H42" s="84">
        <v>7</v>
      </c>
      <c r="I42" s="84" t="s">
        <v>1501</v>
      </c>
      <c r="J42" s="84">
        <v>2</v>
      </c>
      <c r="K42" s="84" t="s">
        <v>1491</v>
      </c>
      <c r="L42" s="84">
        <v>5</v>
      </c>
      <c r="M42" s="84" t="s">
        <v>1517</v>
      </c>
      <c r="N42" s="84">
        <v>4</v>
      </c>
      <c r="O42" s="84" t="s">
        <v>1523</v>
      </c>
      <c r="P42" s="84">
        <v>4</v>
      </c>
    </row>
    <row r="43" spans="1:16" ht="15">
      <c r="A43" s="84" t="s">
        <v>1470</v>
      </c>
      <c r="B43" s="84">
        <v>0</v>
      </c>
      <c r="C43" s="84" t="s">
        <v>1479</v>
      </c>
      <c r="D43" s="84">
        <v>16</v>
      </c>
      <c r="E43" s="84" t="s">
        <v>1485</v>
      </c>
      <c r="F43" s="84">
        <v>13</v>
      </c>
      <c r="G43" s="84" t="s">
        <v>1495</v>
      </c>
      <c r="H43" s="84">
        <v>7</v>
      </c>
      <c r="I43" s="84" t="s">
        <v>1502</v>
      </c>
      <c r="J43" s="84">
        <v>2</v>
      </c>
      <c r="K43" s="84" t="s">
        <v>1509</v>
      </c>
      <c r="L43" s="84">
        <v>5</v>
      </c>
      <c r="M43" s="84" t="s">
        <v>1473</v>
      </c>
      <c r="N43" s="84">
        <v>4</v>
      </c>
      <c r="O43" s="84" t="s">
        <v>1524</v>
      </c>
      <c r="P43" s="84">
        <v>3</v>
      </c>
    </row>
    <row r="44" spans="1:16" ht="15">
      <c r="A44" s="84" t="s">
        <v>1471</v>
      </c>
      <c r="B44" s="84">
        <v>1933</v>
      </c>
      <c r="C44" s="84" t="s">
        <v>1480</v>
      </c>
      <c r="D44" s="84">
        <v>14</v>
      </c>
      <c r="E44" s="84" t="s">
        <v>1486</v>
      </c>
      <c r="F44" s="84">
        <v>10</v>
      </c>
      <c r="G44" s="84" t="s">
        <v>1496</v>
      </c>
      <c r="H44" s="84">
        <v>7</v>
      </c>
      <c r="I44" s="84" t="s">
        <v>1503</v>
      </c>
      <c r="J44" s="84">
        <v>2</v>
      </c>
      <c r="K44" s="84" t="s">
        <v>1510</v>
      </c>
      <c r="L44" s="84">
        <v>5</v>
      </c>
      <c r="M44" s="84" t="s">
        <v>1474</v>
      </c>
      <c r="N44" s="84">
        <v>3</v>
      </c>
      <c r="O44" s="84" t="s">
        <v>1525</v>
      </c>
      <c r="P44" s="84">
        <v>2</v>
      </c>
    </row>
    <row r="45" spans="1:16" ht="15">
      <c r="A45" s="84" t="s">
        <v>1472</v>
      </c>
      <c r="B45" s="84">
        <v>1999</v>
      </c>
      <c r="C45" s="84" t="s">
        <v>244</v>
      </c>
      <c r="D45" s="84">
        <v>14</v>
      </c>
      <c r="E45" s="84" t="s">
        <v>243</v>
      </c>
      <c r="F45" s="84">
        <v>7</v>
      </c>
      <c r="G45" s="84" t="s">
        <v>1497</v>
      </c>
      <c r="H45" s="84">
        <v>7</v>
      </c>
      <c r="I45" s="84" t="s">
        <v>1474</v>
      </c>
      <c r="J45" s="84">
        <v>2</v>
      </c>
      <c r="K45" s="84" t="s">
        <v>1511</v>
      </c>
      <c r="L45" s="84">
        <v>5</v>
      </c>
      <c r="M45" s="84" t="s">
        <v>1482</v>
      </c>
      <c r="N45" s="84">
        <v>3</v>
      </c>
      <c r="O45" s="84" t="s">
        <v>1526</v>
      </c>
      <c r="P45" s="84">
        <v>2</v>
      </c>
    </row>
    <row r="46" spans="1:16" ht="15">
      <c r="A46" s="84" t="s">
        <v>1473</v>
      </c>
      <c r="B46" s="84">
        <v>54</v>
      </c>
      <c r="C46" s="84" t="s">
        <v>1476</v>
      </c>
      <c r="D46" s="84">
        <v>13</v>
      </c>
      <c r="E46" s="84" t="s">
        <v>1487</v>
      </c>
      <c r="F46" s="84">
        <v>6</v>
      </c>
      <c r="G46" s="84" t="s">
        <v>1498</v>
      </c>
      <c r="H46" s="84">
        <v>7</v>
      </c>
      <c r="I46" s="84" t="s">
        <v>1485</v>
      </c>
      <c r="J46" s="84">
        <v>2</v>
      </c>
      <c r="K46" s="84" t="s">
        <v>1512</v>
      </c>
      <c r="L46" s="84">
        <v>5</v>
      </c>
      <c r="M46" s="84" t="s">
        <v>1518</v>
      </c>
      <c r="N46" s="84">
        <v>3</v>
      </c>
      <c r="O46" s="84" t="s">
        <v>1527</v>
      </c>
      <c r="P46" s="84">
        <v>2</v>
      </c>
    </row>
    <row r="47" spans="1:16" ht="15">
      <c r="A47" s="84" t="s">
        <v>1474</v>
      </c>
      <c r="B47" s="84">
        <v>31</v>
      </c>
      <c r="C47" s="84" t="s">
        <v>1477</v>
      </c>
      <c r="D47" s="84">
        <v>13</v>
      </c>
      <c r="E47" s="84" t="s">
        <v>1488</v>
      </c>
      <c r="F47" s="84">
        <v>6</v>
      </c>
      <c r="G47" s="84" t="s">
        <v>1499</v>
      </c>
      <c r="H47" s="84">
        <v>7</v>
      </c>
      <c r="I47" s="84" t="s">
        <v>1504</v>
      </c>
      <c r="J47" s="84">
        <v>2</v>
      </c>
      <c r="K47" s="84" t="s">
        <v>1513</v>
      </c>
      <c r="L47" s="84">
        <v>5</v>
      </c>
      <c r="M47" s="84" t="s">
        <v>1519</v>
      </c>
      <c r="N47" s="84">
        <v>3</v>
      </c>
      <c r="O47" s="84" t="s">
        <v>1476</v>
      </c>
      <c r="P47" s="84">
        <v>2</v>
      </c>
    </row>
    <row r="48" spans="1:16" ht="15">
      <c r="A48" s="84" t="s">
        <v>1475</v>
      </c>
      <c r="B48" s="84">
        <v>24</v>
      </c>
      <c r="C48" s="84" t="s">
        <v>1481</v>
      </c>
      <c r="D48" s="84">
        <v>9</v>
      </c>
      <c r="E48" s="84" t="s">
        <v>1489</v>
      </c>
      <c r="F48" s="84">
        <v>6</v>
      </c>
      <c r="G48" s="84" t="s">
        <v>246</v>
      </c>
      <c r="H48" s="84">
        <v>7</v>
      </c>
      <c r="I48" s="84" t="s">
        <v>1505</v>
      </c>
      <c r="J48" s="84">
        <v>2</v>
      </c>
      <c r="K48" s="84" t="s">
        <v>1514</v>
      </c>
      <c r="L48" s="84">
        <v>5</v>
      </c>
      <c r="M48" s="84" t="s">
        <v>1520</v>
      </c>
      <c r="N48" s="84">
        <v>3</v>
      </c>
      <c r="O48" s="84" t="s">
        <v>1477</v>
      </c>
      <c r="P48" s="84">
        <v>2</v>
      </c>
    </row>
    <row r="49" spans="1:16" ht="15">
      <c r="A49" s="84" t="s">
        <v>1476</v>
      </c>
      <c r="B49" s="84">
        <v>20</v>
      </c>
      <c r="C49" s="84" t="s">
        <v>1482</v>
      </c>
      <c r="D49" s="84">
        <v>9</v>
      </c>
      <c r="E49" s="84" t="s">
        <v>1490</v>
      </c>
      <c r="F49" s="84">
        <v>6</v>
      </c>
      <c r="G49" s="84" t="s">
        <v>277</v>
      </c>
      <c r="H49" s="84">
        <v>7</v>
      </c>
      <c r="I49" s="84" t="s">
        <v>1506</v>
      </c>
      <c r="J49" s="84">
        <v>2</v>
      </c>
      <c r="K49" s="84" t="s">
        <v>294</v>
      </c>
      <c r="L49" s="84">
        <v>5</v>
      </c>
      <c r="M49" s="84" t="s">
        <v>1435</v>
      </c>
      <c r="N49" s="84">
        <v>3</v>
      </c>
      <c r="O49" s="84" t="s">
        <v>1528</v>
      </c>
      <c r="P49" s="84">
        <v>2</v>
      </c>
    </row>
    <row r="50" spans="1:16" ht="15">
      <c r="A50" s="84" t="s">
        <v>1477</v>
      </c>
      <c r="B50" s="84">
        <v>20</v>
      </c>
      <c r="C50" s="84" t="s">
        <v>1483</v>
      </c>
      <c r="D50" s="84">
        <v>9</v>
      </c>
      <c r="E50" s="84" t="s">
        <v>1491</v>
      </c>
      <c r="F50" s="84">
        <v>5</v>
      </c>
      <c r="G50" s="84" t="s">
        <v>276</v>
      </c>
      <c r="H50" s="84">
        <v>7</v>
      </c>
      <c r="I50" s="84" t="s">
        <v>1507</v>
      </c>
      <c r="J50" s="84">
        <v>2</v>
      </c>
      <c r="K50" s="84" t="s">
        <v>1515</v>
      </c>
      <c r="L50" s="84">
        <v>5</v>
      </c>
      <c r="M50" s="84" t="s">
        <v>1521</v>
      </c>
      <c r="N50" s="84">
        <v>3</v>
      </c>
      <c r="O50" s="84" t="s">
        <v>1529</v>
      </c>
      <c r="P50" s="84">
        <v>2</v>
      </c>
    </row>
    <row r="53" spans="1:16" ht="15" customHeight="1">
      <c r="A53" s="13" t="s">
        <v>1538</v>
      </c>
      <c r="B53" s="13" t="s">
        <v>1379</v>
      </c>
      <c r="C53" s="13" t="s">
        <v>1549</v>
      </c>
      <c r="D53" s="13" t="s">
        <v>1382</v>
      </c>
      <c r="E53" s="13" t="s">
        <v>1557</v>
      </c>
      <c r="F53" s="13" t="s">
        <v>1387</v>
      </c>
      <c r="G53" s="13" t="s">
        <v>1567</v>
      </c>
      <c r="H53" s="13" t="s">
        <v>1389</v>
      </c>
      <c r="I53" s="13" t="s">
        <v>1572</v>
      </c>
      <c r="J53" s="13" t="s">
        <v>1391</v>
      </c>
      <c r="K53" s="13" t="s">
        <v>1582</v>
      </c>
      <c r="L53" s="13" t="s">
        <v>1393</v>
      </c>
      <c r="M53" s="13" t="s">
        <v>1593</v>
      </c>
      <c r="N53" s="13" t="s">
        <v>1395</v>
      </c>
      <c r="O53" s="13" t="s">
        <v>1604</v>
      </c>
      <c r="P53" s="13" t="s">
        <v>1396</v>
      </c>
    </row>
    <row r="54" spans="1:16" ht="15">
      <c r="A54" s="84" t="s">
        <v>1539</v>
      </c>
      <c r="B54" s="84">
        <v>16</v>
      </c>
      <c r="C54" s="84" t="s">
        <v>1540</v>
      </c>
      <c r="D54" s="84">
        <v>14</v>
      </c>
      <c r="E54" s="84" t="s">
        <v>1539</v>
      </c>
      <c r="F54" s="84">
        <v>13</v>
      </c>
      <c r="G54" s="84" t="s">
        <v>1543</v>
      </c>
      <c r="H54" s="84">
        <v>7</v>
      </c>
      <c r="I54" s="84" t="s">
        <v>1573</v>
      </c>
      <c r="J54" s="84">
        <v>2</v>
      </c>
      <c r="K54" s="84" t="s">
        <v>1583</v>
      </c>
      <c r="L54" s="84">
        <v>5</v>
      </c>
      <c r="M54" s="84" t="s">
        <v>1594</v>
      </c>
      <c r="N54" s="84">
        <v>3</v>
      </c>
      <c r="O54" s="84" t="s">
        <v>1605</v>
      </c>
      <c r="P54" s="84">
        <v>2</v>
      </c>
    </row>
    <row r="55" spans="1:16" ht="15">
      <c r="A55" s="84" t="s">
        <v>1540</v>
      </c>
      <c r="B55" s="84">
        <v>14</v>
      </c>
      <c r="C55" s="84" t="s">
        <v>1541</v>
      </c>
      <c r="D55" s="84">
        <v>10</v>
      </c>
      <c r="E55" s="84" t="s">
        <v>1558</v>
      </c>
      <c r="F55" s="84">
        <v>5</v>
      </c>
      <c r="G55" s="84" t="s">
        <v>1544</v>
      </c>
      <c r="H55" s="84">
        <v>7</v>
      </c>
      <c r="I55" s="84" t="s">
        <v>1574</v>
      </c>
      <c r="J55" s="84">
        <v>2</v>
      </c>
      <c r="K55" s="84" t="s">
        <v>1584</v>
      </c>
      <c r="L55" s="84">
        <v>5</v>
      </c>
      <c r="M55" s="84" t="s">
        <v>1595</v>
      </c>
      <c r="N55" s="84">
        <v>3</v>
      </c>
      <c r="O55" s="84" t="s">
        <v>1606</v>
      </c>
      <c r="P55" s="84">
        <v>2</v>
      </c>
    </row>
    <row r="56" spans="1:16" ht="15">
      <c r="A56" s="84" t="s">
        <v>1541</v>
      </c>
      <c r="B56" s="84">
        <v>10</v>
      </c>
      <c r="C56" s="84" t="s">
        <v>1542</v>
      </c>
      <c r="D56" s="84">
        <v>10</v>
      </c>
      <c r="E56" s="84" t="s">
        <v>1559</v>
      </c>
      <c r="F56" s="84">
        <v>4</v>
      </c>
      <c r="G56" s="84" t="s">
        <v>1545</v>
      </c>
      <c r="H56" s="84">
        <v>7</v>
      </c>
      <c r="I56" s="84" t="s">
        <v>1575</v>
      </c>
      <c r="J56" s="84">
        <v>2</v>
      </c>
      <c r="K56" s="84" t="s">
        <v>1585</v>
      </c>
      <c r="L56" s="84">
        <v>5</v>
      </c>
      <c r="M56" s="84" t="s">
        <v>1596</v>
      </c>
      <c r="N56" s="84">
        <v>3</v>
      </c>
      <c r="O56" s="84" t="s">
        <v>1607</v>
      </c>
      <c r="P56" s="84">
        <v>2</v>
      </c>
    </row>
    <row r="57" spans="1:16" ht="15">
      <c r="A57" s="84" t="s">
        <v>1542</v>
      </c>
      <c r="B57" s="84">
        <v>10</v>
      </c>
      <c r="C57" s="84" t="s">
        <v>1550</v>
      </c>
      <c r="D57" s="84">
        <v>7</v>
      </c>
      <c r="E57" s="84" t="s">
        <v>1560</v>
      </c>
      <c r="F57" s="84">
        <v>4</v>
      </c>
      <c r="G57" s="84" t="s">
        <v>1546</v>
      </c>
      <c r="H57" s="84">
        <v>7</v>
      </c>
      <c r="I57" s="84" t="s">
        <v>1539</v>
      </c>
      <c r="J57" s="84">
        <v>2</v>
      </c>
      <c r="K57" s="84" t="s">
        <v>1586</v>
      </c>
      <c r="L57" s="84">
        <v>5</v>
      </c>
      <c r="M57" s="84" t="s">
        <v>1597</v>
      </c>
      <c r="N57" s="84">
        <v>3</v>
      </c>
      <c r="O57" s="84" t="s">
        <v>1608</v>
      </c>
      <c r="P57" s="84">
        <v>2</v>
      </c>
    </row>
    <row r="58" spans="1:16" ht="15">
      <c r="A58" s="84" t="s">
        <v>1543</v>
      </c>
      <c r="B58" s="84">
        <v>7</v>
      </c>
      <c r="C58" s="84" t="s">
        <v>1551</v>
      </c>
      <c r="D58" s="84">
        <v>6</v>
      </c>
      <c r="E58" s="84" t="s">
        <v>1561</v>
      </c>
      <c r="F58" s="84">
        <v>4</v>
      </c>
      <c r="G58" s="84" t="s">
        <v>1547</v>
      </c>
      <c r="H58" s="84">
        <v>7</v>
      </c>
      <c r="I58" s="84" t="s">
        <v>1576</v>
      </c>
      <c r="J58" s="84">
        <v>2</v>
      </c>
      <c r="K58" s="84" t="s">
        <v>1587</v>
      </c>
      <c r="L58" s="84">
        <v>5</v>
      </c>
      <c r="M58" s="84" t="s">
        <v>1598</v>
      </c>
      <c r="N58" s="84">
        <v>3</v>
      </c>
      <c r="O58" s="84"/>
      <c r="P58" s="84"/>
    </row>
    <row r="59" spans="1:16" ht="15">
      <c r="A59" s="84" t="s">
        <v>1544</v>
      </c>
      <c r="B59" s="84">
        <v>7</v>
      </c>
      <c r="C59" s="84" t="s">
        <v>1552</v>
      </c>
      <c r="D59" s="84">
        <v>6</v>
      </c>
      <c r="E59" s="84" t="s">
        <v>1562</v>
      </c>
      <c r="F59" s="84">
        <v>3</v>
      </c>
      <c r="G59" s="84" t="s">
        <v>1548</v>
      </c>
      <c r="H59" s="84">
        <v>7</v>
      </c>
      <c r="I59" s="84" t="s">
        <v>1577</v>
      </c>
      <c r="J59" s="84">
        <v>2</v>
      </c>
      <c r="K59" s="84" t="s">
        <v>1588</v>
      </c>
      <c r="L59" s="84">
        <v>5</v>
      </c>
      <c r="M59" s="84" t="s">
        <v>1599</v>
      </c>
      <c r="N59" s="84">
        <v>3</v>
      </c>
      <c r="O59" s="84"/>
      <c r="P59" s="84"/>
    </row>
    <row r="60" spans="1:16" ht="15">
      <c r="A60" s="84" t="s">
        <v>1545</v>
      </c>
      <c r="B60" s="84">
        <v>7</v>
      </c>
      <c r="C60" s="84" t="s">
        <v>1553</v>
      </c>
      <c r="D60" s="84">
        <v>5</v>
      </c>
      <c r="E60" s="84" t="s">
        <v>1563</v>
      </c>
      <c r="F60" s="84">
        <v>3</v>
      </c>
      <c r="G60" s="84" t="s">
        <v>1568</v>
      </c>
      <c r="H60" s="84">
        <v>7</v>
      </c>
      <c r="I60" s="84" t="s">
        <v>1578</v>
      </c>
      <c r="J60" s="84">
        <v>2</v>
      </c>
      <c r="K60" s="84" t="s">
        <v>1589</v>
      </c>
      <c r="L60" s="84">
        <v>5</v>
      </c>
      <c r="M60" s="84" t="s">
        <v>1600</v>
      </c>
      <c r="N60" s="84">
        <v>3</v>
      </c>
      <c r="O60" s="84"/>
      <c r="P60" s="84"/>
    </row>
    <row r="61" spans="1:16" ht="15">
      <c r="A61" s="84" t="s">
        <v>1546</v>
      </c>
      <c r="B61" s="84">
        <v>7</v>
      </c>
      <c r="C61" s="84" t="s">
        <v>1554</v>
      </c>
      <c r="D61" s="84">
        <v>5</v>
      </c>
      <c r="E61" s="84" t="s">
        <v>1564</v>
      </c>
      <c r="F61" s="84">
        <v>3</v>
      </c>
      <c r="G61" s="84" t="s">
        <v>1569</v>
      </c>
      <c r="H61" s="84">
        <v>7</v>
      </c>
      <c r="I61" s="84" t="s">
        <v>1579</v>
      </c>
      <c r="J61" s="84">
        <v>2</v>
      </c>
      <c r="K61" s="84" t="s">
        <v>1590</v>
      </c>
      <c r="L61" s="84">
        <v>5</v>
      </c>
      <c r="M61" s="84" t="s">
        <v>1601</v>
      </c>
      <c r="N61" s="84">
        <v>3</v>
      </c>
      <c r="O61" s="84"/>
      <c r="P61" s="84"/>
    </row>
    <row r="62" spans="1:16" ht="15">
      <c r="A62" s="84" t="s">
        <v>1547</v>
      </c>
      <c r="B62" s="84">
        <v>7</v>
      </c>
      <c r="C62" s="84" t="s">
        <v>1555</v>
      </c>
      <c r="D62" s="84">
        <v>5</v>
      </c>
      <c r="E62" s="84" t="s">
        <v>1565</v>
      </c>
      <c r="F62" s="84">
        <v>3</v>
      </c>
      <c r="G62" s="84" t="s">
        <v>1570</v>
      </c>
      <c r="H62" s="84">
        <v>7</v>
      </c>
      <c r="I62" s="84" t="s">
        <v>1580</v>
      </c>
      <c r="J62" s="84">
        <v>2</v>
      </c>
      <c r="K62" s="84" t="s">
        <v>1591</v>
      </c>
      <c r="L62" s="84">
        <v>5</v>
      </c>
      <c r="M62" s="84" t="s">
        <v>1602</v>
      </c>
      <c r="N62" s="84">
        <v>3</v>
      </c>
      <c r="O62" s="84"/>
      <c r="P62" s="84"/>
    </row>
    <row r="63" spans="1:16" ht="15">
      <c r="A63" s="84" t="s">
        <v>1548</v>
      </c>
      <c r="B63" s="84">
        <v>7</v>
      </c>
      <c r="C63" s="84" t="s">
        <v>1556</v>
      </c>
      <c r="D63" s="84">
        <v>5</v>
      </c>
      <c r="E63" s="84" t="s">
        <v>1566</v>
      </c>
      <c r="F63" s="84">
        <v>3</v>
      </c>
      <c r="G63" s="84" t="s">
        <v>1571</v>
      </c>
      <c r="H63" s="84">
        <v>7</v>
      </c>
      <c r="I63" s="84" t="s">
        <v>1581</v>
      </c>
      <c r="J63" s="84">
        <v>2</v>
      </c>
      <c r="K63" s="84" t="s">
        <v>1592</v>
      </c>
      <c r="L63" s="84">
        <v>5</v>
      </c>
      <c r="M63" s="84" t="s">
        <v>1603</v>
      </c>
      <c r="N63" s="84">
        <v>3</v>
      </c>
      <c r="O63" s="84"/>
      <c r="P63" s="84"/>
    </row>
    <row r="66" spans="1:16" ht="15" customHeight="1">
      <c r="A66" s="13" t="s">
        <v>1617</v>
      </c>
      <c r="B66" s="13" t="s">
        <v>1379</v>
      </c>
      <c r="C66" s="78" t="s">
        <v>1619</v>
      </c>
      <c r="D66" s="78" t="s">
        <v>1382</v>
      </c>
      <c r="E66" s="13" t="s">
        <v>1620</v>
      </c>
      <c r="F66" s="13" t="s">
        <v>1387</v>
      </c>
      <c r="G66" s="78" t="s">
        <v>1623</v>
      </c>
      <c r="H66" s="78" t="s">
        <v>1389</v>
      </c>
      <c r="I66" s="78" t="s">
        <v>1625</v>
      </c>
      <c r="J66" s="78" t="s">
        <v>1391</v>
      </c>
      <c r="K66" s="78" t="s">
        <v>1627</v>
      </c>
      <c r="L66" s="78" t="s">
        <v>1393</v>
      </c>
      <c r="M66" s="78" t="s">
        <v>1629</v>
      </c>
      <c r="N66" s="78" t="s">
        <v>1395</v>
      </c>
      <c r="O66" s="78" t="s">
        <v>1631</v>
      </c>
      <c r="P66" s="78" t="s">
        <v>1396</v>
      </c>
    </row>
    <row r="67" spans="1:16" ht="15">
      <c r="A67" s="78" t="s">
        <v>255</v>
      </c>
      <c r="B67" s="78">
        <v>1</v>
      </c>
      <c r="C67" s="78"/>
      <c r="D67" s="78"/>
      <c r="E67" s="78" t="s">
        <v>255</v>
      </c>
      <c r="F67" s="78">
        <v>1</v>
      </c>
      <c r="G67" s="78"/>
      <c r="H67" s="78"/>
      <c r="I67" s="78"/>
      <c r="J67" s="78"/>
      <c r="K67" s="78"/>
      <c r="L67" s="78"/>
      <c r="M67" s="78"/>
      <c r="N67" s="78"/>
      <c r="O67" s="78"/>
      <c r="P67" s="78"/>
    </row>
    <row r="70" spans="1:16" ht="15" customHeight="1">
      <c r="A70" s="13" t="s">
        <v>1618</v>
      </c>
      <c r="B70" s="13" t="s">
        <v>1379</v>
      </c>
      <c r="C70" s="13" t="s">
        <v>1621</v>
      </c>
      <c r="D70" s="13" t="s">
        <v>1382</v>
      </c>
      <c r="E70" s="13" t="s">
        <v>1622</v>
      </c>
      <c r="F70" s="13" t="s">
        <v>1387</v>
      </c>
      <c r="G70" s="13" t="s">
        <v>1624</v>
      </c>
      <c r="H70" s="13" t="s">
        <v>1389</v>
      </c>
      <c r="I70" s="13" t="s">
        <v>1626</v>
      </c>
      <c r="J70" s="13" t="s">
        <v>1391</v>
      </c>
      <c r="K70" s="13" t="s">
        <v>1628</v>
      </c>
      <c r="L70" s="13" t="s">
        <v>1393</v>
      </c>
      <c r="M70" s="13" t="s">
        <v>1630</v>
      </c>
      <c r="N70" s="13" t="s">
        <v>1395</v>
      </c>
      <c r="O70" s="78" t="s">
        <v>1632</v>
      </c>
      <c r="P70" s="78" t="s">
        <v>1396</v>
      </c>
    </row>
    <row r="71" spans="1:16" ht="15">
      <c r="A71" s="78" t="s">
        <v>244</v>
      </c>
      <c r="B71" s="78">
        <v>13</v>
      </c>
      <c r="C71" s="78" t="s">
        <v>244</v>
      </c>
      <c r="D71" s="78">
        <v>13</v>
      </c>
      <c r="E71" s="78" t="s">
        <v>243</v>
      </c>
      <c r="F71" s="78">
        <v>7</v>
      </c>
      <c r="G71" s="78" t="s">
        <v>246</v>
      </c>
      <c r="H71" s="78">
        <v>7</v>
      </c>
      <c r="I71" s="78" t="s">
        <v>279</v>
      </c>
      <c r="J71" s="78">
        <v>2</v>
      </c>
      <c r="K71" s="78" t="s">
        <v>237</v>
      </c>
      <c r="L71" s="78">
        <v>6</v>
      </c>
      <c r="M71" s="78" t="s">
        <v>248</v>
      </c>
      <c r="N71" s="78">
        <v>2</v>
      </c>
      <c r="O71" s="78"/>
      <c r="P71" s="78"/>
    </row>
    <row r="72" spans="1:16" ht="15">
      <c r="A72" s="78" t="s">
        <v>237</v>
      </c>
      <c r="B72" s="78">
        <v>8</v>
      </c>
      <c r="C72" s="78" t="s">
        <v>267</v>
      </c>
      <c r="D72" s="78">
        <v>4</v>
      </c>
      <c r="E72" s="78" t="s">
        <v>258</v>
      </c>
      <c r="F72" s="78">
        <v>5</v>
      </c>
      <c r="G72" s="78" t="s">
        <v>277</v>
      </c>
      <c r="H72" s="78">
        <v>7</v>
      </c>
      <c r="I72" s="78" t="s">
        <v>235</v>
      </c>
      <c r="J72" s="78">
        <v>1</v>
      </c>
      <c r="K72" s="78"/>
      <c r="L72" s="78"/>
      <c r="M72" s="78"/>
      <c r="N72" s="78"/>
      <c r="O72" s="78"/>
      <c r="P72" s="78"/>
    </row>
    <row r="73" spans="1:16" ht="15">
      <c r="A73" s="78" t="s">
        <v>246</v>
      </c>
      <c r="B73" s="78">
        <v>7</v>
      </c>
      <c r="C73" s="78" t="s">
        <v>264</v>
      </c>
      <c r="D73" s="78">
        <v>4</v>
      </c>
      <c r="E73" s="78" t="s">
        <v>253</v>
      </c>
      <c r="F73" s="78">
        <v>4</v>
      </c>
      <c r="G73" s="78" t="s">
        <v>276</v>
      </c>
      <c r="H73" s="78">
        <v>7</v>
      </c>
      <c r="I73" s="78" t="s">
        <v>278</v>
      </c>
      <c r="J73" s="78">
        <v>1</v>
      </c>
      <c r="K73" s="78"/>
      <c r="L73" s="78"/>
      <c r="M73" s="78"/>
      <c r="N73" s="78"/>
      <c r="O73" s="78"/>
      <c r="P73" s="78"/>
    </row>
    <row r="74" spans="1:16" ht="15">
      <c r="A74" s="78" t="s">
        <v>277</v>
      </c>
      <c r="B74" s="78">
        <v>7</v>
      </c>
      <c r="C74" s="78" t="s">
        <v>263</v>
      </c>
      <c r="D74" s="78">
        <v>4</v>
      </c>
      <c r="E74" s="78" t="s">
        <v>260</v>
      </c>
      <c r="F74" s="78">
        <v>3</v>
      </c>
      <c r="G74" s="78" t="s">
        <v>275</v>
      </c>
      <c r="H74" s="78">
        <v>7</v>
      </c>
      <c r="I74" s="78" t="s">
        <v>230</v>
      </c>
      <c r="J74" s="78">
        <v>1</v>
      </c>
      <c r="K74" s="78"/>
      <c r="L74" s="78"/>
      <c r="M74" s="78"/>
      <c r="N74" s="78"/>
      <c r="O74" s="78"/>
      <c r="P74" s="78"/>
    </row>
    <row r="75" spans="1:16" ht="15">
      <c r="A75" s="78" t="s">
        <v>276</v>
      </c>
      <c r="B75" s="78">
        <v>7</v>
      </c>
      <c r="C75" s="78" t="s">
        <v>251</v>
      </c>
      <c r="D75" s="78">
        <v>3</v>
      </c>
      <c r="E75" s="78" t="s">
        <v>257</v>
      </c>
      <c r="F75" s="78">
        <v>3</v>
      </c>
      <c r="G75" s="78" t="s">
        <v>238</v>
      </c>
      <c r="H75" s="78">
        <v>6</v>
      </c>
      <c r="I75" s="78" t="s">
        <v>240</v>
      </c>
      <c r="J75" s="78">
        <v>1</v>
      </c>
      <c r="K75" s="78"/>
      <c r="L75" s="78"/>
      <c r="M75" s="78"/>
      <c r="N75" s="78"/>
      <c r="O75" s="78"/>
      <c r="P75" s="78"/>
    </row>
    <row r="76" spans="1:16" ht="15">
      <c r="A76" s="78" t="s">
        <v>275</v>
      </c>
      <c r="B76" s="78">
        <v>7</v>
      </c>
      <c r="C76" s="78" t="s">
        <v>250</v>
      </c>
      <c r="D76" s="78">
        <v>3</v>
      </c>
      <c r="E76" s="78" t="s">
        <v>237</v>
      </c>
      <c r="F76" s="78">
        <v>2</v>
      </c>
      <c r="G76" s="78" t="s">
        <v>241</v>
      </c>
      <c r="H76" s="78">
        <v>1</v>
      </c>
      <c r="I76" s="78" t="s">
        <v>234</v>
      </c>
      <c r="J76" s="78">
        <v>1</v>
      </c>
      <c r="K76" s="78"/>
      <c r="L76" s="78"/>
      <c r="M76" s="78"/>
      <c r="N76" s="78"/>
      <c r="O76" s="78"/>
      <c r="P76" s="78"/>
    </row>
    <row r="77" spans="1:16" ht="15">
      <c r="A77" s="78" t="s">
        <v>243</v>
      </c>
      <c r="B77" s="78">
        <v>7</v>
      </c>
      <c r="C77" s="78" t="s">
        <v>249</v>
      </c>
      <c r="D77" s="78">
        <v>3</v>
      </c>
      <c r="E77" s="78" t="s">
        <v>230</v>
      </c>
      <c r="F77" s="78">
        <v>2</v>
      </c>
      <c r="G77" s="78" t="s">
        <v>274</v>
      </c>
      <c r="H77" s="78">
        <v>1</v>
      </c>
      <c r="I77" s="78"/>
      <c r="J77" s="78"/>
      <c r="K77" s="78"/>
      <c r="L77" s="78"/>
      <c r="M77" s="78"/>
      <c r="N77" s="78"/>
      <c r="O77" s="78"/>
      <c r="P77" s="78"/>
    </row>
    <row r="78" spans="1:16" ht="15">
      <c r="A78" s="78" t="s">
        <v>238</v>
      </c>
      <c r="B78" s="78">
        <v>6</v>
      </c>
      <c r="C78" s="78" t="s">
        <v>266</v>
      </c>
      <c r="D78" s="78">
        <v>3</v>
      </c>
      <c r="E78" s="78" t="s">
        <v>272</v>
      </c>
      <c r="F78" s="78">
        <v>2</v>
      </c>
      <c r="G78" s="78" t="s">
        <v>239</v>
      </c>
      <c r="H78" s="78">
        <v>1</v>
      </c>
      <c r="I78" s="78"/>
      <c r="J78" s="78"/>
      <c r="K78" s="78"/>
      <c r="L78" s="78"/>
      <c r="M78" s="78"/>
      <c r="N78" s="78"/>
      <c r="O78" s="78"/>
      <c r="P78" s="78"/>
    </row>
    <row r="79" spans="1:16" ht="15">
      <c r="A79" s="78" t="s">
        <v>253</v>
      </c>
      <c r="B79" s="78">
        <v>5</v>
      </c>
      <c r="C79" s="78" t="s">
        <v>298</v>
      </c>
      <c r="D79" s="78">
        <v>2</v>
      </c>
      <c r="E79" s="78" t="s">
        <v>256</v>
      </c>
      <c r="F79" s="78">
        <v>2</v>
      </c>
      <c r="G79" s="78" t="s">
        <v>273</v>
      </c>
      <c r="H79" s="78">
        <v>1</v>
      </c>
      <c r="I79" s="78"/>
      <c r="J79" s="78"/>
      <c r="K79" s="78"/>
      <c r="L79" s="78"/>
      <c r="M79" s="78"/>
      <c r="N79" s="78"/>
      <c r="O79" s="78"/>
      <c r="P79" s="78"/>
    </row>
    <row r="80" spans="1:16" ht="15">
      <c r="A80" s="78" t="s">
        <v>258</v>
      </c>
      <c r="B80" s="78">
        <v>5</v>
      </c>
      <c r="C80" s="78" t="s">
        <v>265</v>
      </c>
      <c r="D80" s="78">
        <v>2</v>
      </c>
      <c r="E80" s="78" t="s">
        <v>228</v>
      </c>
      <c r="F80" s="78">
        <v>2</v>
      </c>
      <c r="G80" s="78" t="s">
        <v>242</v>
      </c>
      <c r="H80" s="78">
        <v>1</v>
      </c>
      <c r="I80" s="78"/>
      <c r="J80" s="78"/>
      <c r="K80" s="78"/>
      <c r="L80" s="78"/>
      <c r="M80" s="78"/>
      <c r="N80" s="78"/>
      <c r="O80" s="78"/>
      <c r="P80" s="78"/>
    </row>
    <row r="83" spans="1:16" ht="15" customHeight="1">
      <c r="A83" s="13" t="s">
        <v>1639</v>
      </c>
      <c r="B83" s="13" t="s">
        <v>1379</v>
      </c>
      <c r="C83" s="13" t="s">
        <v>1640</v>
      </c>
      <c r="D83" s="13" t="s">
        <v>1382</v>
      </c>
      <c r="E83" s="13" t="s">
        <v>1641</v>
      </c>
      <c r="F83" s="13" t="s">
        <v>1387</v>
      </c>
      <c r="G83" s="13" t="s">
        <v>1642</v>
      </c>
      <c r="H83" s="13" t="s">
        <v>1389</v>
      </c>
      <c r="I83" s="13" t="s">
        <v>1643</v>
      </c>
      <c r="J83" s="13" t="s">
        <v>1391</v>
      </c>
      <c r="K83" s="13" t="s">
        <v>1644</v>
      </c>
      <c r="L83" s="13" t="s">
        <v>1393</v>
      </c>
      <c r="M83" s="13" t="s">
        <v>1645</v>
      </c>
      <c r="N83" s="13" t="s">
        <v>1395</v>
      </c>
      <c r="O83" s="13" t="s">
        <v>1646</v>
      </c>
      <c r="P83" s="13" t="s">
        <v>1396</v>
      </c>
    </row>
    <row r="84" spans="1:16" ht="15">
      <c r="A84" s="115" t="s">
        <v>280</v>
      </c>
      <c r="B84" s="78">
        <v>219155</v>
      </c>
      <c r="C84" s="115" t="s">
        <v>280</v>
      </c>
      <c r="D84" s="78">
        <v>219155</v>
      </c>
      <c r="E84" s="115" t="s">
        <v>260</v>
      </c>
      <c r="F84" s="78">
        <v>40156</v>
      </c>
      <c r="G84" s="115" t="s">
        <v>245</v>
      </c>
      <c r="H84" s="78">
        <v>9466</v>
      </c>
      <c r="I84" s="115" t="s">
        <v>279</v>
      </c>
      <c r="J84" s="78">
        <v>10211</v>
      </c>
      <c r="K84" s="115" t="s">
        <v>223</v>
      </c>
      <c r="L84" s="78">
        <v>56017</v>
      </c>
      <c r="M84" s="115" t="s">
        <v>215</v>
      </c>
      <c r="N84" s="78">
        <v>6942</v>
      </c>
      <c r="O84" s="115" t="s">
        <v>225</v>
      </c>
      <c r="P84" s="78">
        <v>6009</v>
      </c>
    </row>
    <row r="85" spans="1:16" ht="15">
      <c r="A85" s="115" t="s">
        <v>249</v>
      </c>
      <c r="B85" s="78">
        <v>199406</v>
      </c>
      <c r="C85" s="115" t="s">
        <v>249</v>
      </c>
      <c r="D85" s="78">
        <v>199406</v>
      </c>
      <c r="E85" s="115" t="s">
        <v>233</v>
      </c>
      <c r="F85" s="78">
        <v>10975</v>
      </c>
      <c r="G85" s="115" t="s">
        <v>247</v>
      </c>
      <c r="H85" s="78">
        <v>3837</v>
      </c>
      <c r="I85" s="115" t="s">
        <v>235</v>
      </c>
      <c r="J85" s="78">
        <v>5782</v>
      </c>
      <c r="K85" s="115" t="s">
        <v>220</v>
      </c>
      <c r="L85" s="78">
        <v>49771</v>
      </c>
      <c r="M85" s="115" t="s">
        <v>248</v>
      </c>
      <c r="N85" s="78">
        <v>5967</v>
      </c>
      <c r="O85" s="115" t="s">
        <v>214</v>
      </c>
      <c r="P85" s="78">
        <v>585</v>
      </c>
    </row>
    <row r="86" spans="1:16" ht="15">
      <c r="A86" s="115" t="s">
        <v>297</v>
      </c>
      <c r="B86" s="78">
        <v>136610</v>
      </c>
      <c r="C86" s="115" t="s">
        <v>297</v>
      </c>
      <c r="D86" s="78">
        <v>136610</v>
      </c>
      <c r="E86" s="115" t="s">
        <v>272</v>
      </c>
      <c r="F86" s="78">
        <v>10392</v>
      </c>
      <c r="G86" s="115" t="s">
        <v>273</v>
      </c>
      <c r="H86" s="78">
        <v>2136</v>
      </c>
      <c r="I86" s="115" t="s">
        <v>240</v>
      </c>
      <c r="J86" s="78">
        <v>1572</v>
      </c>
      <c r="K86" s="115" t="s">
        <v>237</v>
      </c>
      <c r="L86" s="78">
        <v>15183</v>
      </c>
      <c r="M86" s="115" t="s">
        <v>216</v>
      </c>
      <c r="N86" s="78">
        <v>2453</v>
      </c>
      <c r="O86" s="115" t="s">
        <v>226</v>
      </c>
      <c r="P86" s="78">
        <v>354</v>
      </c>
    </row>
    <row r="87" spans="1:16" ht="15">
      <c r="A87" s="115" t="s">
        <v>298</v>
      </c>
      <c r="B87" s="78">
        <v>95157</v>
      </c>
      <c r="C87" s="115" t="s">
        <v>298</v>
      </c>
      <c r="D87" s="78">
        <v>95157</v>
      </c>
      <c r="E87" s="115" t="s">
        <v>224</v>
      </c>
      <c r="F87" s="78">
        <v>7427</v>
      </c>
      <c r="G87" s="115" t="s">
        <v>241</v>
      </c>
      <c r="H87" s="78">
        <v>692</v>
      </c>
      <c r="I87" s="115" t="s">
        <v>278</v>
      </c>
      <c r="J87" s="78">
        <v>614</v>
      </c>
      <c r="K87" s="115" t="s">
        <v>218</v>
      </c>
      <c r="L87" s="78">
        <v>1330</v>
      </c>
      <c r="M87" s="115"/>
      <c r="N87" s="78"/>
      <c r="O87" s="115"/>
      <c r="P87" s="78"/>
    </row>
    <row r="88" spans="1:16" ht="15">
      <c r="A88" s="115" t="s">
        <v>293</v>
      </c>
      <c r="B88" s="78">
        <v>82424</v>
      </c>
      <c r="C88" s="115" t="s">
        <v>293</v>
      </c>
      <c r="D88" s="78">
        <v>82424</v>
      </c>
      <c r="E88" s="115" t="s">
        <v>236</v>
      </c>
      <c r="F88" s="78">
        <v>7075</v>
      </c>
      <c r="G88" s="115" t="s">
        <v>238</v>
      </c>
      <c r="H88" s="78">
        <v>491</v>
      </c>
      <c r="I88" s="115" t="s">
        <v>234</v>
      </c>
      <c r="J88" s="78">
        <v>30</v>
      </c>
      <c r="K88" s="115" t="s">
        <v>219</v>
      </c>
      <c r="L88" s="78">
        <v>258</v>
      </c>
      <c r="M88" s="115"/>
      <c r="N88" s="78"/>
      <c r="O88" s="115"/>
      <c r="P88" s="78"/>
    </row>
    <row r="89" spans="1:16" ht="15">
      <c r="A89" s="115" t="s">
        <v>267</v>
      </c>
      <c r="B89" s="78">
        <v>68273</v>
      </c>
      <c r="C89" s="115" t="s">
        <v>267</v>
      </c>
      <c r="D89" s="78">
        <v>68273</v>
      </c>
      <c r="E89" s="115" t="s">
        <v>257</v>
      </c>
      <c r="F89" s="78">
        <v>5171</v>
      </c>
      <c r="G89" s="115" t="s">
        <v>276</v>
      </c>
      <c r="H89" s="78">
        <v>281</v>
      </c>
      <c r="I89" s="115"/>
      <c r="J89" s="78"/>
      <c r="K89" s="115"/>
      <c r="L89" s="78"/>
      <c r="M89" s="115"/>
      <c r="N89" s="78"/>
      <c r="O89" s="115"/>
      <c r="P89" s="78"/>
    </row>
    <row r="90" spans="1:16" ht="15">
      <c r="A90" s="115" t="s">
        <v>217</v>
      </c>
      <c r="B90" s="78">
        <v>65045</v>
      </c>
      <c r="C90" s="115" t="s">
        <v>217</v>
      </c>
      <c r="D90" s="78">
        <v>65045</v>
      </c>
      <c r="E90" s="115" t="s">
        <v>230</v>
      </c>
      <c r="F90" s="78">
        <v>4915</v>
      </c>
      <c r="G90" s="115" t="s">
        <v>246</v>
      </c>
      <c r="H90" s="78">
        <v>183</v>
      </c>
      <c r="I90" s="115"/>
      <c r="J90" s="78"/>
      <c r="K90" s="115"/>
      <c r="L90" s="78"/>
      <c r="M90" s="115"/>
      <c r="N90" s="78"/>
      <c r="O90" s="115"/>
      <c r="P90" s="78"/>
    </row>
    <row r="91" spans="1:16" ht="15">
      <c r="A91" s="115" t="s">
        <v>223</v>
      </c>
      <c r="B91" s="78">
        <v>56017</v>
      </c>
      <c r="C91" s="115" t="s">
        <v>244</v>
      </c>
      <c r="D91" s="78">
        <v>48561</v>
      </c>
      <c r="E91" s="115" t="s">
        <v>213</v>
      </c>
      <c r="F91" s="78">
        <v>4161</v>
      </c>
      <c r="G91" s="115" t="s">
        <v>242</v>
      </c>
      <c r="H91" s="78">
        <v>179</v>
      </c>
      <c r="I91" s="115"/>
      <c r="J91" s="78"/>
      <c r="K91" s="115"/>
      <c r="L91" s="78"/>
      <c r="M91" s="115"/>
      <c r="N91" s="78"/>
      <c r="O91" s="115"/>
      <c r="P91" s="78"/>
    </row>
    <row r="92" spans="1:16" ht="15">
      <c r="A92" s="115" t="s">
        <v>220</v>
      </c>
      <c r="B92" s="78">
        <v>49771</v>
      </c>
      <c r="C92" s="115" t="s">
        <v>265</v>
      </c>
      <c r="D92" s="78">
        <v>27311</v>
      </c>
      <c r="E92" s="115" t="s">
        <v>212</v>
      </c>
      <c r="F92" s="78">
        <v>2440</v>
      </c>
      <c r="G92" s="115" t="s">
        <v>275</v>
      </c>
      <c r="H92" s="78">
        <v>174</v>
      </c>
      <c r="I92" s="115"/>
      <c r="J92" s="78"/>
      <c r="K92" s="115"/>
      <c r="L92" s="78"/>
      <c r="M92" s="115"/>
      <c r="N92" s="78"/>
      <c r="O92" s="115"/>
      <c r="P92" s="78"/>
    </row>
    <row r="93" spans="1:16" ht="15">
      <c r="A93" s="115" t="s">
        <v>244</v>
      </c>
      <c r="B93" s="78">
        <v>48561</v>
      </c>
      <c r="C93" s="115" t="s">
        <v>232</v>
      </c>
      <c r="D93" s="78">
        <v>18975</v>
      </c>
      <c r="E93" s="115" t="s">
        <v>221</v>
      </c>
      <c r="F93" s="78">
        <v>2391</v>
      </c>
      <c r="G93" s="115" t="s">
        <v>239</v>
      </c>
      <c r="H93" s="78">
        <v>103</v>
      </c>
      <c r="I93" s="115"/>
      <c r="J93" s="78"/>
      <c r="K93" s="115"/>
      <c r="L93" s="78"/>
      <c r="M93" s="115"/>
      <c r="N93" s="78"/>
      <c r="O93" s="115"/>
      <c r="P93" s="78"/>
    </row>
  </sheetData>
  <hyperlinks>
    <hyperlink ref="A2" r:id="rId1" display="https://startup-live-may-23.confetti.events/"/>
    <hyperlink ref="A3" r:id="rId2" display="https://www.va.se/nyheter/2019/05/13/sveriges-101-supertalanger-2019-entreprenor-insights/"/>
    <hyperlink ref="A4" r:id="rId3" display="https://startup-live-may-23.confetti.events/"/>
    <hyperlink ref="A5" r:id="rId4" display="https://tech.eu/newsletter/tech-eu-newsletter-286-registered/"/>
    <hyperlink ref="A6" r:id="rId5" display="https://tech.eu/newsletter/tech-eu-newsletter-285-registered/"/>
    <hyperlink ref="A7" r:id="rId6" display="https://venturebeat.com/2019/05/22/mapillary-launches-marketplace-to-expand-coverage-of-its-crowdsourced-map-images-and-data/"/>
    <hyperlink ref="A8" r:id="rId7" display="https://www.breakit.se/artikel/19955/investera-klimatsmart-tre-startups-som-forbattrar-varlden-med-greentech"/>
    <hyperlink ref="A9" r:id="rId8" display="https://www.gamasutra.com/view/news/343078/Tencent_has_acquired_Swedish_game_developer_Sharkmob.php"/>
    <hyperlink ref="A10" r:id="rId9" display="http://gantrack5.com/t/v/3_ODUzMDY1MzkwMg==/"/>
    <hyperlink ref="A11" r:id="rId10" display="https://www.fastcompany.com/90347555/this-electric-road-charges-your-car-while-you-drive"/>
    <hyperlink ref="C2" r:id="rId11" display="https://www.va.se/nyheter/2019/05/13/sveriges-101-supertalanger-2019-entreprenor-insights/"/>
    <hyperlink ref="C3" r:id="rId12" display="https://tech.eu/newsletter/tech-eu-newsletter-286-registered/"/>
    <hyperlink ref="C4" r:id="rId13" display="https://techcrunch.com/2019/05/20/livspace-ikea/"/>
    <hyperlink ref="C5" r:id="rId14" display="https://myemail.constantcontact.com/subject.html?soid=1119738945416&amp;aid=Exe1HlTHRCM"/>
    <hyperlink ref="C6" r:id="rId15" display="https://mailchi.mp/c20b9b764e72/swedish-tech-weekly-23-anyfin-steven-primetime-einride-truecaller-marblecards-moow-soundtrap-elements-of-ai-33-deep-tech-startups-and-more"/>
    <hyperlink ref="C7" r:id="rId16" display="https://mailchi.mp/4ce005caaee7/swedish-tech-weekly-24-sharkmob-northvolt-nilar-tracklib-racefox-fundler-splitgrid-bzzt-sigmastocks-peafowl-mapillary-flic-and-more"/>
    <hyperlink ref="C8" r:id="rId17" display="https://www.getrevue.co/profile/thenordicweb/issues/the-nordic-web-weekly-issue-272-178277"/>
    <hyperlink ref="C9" r:id="rId18" display="https://www.getrevue.co/profile/thenordicweb/issues/the-nordic-web-weekly-issue-273-179536"/>
    <hyperlink ref="C10" r:id="rId19" display="https://tech.eu/brief/these-were-the-10-biggest-european-tech-stories-this-week-17-may-2019/"/>
    <hyperlink ref="C11" r:id="rId20" display="https://www.fastcompany.com/90347555/this-electric-road-charges-your-car-while-you-drive"/>
    <hyperlink ref="E2" r:id="rId21" display="https://startup-live-may-23.confetti.events/"/>
    <hyperlink ref="E3" r:id="rId22" display="https://startup-live-may-23.confetti.events/"/>
    <hyperlink ref="E4" r:id="rId23" display="http://starkecycles.com/"/>
    <hyperlink ref="E5" r:id="rId24" display="https://www.vultus.se/"/>
    <hyperlink ref="E6" r:id="rId25" display="https://www.foretagarna.se/foretagaren/2019/maj/103-unga-ideer-2019"/>
    <hyperlink ref="E7" r:id="rId26" display="https://www.computerweekly.com/news/252461403/Malmo-Swedens-small-but-sturdy-tech-ecosystem"/>
    <hyperlink ref="K2" r:id="rId27" display="https://digital.di.se/artikel/techjatten-tencent-koper-upp-svenskt-spelbolag"/>
    <hyperlink ref="K3" r:id="rId28" display="https://digital.di.se/artikel/huawei-i-kris-och-techjattarna-okar-flygandet"/>
    <hyperlink ref="M2" r:id="rId29" display="https://oresundstartups.com/tencent-acquires-malmo-game-developer-sharkmob/"/>
    <hyperlink ref="M3" r:id="rId30" display="https://oresundstartups.com/the-hottest-deep-tech-startups-in-the-region/"/>
    <hyperlink ref="M4" r:id="rId31" display="http://oresund.nordictechlist.com/"/>
    <hyperlink ref="M5" r:id="rId32" display="https://oresundstartups.com/"/>
    <hyperlink ref="O2" r:id="rId33" display="https://samnytt.se/msb-den-negativa-sverigebilden-ar-overdriven-eller-rena-logner/"/>
    <hyperlink ref="O3" r:id="rId34" display="http://www.efn.se/"/>
  </hyperlinks>
  <printOptions/>
  <pageMargins left="0.7" right="0.7" top="0.75" bottom="0.75" header="0.3" footer="0.3"/>
  <pageSetup orientation="portrait" paperSize="9"/>
  <tableParts>
    <tablePart r:id="rId41"/>
    <tablePart r:id="rId40"/>
    <tablePart r:id="rId42"/>
    <tablePart r:id="rId35"/>
    <tablePart r:id="rId38"/>
    <tablePart r:id="rId36"/>
    <tablePart r:id="rId37"/>
    <tablePart r:id="rId3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2019-05-25T14:32:10Z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