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<sst xmlns="http://schemas.openxmlformats.org/spreadsheetml/2006/main" count="9170" uniqueCount="1877">
  <si>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</si>
  <si>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</si>
  <si>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</si>
  <si>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</si>
  <si>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</si>
  <si>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</si>
  <si>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</si>
  <si>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</si>
  <si>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</si>
  <si>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</si>
  <si>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</si>
  <si>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</si>
  <si>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</si>
  <si>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</si>
  <si>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</si>
  <si>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</si>
  <si>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</si>
  <si>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</si>
  <si>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</si>
  <si>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</si>
  <si>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</si>
  <si>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</si>
  <si>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</si>
  <si>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</si>
  <si>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</si>
  <si>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</si>
  <si>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</si>
  <si>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</si>
  <si>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</si>
  <si>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</si>
  <si>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</si>
  <si>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</si>
  <si>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</si>
  <si>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</si>
  <si>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</si>
  <si>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</si>
  <si>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</si>
  <si>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</si>
  <si>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</si>
  <si>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</si>
  <si>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</si>
  <si>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</si>
  <si>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</si>
  <si>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</si>
  <si>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</si>
  <si>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</si>
  <si>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</si>
  <si>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</si>
  <si>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</si>
  <si>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</si>
  <si>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</si>
  <si>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</si>
  <si>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</si>
  <si>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</si>
  <si>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</si>
  <si>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</si>
  <si>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</si>
  <si>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</si>
  <si>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</si>
  <si>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</si>
  <si>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</si>
  <si>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</si>
  <si>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</si>
  <si>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</si>
  <si>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</si>
  <si>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</si>
  <si>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</si>
  <si>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</si>
  <si>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</si>
  <si>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</si>
  <si>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</si>
  <si>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</si>
  <si>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</si>
  <si>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</si>
  <si>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</si>
  <si>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</si>
  <si>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</si>
  <si>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</si>
  <si>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</si>
  <si>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</si>
  <si>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</si>
  <si>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</si>
  <si>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</si>
  <si>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</si>
  <si>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</si>
  <si>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</si>
  <si>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</si>
  <si>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</si>
  <si>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</si>
  <si>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</si>
  <si>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</si>
  <si>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</si>
  <si>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</si>
  <si>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</si>
  <si>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</si>
  <si>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</si>
  <si>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</si>
  <si>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</si>
  <si>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</si>
  <si>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</si>
  <si>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</si>
  <si>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</si>
  <si>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</si>
  <si>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</si>
  <si>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</si>
  <si>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</si>
  <si>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</si>
  <si>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</si>
  <si>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</si>
  <si>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</si>
  <si>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</si>
  <si>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</si>
  <si>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</si>
  <si>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</si>
  <si>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</si>
  <si>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</si>
  <si>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</si>
  <si>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</si>
  <si>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</si>
  <si>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</si>
  <si>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</si>
  <si>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</si>
  <si>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</si>
  <si>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</si>
  <si>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</si>
  <si>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</si>
  <si>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</si>
  <si>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</si>
  <si>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</si>
  <si>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</si>
  <si>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</si>
  <si>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</si>
  <si>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</si>
  <si>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</si>
  <si>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</si>
  <si>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</si>
  <si>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</si>
  <si>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</si>
  <si>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</si>
  <si>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</si>
  <si>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</si>
  <si>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</si>
  <si>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</si>
  <si>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</si>
  <si>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</si>
  <si>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</si>
  <si>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</si>
  <si>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</si>
  <si>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</si>
  <si>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</si>
  <si>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</si>
  <si>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</si>
  <si>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</si>
  <si>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</si>
  <si>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</si>
  <si>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</si>
  <si>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</si>
  <si>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</si>
  <si>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</si>
  <si>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</si>
  <si>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</si>
  <si>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</si>
  <si>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</si>
  <si>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</si>
  <si>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</si>
  <si>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</si>
  <si>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</si>
  <si>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</si>
  <si>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</si>
  <si>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</si>
  <si>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</si>
  <si>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</si>
  <si>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</si>
  <si>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</si>
  <si>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</si>
  <si>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</si>
  <si>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</si>
  <si>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</si>
  <si>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</si>
  <si>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</si>
  <si>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</si>
  <si>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</si>
  <si>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</si>
  <si>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</si>
  <si>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</si>
  <si>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</si>
  <si>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</si>
  <si>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</si>
  <si>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</si>
  <si>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</si>
  <si>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</si>
  <si>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</si>
  <si>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</si>
  <si>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</si>
  <si>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</si>
  <si>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</si>
  <si>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</si>
  <si>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</si>
  <si>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</si>
  <si>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</si>
  <si>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</si>
  <si>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</si>
  <si>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</si>
  <si>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</si>
  <si>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</si>
  <si>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</si>
  <si>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</si>
  <si>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</si>
  <si>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</si>
  <si>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</si>
  <si>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</si>
  <si>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</si>
  <si>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jlkcreative</t>
  </si>
  <si>
    <t>cjscribe</t>
  </si>
  <si>
    <t>seopowersuite</t>
  </si>
  <si>
    <t>mymarketingmule</t>
  </si>
  <si>
    <t>cubed_education</t>
  </si>
  <si>
    <t>ahikiiriza</t>
  </si>
  <si>
    <t>cooeesocialhq</t>
  </si>
  <si>
    <t>findyourcm</t>
  </si>
  <si>
    <t>immanueloloo</t>
  </si>
  <si>
    <t>morgan_short_</t>
  </si>
  <si>
    <t>taylorsmendoza1</t>
  </si>
  <si>
    <t>alyssalriegel</t>
  </si>
  <si>
    <t>teambrandner</t>
  </si>
  <si>
    <t>bestfiverrdeal</t>
  </si>
  <si>
    <t>balyan</t>
  </si>
  <si>
    <t>gmail_seller</t>
  </si>
  <si>
    <t>joeclark947</t>
  </si>
  <si>
    <t>coltboll</t>
  </si>
  <si>
    <t>yanakalashnik16</t>
  </si>
  <si>
    <t>techgeek311</t>
  </si>
  <si>
    <t>nibirro</t>
  </si>
  <si>
    <t>jumper_media</t>
  </si>
  <si>
    <t>tabithaedwards</t>
  </si>
  <si>
    <t>genepetrovlmc</t>
  </si>
  <si>
    <t>personalautodm</t>
  </si>
  <si>
    <t>snowdropmkting</t>
  </si>
  <si>
    <t>marionh717</t>
  </si>
  <si>
    <t>marisalouw</t>
  </si>
  <si>
    <t>ashiya_guha</t>
  </si>
  <si>
    <t>davithaghiassi</t>
  </si>
  <si>
    <t>ruchi_aggarwal1</t>
  </si>
  <si>
    <t>aleksius_com</t>
  </si>
  <si>
    <t>madalynsklar</t>
  </si>
  <si>
    <t>shelleycostello</t>
  </si>
  <si>
    <t>_underdog_sport</t>
  </si>
  <si>
    <t>zarkopinkas</t>
  </si>
  <si>
    <t>mjfears</t>
  </si>
  <si>
    <t>brettdixon</t>
  </si>
  <si>
    <t>_vincent_binet</t>
  </si>
  <si>
    <t>warriorgrll74</t>
  </si>
  <si>
    <t>agushendrostwn</t>
  </si>
  <si>
    <t>juanjoaldaz</t>
  </si>
  <si>
    <t>natasham4</t>
  </si>
  <si>
    <t>coppersqcomms</t>
  </si>
  <si>
    <t>sassysuite</t>
  </si>
  <si>
    <t>lazybone007</t>
  </si>
  <si>
    <t>fiscalcliffw</t>
  </si>
  <si>
    <t>marifasanaro</t>
  </si>
  <si>
    <t>h_u_m_i_n_t</t>
  </si>
  <si>
    <t>valuencer</t>
  </si>
  <si>
    <t>eddygarciavega</t>
  </si>
  <si>
    <t>greggthorpe</t>
  </si>
  <si>
    <t>loganwiddicombe</t>
  </si>
  <si>
    <t>lishunemahone</t>
  </si>
  <si>
    <t>rimveba</t>
  </si>
  <si>
    <t>australia0811sm</t>
  </si>
  <si>
    <t>mathony</t>
  </si>
  <si>
    <t>b_anand</t>
  </si>
  <si>
    <t>stefrivetti</t>
  </si>
  <si>
    <t>daydreamerwinay</t>
  </si>
  <si>
    <t>alexandra_stan8</t>
  </si>
  <si>
    <t>peeljoanna</t>
  </si>
  <si>
    <t>wendytarr</t>
  </si>
  <si>
    <t>franckdeo</t>
  </si>
  <si>
    <t>nkavithanair</t>
  </si>
  <si>
    <t>consultscarlett</t>
  </si>
  <si>
    <t>postingbee</t>
  </si>
  <si>
    <t>ysmb_nl</t>
  </si>
  <si>
    <t>travelwithelw</t>
  </si>
  <si>
    <t>chetan0037</t>
  </si>
  <si>
    <t>momomarketing</t>
  </si>
  <si>
    <t>princeroy76</t>
  </si>
  <si>
    <t>corellanapino</t>
  </si>
  <si>
    <t>strend_</t>
  </si>
  <si>
    <t>redcopperltd</t>
  </si>
  <si>
    <t>awarioapp</t>
  </si>
  <si>
    <t>b2the7</t>
  </si>
  <si>
    <t>fearh2o</t>
  </si>
  <si>
    <t>backmanage</t>
  </si>
  <si>
    <t>simplenetbiz</t>
  </si>
  <si>
    <t>monisbukhari</t>
  </si>
  <si>
    <t>theryanmonahan</t>
  </si>
  <si>
    <t>fuzedio</t>
  </si>
  <si>
    <t>annette_henry</t>
  </si>
  <si>
    <t>ammarketing_nl</t>
  </si>
  <si>
    <t>socialmedia2day</t>
  </si>
  <si>
    <t>cgtmarketing</t>
  </si>
  <si>
    <t>kobmaxqueen</t>
  </si>
  <si>
    <t>anna_bredava</t>
  </si>
  <si>
    <t>cmicontent</t>
  </si>
  <si>
    <t>fi_digitaldrum</t>
  </si>
  <si>
    <t>vcbuzz</t>
  </si>
  <si>
    <t>smexaminer</t>
  </si>
  <si>
    <t>socialme</t>
  </si>
  <si>
    <t>instagram</t>
  </si>
  <si>
    <t>Mentions</t>
  </si>
  <si>
    <t>#SMTLive Twitter Chat Recap: The Future of Marketing Automation - Social Media Today https://t.co/agqCDl4C9T https://t.co/zOQr9dhfB2</t>
  </si>
  <si>
    <t>B2B Marketers Share Their Best Tips for Instagram https://t.co/W4e1VvNEKn
How can B2B marketers tap into the power of Instagram to reach their social media goals? We spoke with our friends on #SMTLive to get others opinions on the matter, and here is what we learned.
#socialmâ€¦</t>
  </si>
  <si>
    <t>10 best chats for digital marketers:
1. #SocialROI by @MadalynSklar
2. #smechat by @SMExaminer 
3. #SMTLive by @socialmedia2day 
4. #VCbuzz by @vcbuzz
5. #ContentClubUK by @Fi_digitaldrum 
6. #CMWorld by @CMIContent 
4 more here ðŸ‘‰ https://t.co/D1oCz6S0V3 @AwarioApp @anna_bredava</t>
  </si>
  <si>
    <t>7 Biggest Challenges of #SocialMedia Management (#SMTLive Recap)  #SMM https://t.co/gHdhui4N3k https://t.co/UJf4r8Uqjx</t>
  </si>
  <si>
    <t>RT @socialmedia2day: Did you miss our most recent #SMTLive Twitter chat? Here's a recap of the discussion #smm https://t.co/Mub0LjkEFH</t>
  </si>
  <si>
    <t>RT @seopowersuite: 10 best chats for digital marketers:
1. #SocialROI by @MadalynSklar
2. #smechat by @SMExaminer 
3. #SMTLive by @socialmeâ€¦</t>
  </si>
  <si>
    <t>RT @Simplenetbiz: How can B2B brands use Instagram for marketing? Some tips from the SMT community, from our most recent #SMTLive chat #smmâ€¦</t>
  </si>
  <si>
    <t>RT @socialmedia2day: How can B2B brands use Instagram for marketing? Some tips from the SMT community, from our most recent #SMTLive chat #â€¦</t>
  </si>
  <si>
    <t>Weâ€™re curious, which social media platforms are you using most for your business? #socialmediamarketing #smtlive</t>
  </si>
  <si>
    <t>RT @TeamBrandner: Weâ€™re curious, which social media platforms are you using most for your business? #socialmediamarketing #smtlive</t>
  </si>
  <si>
    <t>RT @AwarioApp: Here are some of our favourite Twitter chats on all things #DigitalMarketing:
ðŸ’™ #SocialROI
ðŸ’™ #smechat
ðŸ’™ #SMTLive
ðŸ’™ #VCbuzz
ðŸ’™â€¦</t>
  </si>
  <si>
    <t>RT @socialmedia2day: The Instagram tips were flowing in our most recent #SMTLive Twitter chat #smm https://t.co/Mub0LjkEFH</t>
  </si>
  <si>
    <t>RT @GenePetrovLMC: RT @AwarioApp: Here are some of our favourite Twitter chats on all things #DigitalMarketing:
ðŸ’™ #SocialROI
ðŸ’™ #smechat
ðŸ’™ #SMTLive
ðŸ’™ #VCbuzz
ðŸ’™ #ContentClubUK
ðŸ’™ #CMWorld
ðŸ’™ #PPCchat
ðŸ’™ #SEOchat
ðŸ’™ #Digital360Chat
ðŸ’™ #SEMrushChat
â€¦ https://t.co/dAHrE8xXwn</t>
  </si>
  <si>
    <t>#SMTLive Recap: Social Media Design On a Budget https://t.co/oIrC3brDEG
#socialmedia #marketing https://t.co/mOVRDEktkI</t>
  </si>
  <si>
    <t>RT @socialmedia2day: Also, anyone interested in learning more about #InstagramMarketing should fill out our 2-minute survey on this subjectâ€¦</t>
  </si>
  <si>
    <t>RT @seopowersuite: 10 best chats for digital marketers:
1. #SocialROI by @MadalynSklar
2. #smechat by @SMExaminer 
3. #SMTLive by @socialme…</t>
  </si>
  <si>
    <t>RT @socialmedia2day: How can B2B brands use Instagram for marketing? Some tips from the SMT community, from our most recent #SMTLive chat #…</t>
  </si>
  <si>
    <t>RT @socialmedia2day: We're kicking off today's chat with a poll. -- Q1: What are your biggest struggles managing a B2B brand on @instagram?…</t>
  </si>
  <si>
    <t>Here are some of our favourite Twitter chats on all things #DigitalMarketing:
ðŸ’™ #SocialROI
ðŸ’™ #smechat
ðŸ’™ #SMTLive
ðŸ’™ #VCbuzz
ðŸ’™ #ContentClubUK
ðŸ’™ #CMWorld
ðŸ’™ #PPCchat
ðŸ’™ #SEOchat
ðŸ’™ #Digital360Chat
ðŸ’™ #SEMrushChat
https://t.co/VOw8vLSihP https://t.co/lvhA2fIokI</t>
  </si>
  <si>
    <t>RT @AwarioApp: Here are some of our favourite Twitter chats on all things #DigitalMarketing:
_xD83D__xDC99_ #SocialROI
_xD83D__xDC99_ #smechat
_xD83D__xDC99_ #SMTLive
_xD83D__xDC99_ #VCbuzz
_xD83D__xDC99_…</t>
  </si>
  <si>
    <t>How can B2B brands use Instagram for marketing? Some tips from the SMT community, from our most recent #SMTLive chat #smm https://t.co/C2PLJhdIdh</t>
  </si>
  <si>
    <t>The Instagram tips were flowing in our most recent #SMTLive Twitter chat #smm https://t.co/C2PLJhdIdh</t>
  </si>
  <si>
    <t>Did you miss our most recent #SMTLive Twitter chat? Here's a recap of the discussion #smm https://t.co/C2PLJhdIdh</t>
  </si>
  <si>
    <t>Next #SMTLive Twitter chat = "What Is TikTok? (A Marketer's Guide)" _xD83C__xDFA5_ RSVP: https://t.co/ejnBk0cNfr https://t.co/wUkatUfv1q</t>
  </si>
  <si>
    <t>RT socialmedia2day "Next #SMTLive Twitter chat = "What Is TikTok? (A Marketer's Guide)" _xD83C__xDFA5_ RSVP: https://t.co/JGR4C4fXFc https://t.co/gyqWPBqFvf"</t>
  </si>
  <si>
    <t>Did you miss our most recent #SMTLive Twitter chat? Here's a recap of the discussion #smm https://t.co/rXjYFsPQqQ</t>
  </si>
  <si>
    <t>How can B2B brands use Instagram for marketing? Some tips from the SMT community, from our most recent #SMTLive chat #smm https://t.co/rXjYFsPQqQ</t>
  </si>
  <si>
    <t>The Instagram tips were flowing in our most recent #SMTLive Twitter chat #smm https://t.co/rXjYFsPQqQ</t>
  </si>
  <si>
    <t>Next #SMTLive Twitter chat = "What Is TikTok? (A Marketer's Guide)" _xD83C__xDFA5_ RSVP: https://t.co/YAMOnqZkxB https://t.co/LBgSlbMBoG</t>
  </si>
  <si>
    <t>#moniseum Did you miss our most recent #SMTLive Twitter chat? Here's a recap of the discussion #smm https://t.co/taS5E315Tf - https://t.co/U15BngHdER</t>
  </si>
  <si>
    <t>#moniseum How can B2B brands use Instagram for marketing? Some tips from the SMT community, from our most recent #SMTLive chat #smm https://t.co/taS5E315Tf - https://t.co/ge0JaQjWho</t>
  </si>
  <si>
    <t>#moniseum The Instagram tips were flowing in our most recent #SMTLive Twitter chat #smm https://t.co/taS5E315Tf - https://t.co/LPdSYqCulg</t>
  </si>
  <si>
    <t>#moniseum Did you miss our most recent #SMTLive Twitter chat? Here's a recap of the discussion #smm https://t.co/taS5E315Tf - https://t.co/ra9qXK5ZY9</t>
  </si>
  <si>
    <t>#moniseum How can B2B brands use Instagram for marketing? Some tips from the SMT community, from our most recent #SMTLive chat #smm https://t.co/taS5E315Tf - https://t.co/GI55bsS3lH</t>
  </si>
  <si>
    <t>#moniseum Next #SMTLive Twitter chat = "What Is TikTok? (A Marketer's Guide)" _xD83C__xDFA5_ RSVP: https://t.co/br2pJaVXZE https://t.co/Hj2lHkF73u - https://t.co/cAfWNuA0xX</t>
  </si>
  <si>
    <t>RT @socialmedia2day: Next #SMTLive Twitter chat = "What Is TikTok? (A Marketer's Guide)" _xD83C__xDFA5_ RSVP: https://t.co/aeWs3k5KkT https://t.co/D3qKS…</t>
  </si>
  <si>
    <t>RT @socialmedia2day: 10 min countdown! ⏰ Reminder: How to participate in #SMTLive &amp;gt;&amp;gt; https://t.co/XXYhiyMmzp</t>
  </si>
  <si>
    <t>RT @annette_henry: RT @socialmedia2day: 10 min countdown! ⏰ Reminder: How to participate in #SMTLive &amp;gt;&amp;gt; https://t.co/XXYhiyMmzp</t>
  </si>
  <si>
    <t>We're kicking off today's chat with a poll. -- Q1: What are your biggest struggles managing a B2B brand on @instagram? #SMTLive</t>
  </si>
  <si>
    <t>Also, anyone interested in learning more about #InstagramMarketing should fill out our 2-minute survey on this subject. We will compile the data and share a final 2019 benchmark report with you. Take the survey here: https://t.co/dSYsQCNEP1 #SMTLive</t>
  </si>
  <si>
    <t>Did you miss our most recent #SMTLive Twitter chat? Here's a recap of the discussion #smm https://t.co/Mub0LjkEFH</t>
  </si>
  <si>
    <t>How can B2B brands use Instagram for marketing? Some tips from the SMT community, from our most recent #SMTLive chat #smm https://t.co/Mub0LjkEFH</t>
  </si>
  <si>
    <t>The Instagram tips were flowing in our most recent #SMTLive Twitter chat #smm https://t.co/Mub0LjkEFH</t>
  </si>
  <si>
    <t>Next #SMTLive Twitter chat = "What Is TikTok? (A Marketer's Guide)" _xD83C__xDFA5_ RSVP: https://t.co/aeWs3k5KkT https://t.co/D3qKS0Jtwv</t>
  </si>
  <si>
    <t>How can B2B brands use Instagram for marketing? Some tips from the SMT community, from our most recent #SMTLive chat #smm https://t.co/gbYW7ATYs7 #KobmaxQueen</t>
  </si>
  <si>
    <t>The Instagram tips were flowing in our most recent #SMTLive Twitter chat #smm https://t.co/gbYW7ATYs7 #KobmaxQueen</t>
  </si>
  <si>
    <t>Did you miss our most recent #SMTLive Twitter chat? Here's a recap of the discussion #smm https://t.co/gbYW7ATYs7 #KobmaxQueen</t>
  </si>
  <si>
    <t>Next #SMTLive Twitter chat = "What Is TikTok? (A Marketer's Guide)" _xD83C__xDFA5_ RSVP: https://t.co/95ZhOE7Krm https://t.co/bKdjCkGtn3 #KobmaxQueen</t>
  </si>
  <si>
    <t>https://www.socialmediatoday.com/news/smtlive-twitter-chat-recap-the-future-of-marketing-automation/552692/?utm_source=dlvr.it&amp;utm_medium=twitter</t>
  </si>
  <si>
    <t>https://www.socialmediatoday.com/news/b2b-marketers-share-their-best-tips-for-instagram/553675/</t>
  </si>
  <si>
    <t>https://awario.com/blog/digital-marketing-twitter-chats/</t>
  </si>
  <si>
    <t>https://www.socialmediatoday.com/news/7-biggest-challenges-of-social-media-management-smtlive-recap/549380/</t>
  </si>
  <si>
    <t>https://www.socialmediatoday.com/news/smtlive-recap-social-media-design-on-a-budget/550570/?fbclid=IwAR1XKABJduVTir-j98sBL-2ZwDlAfDWeArP_iRe5vY3ulI6p6u5HZhkUCpM</t>
  </si>
  <si>
    <t>http://link.divenewsletter.com/join/3qu/smt-twitter-chat</t>
  </si>
  <si>
    <t>https://t.co/Mub0LjkEFH https://twitter.com/socialmedia2day/status/1123214232227602434</t>
  </si>
  <si>
    <t>https://t.co/Mub0LjkEFH https://twitter.com/socialmedia2day/status/1123342549865963520</t>
  </si>
  <si>
    <t>https://t.co/Mub0LjkEFH https://twitter.com/socialmedia2day/status/1123470886932242433</t>
  </si>
  <si>
    <t>https://t.co/Mub0LjkEFH https://twitter.com/socialmedia2day/status/1124120165199810562</t>
  </si>
  <si>
    <t>https://t.co/Mub0LjkEFH https://twitter.com/socialmedia2day/status/1124740516485246976</t>
  </si>
  <si>
    <t>https://t.co/aeWs3k5KkT https://t.co/D3qKS0Jtwv https://twitter.com/socialmedia2day/status/1126511661362438146</t>
  </si>
  <si>
    <t>https://www.socialmediatoday.com/news/how-to-participate-in-a-twitter-chat/546805/</t>
  </si>
  <si>
    <t>https://www.surveymonkey.com/r/GX8GQRN</t>
  </si>
  <si>
    <t>socialmediatoday.com</t>
  </si>
  <si>
    <t>awario.com</t>
  </si>
  <si>
    <t>divenewsletter.com</t>
  </si>
  <si>
    <t>t.co twitter.com</t>
  </si>
  <si>
    <t>t.co t.co twitter.com</t>
  </si>
  <si>
    <t>surveymonkey.com</t>
  </si>
  <si>
    <t>smtlive</t>
  </si>
  <si>
    <t>smtlive socialm</t>
  </si>
  <si>
    <t>socialroi smechat smtlive vcbuzz contentclubuk cmworld</t>
  </si>
  <si>
    <t>socialmedia smtlive smm</t>
  </si>
  <si>
    <t>smtlive smm</t>
  </si>
  <si>
    <t>socialroi smechat smtlive</t>
  </si>
  <si>
    <t>socialmediamarketing smtlive</t>
  </si>
  <si>
    <t>digitalmarketing socialroi smechat smtlive vcbuzz</t>
  </si>
  <si>
    <t>digitalmarketing socialroi smechat smtlive vcbuzz contentclubuk cmworld ppcchat seochat digital360chat semrushchat</t>
  </si>
  <si>
    <t>smtlive socialmedia marketing</t>
  </si>
  <si>
    <t>instagrammarketing</t>
  </si>
  <si>
    <t>moniseum smtlive smm</t>
  </si>
  <si>
    <t>moniseum smtlive</t>
  </si>
  <si>
    <t>instagrammarketing smtlive</t>
  </si>
  <si>
    <t>smtlive smm kobmaxqueen</t>
  </si>
  <si>
    <t>smtlive kobmaxqueen</t>
  </si>
  <si>
    <t>https://pbs.twimg.com/media/D5VAlOOUwAModoD.jpg</t>
  </si>
  <si>
    <t>https://pbs.twimg.com/media/D5Z0bZyUYAECg8V.jpg</t>
  </si>
  <si>
    <t>https://pbs.twimg.com/media/D5cyR1TW0AAo1bZ.jpg</t>
  </si>
  <si>
    <t>https://pbs.twimg.com/media/D5fwIxbXsAIN-Bc.jpg</t>
  </si>
  <si>
    <t>https://pbs.twimg.com/tweet_video_thumb/D6IsF1kU8AE25sZ.jpg</t>
  </si>
  <si>
    <t>http://pbs.twimg.com/profile_images/846409220832473088/-1Wh0Keo_normal.jpg</t>
  </si>
  <si>
    <t>http://pbs.twimg.com/profile_images/885133434242379776/Smypch9I_normal.jpg</t>
  </si>
  <si>
    <t>http://pbs.twimg.com/profile_images/806159598252150784/Q-SpjRrK_normal.jpg</t>
  </si>
  <si>
    <t>http://pbs.twimg.com/profile_images/1106697498570227712/B6w3qb3N_normal.jpg</t>
  </si>
  <si>
    <t>http://pbs.twimg.com/profile_images/1103037214005571584/-bB2dNVN_normal.png</t>
  </si>
  <si>
    <t>http://pbs.twimg.com/profile_images/513958898986790913/dZbusBwx_normal.png</t>
  </si>
  <si>
    <t>http://pbs.twimg.com/profile_images/1113245837474369537/9elLXbK-_normal.jpg</t>
  </si>
  <si>
    <t>http://pbs.twimg.com/profile_images/1019413817309085696/andn1BiI_normal.jpg</t>
  </si>
  <si>
    <t>http://pbs.twimg.com/profile_images/1101205487838584832/8kG-fYO2_normal.jpg</t>
  </si>
  <si>
    <t>http://pbs.twimg.com/profile_images/958900715459694592/nmxTsQHj_normal.jpg</t>
  </si>
  <si>
    <t>http://pbs.twimg.com/profile_images/1091039762582884353/XWHF6zEH_normal.jpg</t>
  </si>
  <si>
    <t>http://pbs.twimg.com/profile_images/988676158634868737/P17l7GnN_normal.jpg</t>
  </si>
  <si>
    <t>http://pbs.twimg.com/profile_images/1106801017570549760/_cnCvoKf_normal.png</t>
  </si>
  <si>
    <t>http://pbs.twimg.com/profile_images/1120435000845971458/NLIAapta_normal.jpg</t>
  </si>
  <si>
    <t>http://pbs.twimg.com/profile_images/1004243547472556032/yayWifmC_normal.jpg</t>
  </si>
  <si>
    <t>http://pbs.twimg.com/profile_images/1072631939989942272/QQr9Sev3_normal.jpg</t>
  </si>
  <si>
    <t>http://pbs.twimg.com/profile_images/1116313319902781443/3HzeQ9gp_normal.jpg</t>
  </si>
  <si>
    <t>http://pbs.twimg.com/profile_images/1013863655941779458/-HfoqhFX_normal.jpg</t>
  </si>
  <si>
    <t>http://pbs.twimg.com/profile_images/975040211267801089/qNP_Vu7P_normal.jpg</t>
  </si>
  <si>
    <t>http://pbs.twimg.com/profile_images/987104009168142336/W-4T9eHh_normal.jpg</t>
  </si>
  <si>
    <t>http://pbs.twimg.com/profile_images/434673100798447616/acRKnzKU_normal.jpeg</t>
  </si>
  <si>
    <t>http://pbs.twimg.com/profile_images/1122565997599260673/pc2dzeTp_normal.png</t>
  </si>
  <si>
    <t>http://pbs.twimg.com/profile_images/920041568144384000/EAhHp4-u_normal.jpg</t>
  </si>
  <si>
    <t>http://pbs.twimg.com/profile_images/1042939911941316608/rVhfVHoI_normal.jpg</t>
  </si>
  <si>
    <t>http://pbs.twimg.com/profile_images/1125336074086178818/QRV8LpZW_normal.jpg</t>
  </si>
  <si>
    <t>http://pbs.twimg.com/profile_images/1123240846760054784/pWwIZm54_normal.jpg</t>
  </si>
  <si>
    <t>http://pbs.twimg.com/profile_images/1041572269527576577/6pgnmS8k_normal.jpg</t>
  </si>
  <si>
    <t>http://pbs.twimg.com/profile_images/1029366546106384386/Syiiivmq_normal.jpg</t>
  </si>
  <si>
    <t>http://pbs.twimg.com/profile_images/971518376076984320/eQdX_nIQ_normal.jpg</t>
  </si>
  <si>
    <t>http://pbs.twimg.com/profile_images/866981183464386561/zCkOKtMf_normal.jpg</t>
  </si>
  <si>
    <t>http://pbs.twimg.com/profile_images/1031917989984194560/0lo3-4wE_normal.jpg</t>
  </si>
  <si>
    <t>http://pbs.twimg.com/profile_images/1009598385538596865/G2-6ykGO_normal.jpg</t>
  </si>
  <si>
    <t>http://pbs.twimg.com/profile_images/961417983271739392/MBcouCgC_normal.jpg</t>
  </si>
  <si>
    <t>http://pbs.twimg.com/profile_images/929112443137286144/f9x4tTrN_normal.jpg</t>
  </si>
  <si>
    <t>http://pbs.twimg.com/profile_images/1093178371679371264/XhXnZUmI_normal.jpg</t>
  </si>
  <si>
    <t>http://pbs.twimg.com/profile_images/963087423323373568/3XcnnCDv_normal.jpg</t>
  </si>
  <si>
    <t>http://pbs.twimg.com/profile_images/1124448305826619392/D26OAkjy_normal.jpg</t>
  </si>
  <si>
    <t>http://pbs.twimg.com/profile_images/978993366221246465/jghb2Ywd_normal.jpg</t>
  </si>
  <si>
    <t>http://pbs.twimg.com/profile_images/1094044730508410881/YCH5z10g_normal.jpg</t>
  </si>
  <si>
    <t>http://pbs.twimg.com/profile_images/976456474812612608/Pvp6A_Dq_normal.jpg</t>
  </si>
  <si>
    <t>http://pbs.twimg.com/profile_images/1123719011764711424/CEqINWz6_normal.png</t>
  </si>
  <si>
    <t>http://pbs.twimg.com/profile_images/921728131152494593/Sq6n7sPZ_normal.jpg</t>
  </si>
  <si>
    <t>http://pbs.twimg.com/profile_images/869220255096201217/sfE2rJKJ_normal.jpg</t>
  </si>
  <si>
    <t>http://pbs.twimg.com/profile_images/1090640346369921026/40to8-IP_normal.jpg</t>
  </si>
  <si>
    <t>http://pbs.twimg.com/profile_images/1112043511677771776/hPTMLEln_normal.jpg</t>
  </si>
  <si>
    <t>http://pbs.twimg.com/profile_images/1025760574951419905/VJnPrBNO_normal.jpg</t>
  </si>
  <si>
    <t>http://pbs.twimg.com/profile_images/665618948218609666/a6228emI_normal.jpg</t>
  </si>
  <si>
    <t>http://pbs.twimg.com/profile_images/378800000522771851/0e6bae89f5dc1de5c934c0cb151cab6d_normal.jpeg</t>
  </si>
  <si>
    <t>http://pbs.twimg.com/profile_images/1122846521513275392/7j7on-pd_normal.jpg</t>
  </si>
  <si>
    <t>http://abs.twimg.com/sticky/default_profile_images/default_profile_normal.png</t>
  </si>
  <si>
    <t>http://pbs.twimg.com/profile_images/780672350245294084/U08IK_Jh_normal.jpg</t>
  </si>
  <si>
    <t>http://pbs.twimg.com/profile_images/1053820356979437568/fXkCF6Wd_normal.jpg</t>
  </si>
  <si>
    <t>http://pbs.twimg.com/profile_images/1108554708875014145/IsDZVaDj_normal.jpg</t>
  </si>
  <si>
    <t>http://pbs.twimg.com/profile_images/1119884001643118592/RzVJGbl5_normal.jpg</t>
  </si>
  <si>
    <t>http://pbs.twimg.com/profile_images/818447560897679361/exqMAHgb_normal.jpg</t>
  </si>
  <si>
    <t>http://pbs.twimg.com/profile_images/1019657436175757313/Z_9rAQZH_normal.jpg</t>
  </si>
  <si>
    <t>http://pbs.twimg.com/profile_images/1071916654777507847/iBUsv7Fd_normal.jpg</t>
  </si>
  <si>
    <t>http://pbs.twimg.com/profile_images/871790645861654528/qu7C766i_normal.jpg</t>
  </si>
  <si>
    <t>http://pbs.twimg.com/profile_images/487522448355516416/UVz68NP4_normal.png</t>
  </si>
  <si>
    <t>http://pbs.twimg.com/profile_images/1028758712675127297/GJ1QOJoX_normal.jpg</t>
  </si>
  <si>
    <t>http://pbs.twimg.com/profile_images/1825375754/Kavitha_Headshot_normal.jpg</t>
  </si>
  <si>
    <t>http://pbs.twimg.com/profile_images/865318741311094784/0LK-zmb1_normal.jpg</t>
  </si>
  <si>
    <t>http://pbs.twimg.com/profile_images/722485870545149952/vgKfzLUK_normal.jpg</t>
  </si>
  <si>
    <t>http://pbs.twimg.com/profile_images/1127855491395260416/rG1igP3i_normal.jpg</t>
  </si>
  <si>
    <t>http://pbs.twimg.com/profile_images/1057232266454319104/PBZrUvgk_normal.jpg</t>
  </si>
  <si>
    <t>http://pbs.twimg.com/profile_images/635728484648685568/shbB4SyY_normal.jpg</t>
  </si>
  <si>
    <t>http://pbs.twimg.com/profile_images/1114915453774602240/x3aGk45h_normal.png</t>
  </si>
  <si>
    <t>http://pbs.twimg.com/profile_images/1023615385327661056/JLOeWuuR_normal.jpg</t>
  </si>
  <si>
    <t>http://pbs.twimg.com/profile_images/1101255537264594945/OcaLjE0m_normal.jpg</t>
  </si>
  <si>
    <t>http://pbs.twimg.com/profile_images/1118563003765534720/yNBaWxKI_normal.png</t>
  </si>
  <si>
    <t>http://pbs.twimg.com/profile_images/1043817185678897153/bALC3l-8_normal.jpg</t>
  </si>
  <si>
    <t>http://pbs.twimg.com/profile_images/994319408947449856/ScQPPPOP_normal.jpg</t>
  </si>
  <si>
    <t>http://pbs.twimg.com/profile_images/656515061129826304/qvdIEnTP_normal.jpg</t>
  </si>
  <si>
    <t>http://pbs.twimg.com/profile_images/1029184534632267776/cdX-KRln_normal.jpg</t>
  </si>
  <si>
    <t>http://pbs.twimg.com/profile_images/913811675505192960/0xPcrAab_normal.jpg</t>
  </si>
  <si>
    <t>http://pbs.twimg.com/profile_images/1069386689234305024/qf3H_lg1_normal.jpg</t>
  </si>
  <si>
    <t>http://pbs.twimg.com/profile_images/1120658975828131841/h1lSwie7_normal.png</t>
  </si>
  <si>
    <t>http://pbs.twimg.com/profile_images/1017079329027756033/FiZNVJTo_normal.jpg</t>
  </si>
  <si>
    <t>http://pbs.twimg.com/profile_images/696143278807375872/_8KOQ7tg_normal.jpg</t>
  </si>
  <si>
    <t>http://pbs.twimg.com/profile_images/487242217887502337/qOMRQbPk_normal.jpeg</t>
  </si>
  <si>
    <t>http://pbs.twimg.com/profile_images/1025047861669634049/3sQgqm6d_normal.jpg</t>
  </si>
  <si>
    <t>http://pbs.twimg.com/profile_images/1109803241435549697/v3a0BDXo_normal.png</t>
  </si>
  <si>
    <t>https://twitter.com/#!/jlkcreative/status/1122874691964686338</t>
  </si>
  <si>
    <t>https://twitter.com/#!/cjscribe/status/1123122517844078592</t>
  </si>
  <si>
    <t>https://twitter.com/#!/seopowersuite/status/1123170377407111169</t>
  </si>
  <si>
    <t>https://twitter.com/#!/mymarketingmule/status/1123213172804964356</t>
  </si>
  <si>
    <t>https://twitter.com/#!/cubed_education/status/1123215502300594176</t>
  </si>
  <si>
    <t>https://twitter.com/#!/ahikiiriza/status/1123216923225993216</t>
  </si>
  <si>
    <t>https://twitter.com/#!/cooeesocialhq/status/1123217188993818624</t>
  </si>
  <si>
    <t>https://twitter.com/#!/findyourcm/status/1123218594131845120</t>
  </si>
  <si>
    <t>https://twitter.com/#!/immanueloloo/status/1123251760930463744</t>
  </si>
  <si>
    <t>https://twitter.com/#!/morgan_short_/status/1123346620723093505</t>
  </si>
  <si>
    <t>https://twitter.com/#!/taylorsmendoza1/status/1123347438297731073</t>
  </si>
  <si>
    <t>https://twitter.com/#!/alyssalriegel/status/1123348965154594817</t>
  </si>
  <si>
    <t>https://twitter.com/#!/teambrandner/status/1123361486653444096</t>
  </si>
  <si>
    <t>https://twitter.com/#!/bestfiverrdeal/status/1123363106724425728</t>
  </si>
  <si>
    <t>https://twitter.com/#!/balyan/status/1123423270118629376</t>
  </si>
  <si>
    <t>https://twitter.com/#!/gmail_seller/status/1123455609771384835</t>
  </si>
  <si>
    <t>https://twitter.com/#!/joeclark947/status/1123471044986253312</t>
  </si>
  <si>
    <t>https://twitter.com/#!/coltboll/status/1123475886844588032</t>
  </si>
  <si>
    <t>https://twitter.com/#!/yanakalashnik16/status/1123481837551149057</t>
  </si>
  <si>
    <t>https://twitter.com/#!/techgeek311/status/1123488936796487680</t>
  </si>
  <si>
    <t>https://twitter.com/#!/nibirro/status/1123489983615180800</t>
  </si>
  <si>
    <t>https://twitter.com/#!/jumper_media/status/1123499564957196294</t>
  </si>
  <si>
    <t>https://twitter.com/#!/tabithaedwards/status/1123537210127548417</t>
  </si>
  <si>
    <t>https://twitter.com/#!/genepetrovlmc/status/1123556535303647232</t>
  </si>
  <si>
    <t>https://twitter.com/#!/personalautodm/status/1123556816934330368</t>
  </si>
  <si>
    <t>https://twitter.com/#!/snowdropmkting/status/1123566741496446976</t>
  </si>
  <si>
    <t>https://twitter.com/#!/marionh717/status/1123579469409804289</t>
  </si>
  <si>
    <t>https://twitter.com/#!/marisalouw/status/1123630667231846401</t>
  </si>
  <si>
    <t>https://twitter.com/#!/ashiya_guha/status/1123652653240782850</t>
  </si>
  <si>
    <t>https://twitter.com/#!/davithaghiassi/status/1123668650047754240</t>
  </si>
  <si>
    <t>https://twitter.com/#!/ruchi_aggarwal1/status/1123780096739958784</t>
  </si>
  <si>
    <t>https://twitter.com/#!/aleksius_com/status/1123904803770441730</t>
  </si>
  <si>
    <t>https://twitter.com/#!/madalynsklar/status/1123251083625881604</t>
  </si>
  <si>
    <t>https://twitter.com/#!/shelleycostello/status/1123979305309093899</t>
  </si>
  <si>
    <t>https://twitter.com/#!/_underdog_sport/status/1124120277028409344</t>
  </si>
  <si>
    <t>https://twitter.com/#!/zarkopinkas/status/1124125210184122370</t>
  </si>
  <si>
    <t>https://twitter.com/#!/mjfears/status/1124160918789640193</t>
  </si>
  <si>
    <t>https://twitter.com/#!/brettdixon/status/1124327457262374912</t>
  </si>
  <si>
    <t>https://twitter.com/#!/_vincent_binet/status/1124740822518382592</t>
  </si>
  <si>
    <t>https://twitter.com/#!/warriorgrll74/status/1124740952839430145</t>
  </si>
  <si>
    <t>https://twitter.com/#!/agushendrostwn/status/1124743299619741696</t>
  </si>
  <si>
    <t>https://twitter.com/#!/juanjoaldaz/status/1124743888353230848</t>
  </si>
  <si>
    <t>https://twitter.com/#!/natasham4/status/1124744050031067149</t>
  </si>
  <si>
    <t>https://twitter.com/#!/coppersqcomms/status/1124748552046088193</t>
  </si>
  <si>
    <t>https://twitter.com/#!/sassysuite/status/1124749919284232192</t>
  </si>
  <si>
    <t>https://twitter.com/#!/lazybone007/status/1124752504879587329</t>
  </si>
  <si>
    <t>https://twitter.com/#!/fiscalcliffw/status/1124755692450041862</t>
  </si>
  <si>
    <t>https://twitter.com/#!/marifasanaro/status/1124756771330056192</t>
  </si>
  <si>
    <t>https://twitter.com/#!/h_u_m_i_n_t/status/1124765538054430720</t>
  </si>
  <si>
    <t>https://twitter.com/#!/valuencer/status/1124772818414120962</t>
  </si>
  <si>
    <t>https://twitter.com/#!/eddygarciavega/status/1124780363258007552</t>
  </si>
  <si>
    <t>https://twitter.com/#!/greggthorpe/status/1124780805933404160</t>
  </si>
  <si>
    <t>https://twitter.com/#!/loganwiddicombe/status/1124783687185289216</t>
  </si>
  <si>
    <t>https://twitter.com/#!/lishunemahone/status/1124799539142189057</t>
  </si>
  <si>
    <t>https://twitter.com/#!/rimveba/status/1124819322918989824</t>
  </si>
  <si>
    <t>https://twitter.com/#!/australia0811sm/status/1124852727027101698</t>
  </si>
  <si>
    <t>https://twitter.com/#!/mathony/status/1124858018212876288</t>
  </si>
  <si>
    <t>https://twitter.com/#!/b_anand/status/1124871547200520193</t>
  </si>
  <si>
    <t>https://twitter.com/#!/stefrivetti/status/1124881879541407744</t>
  </si>
  <si>
    <t>https://twitter.com/#!/daydreamerwinay/status/1124906006583173121</t>
  </si>
  <si>
    <t>https://twitter.com/#!/alexandra_stan8/status/1124935636132167680</t>
  </si>
  <si>
    <t>https://twitter.com/#!/peeljoanna/status/1124945602134052865</t>
  </si>
  <si>
    <t>https://twitter.com/#!/wendytarr/status/1124947681946865664</t>
  </si>
  <si>
    <t>https://twitter.com/#!/franckdeo/status/1124953678643961857</t>
  </si>
  <si>
    <t>https://twitter.com/#!/nkavithanair/status/1123485867824250887</t>
  </si>
  <si>
    <t>https://twitter.com/#!/nkavithanair/status/1124955364120760320</t>
  </si>
  <si>
    <t>https://twitter.com/#!/consultscarlett/status/1124978626867421185</t>
  </si>
  <si>
    <t>https://twitter.com/#!/postingbee/status/1125011590267277313</t>
  </si>
  <si>
    <t>https://twitter.com/#!/ysmb_nl/status/1125020202310275072</t>
  </si>
  <si>
    <t>https://twitter.com/#!/travelwithelw/status/1125027747045285888</t>
  </si>
  <si>
    <t>https://twitter.com/#!/chetan0037/status/1125029382685380608</t>
  </si>
  <si>
    <t>https://twitter.com/#!/momomarketing/status/1125034848274354176</t>
  </si>
  <si>
    <t>https://twitter.com/#!/princeroy76/status/1125043110382161921</t>
  </si>
  <si>
    <t>https://twitter.com/#!/corellanapino/status/1125062655922855937</t>
  </si>
  <si>
    <t>https://twitter.com/#!/strend_/status/1125076120683073536</t>
  </si>
  <si>
    <t>https://twitter.com/#!/redcopperltd/status/1125347658175066113</t>
  </si>
  <si>
    <t>https://twitter.com/#!/awarioapp/status/1123421916864421889</t>
  </si>
  <si>
    <t>https://twitter.com/#!/b2the7/status/1125811648399278082</t>
  </si>
  <si>
    <t>https://twitter.com/#!/fearh2o/status/1123343666326704129</t>
  </si>
  <si>
    <t>https://twitter.com/#!/fearh2o/status/1123471890180448259</t>
  </si>
  <si>
    <t>https://twitter.com/#!/fearh2o/status/1124123444235374592</t>
  </si>
  <si>
    <t>https://twitter.com/#!/fearh2o/status/1124743864248614913</t>
  </si>
  <si>
    <t>https://twitter.com/#!/fearh2o/status/1126512232299294720</t>
  </si>
  <si>
    <t>https://twitter.com/#!/backmanage/status/1126512664123990021</t>
  </si>
  <si>
    <t>https://twitter.com/#!/simplenetbiz/status/1123216653225951232</t>
  </si>
  <si>
    <t>https://twitter.com/#!/simplenetbiz/status/1123343735079821312</t>
  </si>
  <si>
    <t>https://twitter.com/#!/simplenetbiz/status/1123471923042770944</t>
  </si>
  <si>
    <t>https://twitter.com/#!/simplenetbiz/status/1124121231224180736</t>
  </si>
  <si>
    <t>https://twitter.com/#!/simplenetbiz/status/1124742762912452610</t>
  </si>
  <si>
    <t>https://twitter.com/#!/simplenetbiz/status/1126512696319533056</t>
  </si>
  <si>
    <t>https://twitter.com/#!/monisbukhari/status/1123216363785543680</t>
  </si>
  <si>
    <t>https://twitter.com/#!/monisbukhari/status/1123344616860848129</t>
  </si>
  <si>
    <t>https://twitter.com/#!/monisbukhari/status/1123471644339703808</t>
  </si>
  <si>
    <t>https://twitter.com/#!/monisbukhari/status/1124120230370975744</t>
  </si>
  <si>
    <t>https://twitter.com/#!/monisbukhari/status/1124740617840549888</t>
  </si>
  <si>
    <t>https://twitter.com/#!/monisbukhari/status/1126513449977155584</t>
  </si>
  <si>
    <t>https://twitter.com/#!/theryanmonahan/status/1126520509565423617</t>
  </si>
  <si>
    <t>https://twitter.com/#!/fuzedio/status/1126550951903617025</t>
  </si>
  <si>
    <t>https://twitter.com/#!/annette_henry/status/1124700211543146498</t>
  </si>
  <si>
    <t>https://twitter.com/#!/ammarketing_nl/status/1124700470377877505</t>
  </si>
  <si>
    <t>https://twitter.com/#!/socialmedia2day/status/1120719030002831360</t>
  </si>
  <si>
    <t>https://twitter.com/#!/ammarketing_nl/status/1125062858935549952</t>
  </si>
  <si>
    <t>https://twitter.com/#!/ammarketing_nl/status/1123979500503674880</t>
  </si>
  <si>
    <t>https://twitter.com/#!/ammarketing_nl/status/1124742112036237313</t>
  </si>
  <si>
    <t>https://twitter.com/#!/ammarketing_nl/status/1126554011677679618</t>
  </si>
  <si>
    <t>https://twitter.com/#!/socialmedia2day/status/1120734309311242247</t>
  </si>
  <si>
    <t>https://twitter.com/#!/socialmedia2day/status/1123214232227602434</t>
  </si>
  <si>
    <t>https://twitter.com/#!/socialmedia2day/status/1123342549865963520</t>
  </si>
  <si>
    <t>https://twitter.com/#!/socialmedia2day/status/1123470886932242433</t>
  </si>
  <si>
    <t>https://twitter.com/#!/socialmedia2day/status/1124120165199810562</t>
  </si>
  <si>
    <t>https://twitter.com/#!/socialmedia2day/status/1124740516485246976</t>
  </si>
  <si>
    <t>https://twitter.com/#!/socialmedia2day/status/1126511661362438146</t>
  </si>
  <si>
    <t>https://twitter.com/#!/cgtmarketing/status/1126570726797004800</t>
  </si>
  <si>
    <t>https://twitter.com/#!/kobmaxqueen/status/1123484135148879872</t>
  </si>
  <si>
    <t>https://twitter.com/#!/kobmaxqueen/status/1123484156334358528</t>
  </si>
  <si>
    <t>https://twitter.com/#!/kobmaxqueen/status/1124208732664139777</t>
  </si>
  <si>
    <t>https://twitter.com/#!/kobmaxqueen/status/1124931779650048000</t>
  </si>
  <si>
    <t>https://twitter.com/#!/kobmaxqueen/status/1126745503197097984</t>
  </si>
  <si>
    <t>1122874691964686338</t>
  </si>
  <si>
    <t>1123122517844078592</t>
  </si>
  <si>
    <t>1123170377407111169</t>
  </si>
  <si>
    <t>1123213172804964356</t>
  </si>
  <si>
    <t>1123215502300594176</t>
  </si>
  <si>
    <t>1123216923225993216</t>
  </si>
  <si>
    <t>1123217188993818624</t>
  </si>
  <si>
    <t>1123218594131845120</t>
  </si>
  <si>
    <t>1123251760930463744</t>
  </si>
  <si>
    <t>1123346620723093505</t>
  </si>
  <si>
    <t>1123347438297731073</t>
  </si>
  <si>
    <t>1123348965154594817</t>
  </si>
  <si>
    <t>1123361486653444096</t>
  </si>
  <si>
    <t>1123363106724425728</t>
  </si>
  <si>
    <t>1123423270118629376</t>
  </si>
  <si>
    <t>1123455609771384835</t>
  </si>
  <si>
    <t>1123471044986253312</t>
  </si>
  <si>
    <t>1123475886844588032</t>
  </si>
  <si>
    <t>1123481837551149057</t>
  </si>
  <si>
    <t>1123488936796487680</t>
  </si>
  <si>
    <t>1123489983615180800</t>
  </si>
  <si>
    <t>1123499564957196294</t>
  </si>
  <si>
    <t>1123537210127548417</t>
  </si>
  <si>
    <t>1123556535303647232</t>
  </si>
  <si>
    <t>1123556816934330368</t>
  </si>
  <si>
    <t>1123566741496446976</t>
  </si>
  <si>
    <t>1123579469409804289</t>
  </si>
  <si>
    <t>1123630667231846401</t>
  </si>
  <si>
    <t>1123652653240782850</t>
  </si>
  <si>
    <t>1123668650047754240</t>
  </si>
  <si>
    <t>1123780096739958784</t>
  </si>
  <si>
    <t>1123904803770441730</t>
  </si>
  <si>
    <t>1123251083625881604</t>
  </si>
  <si>
    <t>1123979305309093899</t>
  </si>
  <si>
    <t>1124120277028409344</t>
  </si>
  <si>
    <t>1124125210184122370</t>
  </si>
  <si>
    <t>1124160918789640193</t>
  </si>
  <si>
    <t>1124327457262374912</t>
  </si>
  <si>
    <t>1124740822518382592</t>
  </si>
  <si>
    <t>1124740952839430145</t>
  </si>
  <si>
    <t>1124743299619741696</t>
  </si>
  <si>
    <t>1124743888353230848</t>
  </si>
  <si>
    <t>1124744050031067149</t>
  </si>
  <si>
    <t>1124748552046088193</t>
  </si>
  <si>
    <t>1124749919284232192</t>
  </si>
  <si>
    <t>1124752504879587329</t>
  </si>
  <si>
    <t>1124755692450041862</t>
  </si>
  <si>
    <t>1124756771330056192</t>
  </si>
  <si>
    <t>1124765538054430720</t>
  </si>
  <si>
    <t>1124772818414120962</t>
  </si>
  <si>
    <t>1124780363258007552</t>
  </si>
  <si>
    <t>1124780805933404160</t>
  </si>
  <si>
    <t>1124783687185289216</t>
  </si>
  <si>
    <t>1124799539142189057</t>
  </si>
  <si>
    <t>1124819322918989824</t>
  </si>
  <si>
    <t>1124852727027101698</t>
  </si>
  <si>
    <t>1124858018212876288</t>
  </si>
  <si>
    <t>1124871547200520193</t>
  </si>
  <si>
    <t>1124881879541407744</t>
  </si>
  <si>
    <t>1124906006583173121</t>
  </si>
  <si>
    <t>1124935636132167680</t>
  </si>
  <si>
    <t>1124945602134052865</t>
  </si>
  <si>
    <t>1124947681946865664</t>
  </si>
  <si>
    <t>1124953678643961857</t>
  </si>
  <si>
    <t>1123485867824250887</t>
  </si>
  <si>
    <t>1124955364120760320</t>
  </si>
  <si>
    <t>1124978626867421185</t>
  </si>
  <si>
    <t>1125011590267277313</t>
  </si>
  <si>
    <t>1125020202310275072</t>
  </si>
  <si>
    <t>1125027747045285888</t>
  </si>
  <si>
    <t>1125029382685380608</t>
  </si>
  <si>
    <t>1125034848274354176</t>
  </si>
  <si>
    <t>1125043110382161921</t>
  </si>
  <si>
    <t>1125062655922855937</t>
  </si>
  <si>
    <t>1125076120683073536</t>
  </si>
  <si>
    <t>1125347658175066113</t>
  </si>
  <si>
    <t>1123421916864421889</t>
  </si>
  <si>
    <t>1125811648399278082</t>
  </si>
  <si>
    <t>1123343666326704129</t>
  </si>
  <si>
    <t>1123471890180448259</t>
  </si>
  <si>
    <t>1124123444235374592</t>
  </si>
  <si>
    <t>1124743864248614913</t>
  </si>
  <si>
    <t>1126512232299294720</t>
  </si>
  <si>
    <t>1126512664123990021</t>
  </si>
  <si>
    <t>1123216653225951232</t>
  </si>
  <si>
    <t>1123343735079821312</t>
  </si>
  <si>
    <t>1123471923042770944</t>
  </si>
  <si>
    <t>1124121231224180736</t>
  </si>
  <si>
    <t>1124742762912452610</t>
  </si>
  <si>
    <t>1126512696319533056</t>
  </si>
  <si>
    <t>1123216363785543680</t>
  </si>
  <si>
    <t>1123344616860848129</t>
  </si>
  <si>
    <t>1123471644339703808</t>
  </si>
  <si>
    <t>1124120230370975744</t>
  </si>
  <si>
    <t>1124740617840549888</t>
  </si>
  <si>
    <t>1126513449977155584</t>
  </si>
  <si>
    <t>1126520509565423617</t>
  </si>
  <si>
    <t>1126550951903617025</t>
  </si>
  <si>
    <t>1124700211543146498</t>
  </si>
  <si>
    <t>1124700470377877505</t>
  </si>
  <si>
    <t>1120719030002831360</t>
  </si>
  <si>
    <t>1125062858935549952</t>
  </si>
  <si>
    <t>1123979500503674880</t>
  </si>
  <si>
    <t>1124742112036237313</t>
  </si>
  <si>
    <t>1126554011677679618</t>
  </si>
  <si>
    <t>1120734309311242247</t>
  </si>
  <si>
    <t>1123214232227602434</t>
  </si>
  <si>
    <t>1123342549865963520</t>
  </si>
  <si>
    <t>1123470886932242433</t>
  </si>
  <si>
    <t>1124120165199810562</t>
  </si>
  <si>
    <t>1124740516485246976</t>
  </si>
  <si>
    <t>1126511661362438146</t>
  </si>
  <si>
    <t>1126570726797004800</t>
  </si>
  <si>
    <t>1123484135148879872</t>
  </si>
  <si>
    <t>1123484156334358528</t>
  </si>
  <si>
    <t>1124208732664139777</t>
  </si>
  <si>
    <t>1124931779650048000</t>
  </si>
  <si>
    <t>1126745503197097984</t>
  </si>
  <si>
    <t>1120734308648538112</t>
  </si>
  <si>
    <t/>
  </si>
  <si>
    <t>15441074</t>
  </si>
  <si>
    <t>en</t>
  </si>
  <si>
    <t>dlvr.it</t>
  </si>
  <si>
    <t>IFTTT</t>
  </si>
  <si>
    <t>Twitter Web Client</t>
  </si>
  <si>
    <t>Post Planner Inc.</t>
  </si>
  <si>
    <t>Twitter for Android</t>
  </si>
  <si>
    <t>Twitter for iPhone</t>
  </si>
  <si>
    <t>Bot Libre!</t>
  </si>
  <si>
    <t>Twitter Web App</t>
  </si>
  <si>
    <t>TweetDeck</t>
  </si>
  <si>
    <t>Buffer</t>
  </si>
  <si>
    <t>SocialReport.com</t>
  </si>
  <si>
    <t>Tweeting FPP Machine</t>
  </si>
  <si>
    <t>Twitter for iPad</t>
  </si>
  <si>
    <t>Twitter bot first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</si>
  <si>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</si>
  <si>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</si>
  <si>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</si>
  <si>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</si>
  <si>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</si>
  <si>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</si>
  <si>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</si>
  <si>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</si>
  <si>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</si>
  <si>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</si>
  <si>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</si>
  <si>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</si>
  <si>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</si>
  <si>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</si>
  <si>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</si>
  <si>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</si>
  <si>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</si>
  <si>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</si>
  <si>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</si>
  <si>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</si>
  <si>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</si>
  <si>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</si>
  <si>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</si>
  <si>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JLK Creative</t>
  </si>
  <si>
    <t>Laura Tate</t>
  </si>
  <si>
    <t>SEO PowerSuite</t>
  </si>
  <si>
    <t>anna.bredava</t>
  </si>
  <si>
    <t>Content Marketing Institute</t>
  </si>
  <si>
    <t>Digital Drum</t>
  </si>
  <si>
    <t>Viral Content Bee</t>
  </si>
  <si>
    <t>My Marketing Mule™</t>
  </si>
  <si>
    <t>Education Cubed</t>
  </si>
  <si>
    <t>Social Media Today</t>
  </si>
  <si>
    <t>BENJIE AHIKIIRIZA _xD83C__xDDFA__xD83C__xDDEC_</t>
  </si>
  <si>
    <t>Keryn Potts</t>
  </si>
  <si>
    <t>Find Your CM</t>
  </si>
  <si>
    <t>Victor Immanuel Oloo _xD83C__xDDFA__xD83C__xDDEC_</t>
  </si>
  <si>
    <t>Social Media Examiner</t>
  </si>
  <si>
    <t>Madalyn Sklar _xD83D__xDE80_</t>
  </si>
  <si>
    <t>Morgan Short</t>
  </si>
  <si>
    <t>SimpleNetBiz</t>
  </si>
  <si>
    <t>TaylorSMendoza</t>
  </si>
  <si>
    <t>Alyssa Riegel</t>
  </si>
  <si>
    <t>Brandner Comm.</t>
  </si>
  <si>
    <t>bestfiverrdeal2018</t>
  </si>
  <si>
    <t>Awario</t>
  </si>
  <si>
    <t>Gmail Seller</t>
  </si>
  <si>
    <t>Joe Clark</t>
  </si>
  <si>
    <t>Colton Bollinger</t>
  </si>
  <si>
    <t>Yana Kalashnikova</t>
  </si>
  <si>
    <t>TechGeek311 </t>
  </si>
  <si>
    <t>NibiRro</t>
  </si>
  <si>
    <t>Jumper Media</t>
  </si>
  <si>
    <t>Tabitha Caldwell</t>
  </si>
  <si>
    <t>Gene Petrov - Ultra Human Leadership Coach</t>
  </si>
  <si>
    <t>PersonalAutoDM</t>
  </si>
  <si>
    <t>Snowdrop Marketing</t>
  </si>
  <si>
    <t>Marion</t>
  </si>
  <si>
    <t>Marisa Louw</t>
  </si>
  <si>
    <t>Ashiya Guha_xD83C__xDF96_</t>
  </si>
  <si>
    <t>Davitha Ghiassi</t>
  </si>
  <si>
    <t>Ruchi Aggarwal</t>
  </si>
  <si>
    <t>Алексей Хорошевский</t>
  </si>
  <si>
    <t>mark kelly</t>
  </si>
  <si>
    <t>ShelleyCostello</t>
  </si>
  <si>
    <t>Nick John</t>
  </si>
  <si>
    <t>#Pinkas</t>
  </si>
  <si>
    <t>Melissa Fears</t>
  </si>
  <si>
    <t>Brett Dixon</t>
  </si>
  <si>
    <t>Vincent Binet _xD83D__xDC68_‍_xD83C__xDFEB__xD83D__xDD0D__xD83C__xDFAF__xD83D__xDCC8__xD83D__xDE80_</t>
  </si>
  <si>
    <t>Vanessa Nieva</t>
  </si>
  <si>
    <t>Agus Hendro Setiawan</t>
  </si>
  <si>
    <t>juan.aldaz</t>
  </si>
  <si>
    <t>Natasha Marquez</t>
  </si>
  <si>
    <t>Ashleigh Watson MCIM</t>
  </si>
  <si>
    <t>Social Marketing with Sassy Suite</t>
  </si>
  <si>
    <t>LAzyCrazy</t>
  </si>
  <si>
    <t>Cliff Worley</t>
  </si>
  <si>
    <t>Mari Fasanaro</t>
  </si>
  <si>
    <t>human intelligence operations</t>
  </si>
  <si>
    <t>Valuencer</t>
  </si>
  <si>
    <t>EDDY GARCIA VEGA</t>
  </si>
  <si>
    <t>Gregg Thorpe</t>
  </si>
  <si>
    <t>Logan</t>
  </si>
  <si>
    <t>Lishune Mahone</t>
  </si>
  <si>
    <t>_xD83C__xDFAF__xD835__xDC00__xD835__xDC2E__xD835__xDC2C__xD835__xDC2D__xD835__xDC2B__xD835__xDC1A__xD835__xDC25__xD835__xDC22__xD835__xDC1A__xD835__xDFCE__xD835__xDFD6__xD835__xDFCF__xD835__xDFCF__xD835__xDC12__xD835__xDC0C__xD83C__xDF10_</t>
  </si>
  <si>
    <t>Mark Anthony Wagan</t>
  </si>
  <si>
    <t>Indian First &amp; Always</t>
  </si>
  <si>
    <t>Steph Rivetti</t>
  </si>
  <si>
    <t>Winay Bari</t>
  </si>
  <si>
    <t>Alexandra Stan</t>
  </si>
  <si>
    <t>Joanna Peel</t>
  </si>
  <si>
    <t>Wendy Tarr</t>
  </si>
  <si>
    <t>Franck De Oliveira ©️</t>
  </si>
  <si>
    <t>Kavitha Nair</t>
  </si>
  <si>
    <t>Scarlett Darbyshire</t>
  </si>
  <si>
    <t>Posting Bee, LLC™️</t>
  </si>
  <si>
    <t>Your Social Media Buddy</t>
  </si>
  <si>
    <t>Emma L Wilson</t>
  </si>
  <si>
    <t>CHETAN KAMBLE</t>
  </si>
  <si>
    <t>Momo Marketing</t>
  </si>
  <si>
    <t>Prince Roy</t>
  </si>
  <si>
    <t>Cristian Orellana Pino _xD83D__xDCE3_ M@rketing Consultant _xD83D__xDCC9_</t>
  </si>
  <si>
    <t>Instagram</t>
  </si>
  <si>
    <t>Strend</t>
  </si>
  <si>
    <t>Red Copper Marketing Limited</t>
  </si>
  <si>
    <t>Bernie Fussenegger #Digital360Chat</t>
  </si>
  <si>
    <t>DC Perry</t>
  </si>
  <si>
    <t>Backmanage</t>
  </si>
  <si>
    <t>Monis Bukhari</t>
  </si>
  <si>
    <t>Ryan Monahan</t>
  </si>
  <si>
    <t>FUZED</t>
  </si>
  <si>
    <t>ah! Marketing</t>
  </si>
  <si>
    <t>Anna M.</t>
  </si>
  <si>
    <t>CGT Marketing</t>
  </si>
  <si>
    <t>KobMaxQueen</t>
  </si>
  <si>
    <t>We help established businesses who are spending money on a #MarketingStrategy that is broken with no ROI tracking. They want to save time, money &amp; see results!</t>
  </si>
  <si>
    <t>Making an impact with Real Content &amp; Real Social Media. Specializing in Real estate &amp; niche industries. Get the book http://bit.ly/leadgeneratingdigitalstrategy</t>
  </si>
  <si>
    <t>We build #SEO tools – the freshest backlink index, rank tracker/keyword research tool, site cralwer, on-page tool. Download: https://www.link-assistant.com/</t>
  </si>
  <si>
    <t>sm marketing manager at @AwarioApp / she/her / professionally make fun of mark zuckerberg</t>
  </si>
  <si>
    <t>We share with marketers how-to guidance, insights, and advice. Join us at our annual events #CMWorld and #ContentTECH. Oh and we really like the color orange.</t>
  </si>
  <si>
    <t>Head of Digital @cldagency. PT #freelancer. #Blogger / Editor at: http://www.digital-drum.com. I say what I mean. _xD83E__xDD41_ #ContentclubUK founder! @Hubspot Certified</t>
  </si>
  <si>
    <t>The free social media platform to get help with promoting your best content through social media collaborative sharing.</t>
  </si>
  <si>
    <t>The solitary, dominant, hardest-working, online marketing solution for businesses large &amp; small. Fluid, effective, and influential. Adapting daily on the move!</t>
  </si>
  <si>
    <t>Digital marketing agency specialising in HE. Scoping, planning &amp; buying student recruitment campaigns using programmatic advertising &amp; social media.</t>
  </si>
  <si>
    <t>#SocialMedia insights, best practices, and tips from best thinkers in #socialmarketing, Signup for our newsletter here: http://dive.pub/SMTtwitter</t>
  </si>
  <si>
    <t>Integrated Digital Marketing  Communications. Law. Animal Farming. CEO Generations X and Y Digital Media</t>
  </si>
  <si>
    <t>Freelance #socialmedia manager. Professionally trained @DigitalMumsHQ #digitalmum #London #E17 
Mum on the run with a focus on parenting and #genderequality.</t>
  </si>
  <si>
    <t>Agence spécialisée dans le #SocialMedia et le #CommunityManagement | Accompagnement stratégique, opérationnel et formations pour startups, grands groupes et PME</t>
  </si>
  <si>
    <t>Subtly Charming Introvert Seeking Wisdom| Freelancer| Reader &amp; Writer | Featured on @TheUnitedDevils &amp; @dignited | Volunteer at @DrawASmileUG #Tech #MUFC</t>
  </si>
  <si>
    <t>Follow us for news &amp; how-to's to help you navigate the social media jungle. Check out our Social Media Marketing Society.</t>
  </si>
  <si>
    <t>Twitter Marketing Expert. Host #TwitterSmarter chat Thurs 1pm ET and podcast. http://bit.ly/twittersmarter. #SocialROI chat host Tues 5pm ET.</t>
  </si>
  <si>
    <t>Strategist and Storyteller | slow preparation, fast execution | I somehow manage to turn everything into a competition</t>
  </si>
  <si>
    <t>Simple Internet Business &amp; Marketing   NEW Credit &amp; Income System</t>
  </si>
  <si>
    <t>Social Media and Marketing Associate @Nimble by day, aspiring author &amp; bookworm by night. Boston University Class of 2018 graduate. #SocialMedia #Marketing #CRM</t>
  </si>
  <si>
    <t>Graduate student @ Shippensburg University | Communication Studies | Strategic PR and Digital Media</t>
  </si>
  <si>
    <t>Brandner Communications turns possibility into profitability. We are a full-service advertising/PR agency built specifically for the building industry.</t>
  </si>
  <si>
    <t>We Choose The Best Fiverr Deal For you</t>
  </si>
  <si>
    <t>Managing Partner at blueprint360</t>
  </si>
  <si>
    <t>Social listening tool_xD83D__xDC99_
Discover and join conversations that matter to your business!</t>
  </si>
  <si>
    <t>Learn Entrepreneurship, Project Management, Startups, Design and much more.</t>
  </si>
  <si>
    <t>_xD83D__xDC54_ CEO @jumper_media | _xD83C__xDFA5_ Content Creator | _xD83C__xDFCC__xD83C__xDFFC_ Former college golfer | _xD83C__xDFCE_ Car addict | _xD83D__xDCF8_ @coltboll on Instagram</t>
  </si>
  <si>
    <t>Partnerships Manager at @seopowersuite and @AwarioApp ||
avid reader_xD83D__xDCD6_ , eager traveller✈️
and tech enthusiast_xD83D__xDC69_‍_xD83D__xDCBB_||
People are the most valuable asset_xD83D__xDC8E_</t>
  </si>
  <si>
    <t>_xD83D__xDC68_‍_xD83D__xDC69_‍_xD83D__xDC67_‍_xD83D__xDC66_ Teaching Dads &amp; Parents _xD83D__xDCD3_Blogger/Influencer _xD83D__xDCF9_YouTuber _xD83D__xDC68_‍_xD83D__xDCBB_Tech/Entertainment _xD83E__xDDE0_ Knowledge is power. Free webinar https://t.co/0vIO9kQqMe</t>
  </si>
  <si>
    <t>Decide What is IT you want - Write That Shit Down - Make A Fucking PlaN AND...Work oN iT. EVERY-SINGLE-DAY.</t>
  </si>
  <si>
    <t>Jumper Media helps SMBs tell their stories on social media. Whether we’re building SaaS tools or creative campaigns, we do it with energy, curiosity, and love.</t>
  </si>
  <si>
    <t>freelance copywriter, strategist</t>
  </si>
  <si>
    <t>_xD83D__xDC99_ Bringing greater humanity to marketing through leadership. 
_xD83D__xDC99_ I write and speak as a dad of adopted triplets, ex corporate leader, and US Air Force veteran.</t>
  </si>
  <si>
    <t>The Simplest Tool to Automatically Direct Message  Your New Followers While Engaging On a Personal Level by Calling Them  Out by Name or Username.</t>
  </si>
  <si>
    <t>Fully qualified Bristol based freelance marketer specialising in digital marketing and social media management e:hello@snowdropmarketing.com</t>
  </si>
  <si>
    <t>Digital Brand Strategist| Intuitive Coach|Storyteller| Speaker| Writer|  Wife + Mom of 3 | Co-founder of https://t.co/5ke3ogrK70 + https://t.co/jrQZFo1nAl</t>
  </si>
  <si>
    <t>Independent Marketing Professional | Jill Of All Trades | Just call me 'eM'</t>
  </si>
  <si>
    <t>Inclined towards Social Media Marketing &amp; Content Writing. Currently working as an Associate Content Management at @GrandViewInc Admin of: @paisaswami</t>
  </si>
  <si>
    <t>Amsterdam born, NYC based | EVP, Social &amp; Integration @havasprus | Insta @davivision</t>
  </si>
  <si>
    <t>Marketer !!
Brand Enthusiast !! 
Software Engineer Turned MBA !!
Blogger !!
Leader !! 
Music Lover !! 
Traveller !!
Foodie !!
Shutterbug !!</t>
  </si>
  <si>
    <t>http://t.co/RNq6OompJj - детальные обзоры компонентов Joomla, Incomedia Website X5. Защита сайтов от взлома, увеличение скорости загрузки</t>
  </si>
  <si>
    <t>Crazy about Social Enterprise, Social Media and all things geeky.</t>
  </si>
  <si>
    <t>Social Media Manager/Consultant, Publisher, Publicist,  #1 Best Selling Author, seen on FOX, ABC, NAR, National TV, Fox News social media strategist, Speaker</t>
  </si>
  <si>
    <t>Underdog Sports: Located at the corner of sports, business, and entrepreneurs ship. _xD83D__xDCF1_ Social Media _xD83D__xDCB0_Sales Outreach _xD83D__xDCD3_Content Marketing _xD83D__xDCCA_Market Research</t>
  </si>
  <si>
    <t>Libre Pensador. Crítico Cultural . Consultor en social media y marketing _xD83D__xDCBB__xD83D__xDCF8__xD83D__xDCCA__xD83D__xDCE3__xD83D__xDCF1__xD83D__xDCFD_✒ #SocialMedia #RedeSociales | Egresado Magíster en Ciencias Políticas #UCH _xD83D__xDD96_</t>
  </si>
  <si>
    <t>Social Media Marketing_xD83D__xDCF1_ Plant-Based _xD83C__xDF31_ “Adopt, don’t shop” _xD83D__xDC15_ Travel ✈️ Craft Beer _xD83C__xDF7A_</t>
  </si>
  <si>
    <t>Director of DPOM - A Google Premier Partner Agency - @dpomuk | Member of the Chartered Institute of Marketing. Travel a bit, drink too much coffee.</t>
  </si>
  <si>
    <t>#DigitalMarketing Specialist #Trainer &amp; #Speaker. contact@vincentbi.net ex @Google (#Academies #pourlesPros #Partners)</t>
  </si>
  <si>
    <t>#SocialMedia  #iNFLFan #KChiefsFan #KCRoyals #ShadyStan</t>
  </si>
  <si>
    <t>Kalau ingin sehat, jagalah kesehatan.</t>
  </si>
  <si>
    <t>Google AdWords Qualified - Search Advertising, Lecturer, Analytics Padawan. Scuba Diving Fan.</t>
  </si>
  <si>
    <t>"Speak for those who can't speak for themselves"| Passionate about the intersection of marketing and politics | #PuertoRico born and proud #NatInDC</t>
  </si>
  <si>
    <t>Marketing &amp; Communications Consultant | Social Media Content Creator | Social Media Trainer | Create. Communicate. Connect. That's what I do _xD83D__xDC69_‍_xD83D__xDCBB_</t>
  </si>
  <si>
    <t>#EmpowerSocial. Social Marketing strategist and coach for direct sellers and solopreneurs. Founder and host of #SocialMarketingChat Thursdays at 5 PM EDT</t>
  </si>
  <si>
    <t>lazy Bone - #SocialMedia #Marketing Strategist |#DigitalMarketing Consultant | Active blogger,Movie Bug,Internet Junkie,social media enthusiast,creative techie</t>
  </si>
  <si>
    <t>Digital Engagement Director @KaporCenter, Former Chief Digital Officer for @thesharkdaymond &amp; NASDAQ @thecenter Advisory Board. Need help with your marketing?⏬</t>
  </si>
  <si>
    <t>Amante de #cinema, #Gamergirl, #Critica (nas horas vagas), #Wanderer, Autodidata, Poliglota, #SocialMedia, Editora no @gamepresscombr e criadora de conteúdo. ©</t>
  </si>
  <si>
    <t>#Valuencer: Changing the #socialmediamarketing mindset by being Transparent, Genuine &amp; Human through #storytelling! @chazzrockprod gig</t>
  </si>
  <si>
    <t>Apasionado del #Marketing, #Business #eCommerce, #SocialMedia, Emprendimiento Digital y Política. Autodidacta, seducido por la Lectura, el Arte y la Innovación</t>
  </si>
  <si>
    <t>Organic SEO Expert since 1997 will Fast Track YOUR Rankings, Conversions &amp; WEB PROFITS with cutting-edge SEO Services &amp; High-Quality Web Design.</t>
  </si>
  <si>
    <t>I talk about my dog... a lot.                                                 
Social Media Strategist @topdrawinc #notl &amp; #yeg</t>
  </si>
  <si>
    <t>Mantra: If you brand it and engage your publics, they will come. Marketing / PR hybrid. Entertainment, TV/ TV News, Pop Culture Junkie.</t>
  </si>
  <si>
    <t>#Paris based #fashion #Entrepreneur #RIMVEBA • #ESMOD &amp; #MBADMB Grad •Tweet on #InfluencerMarketing #SocialMedia •Into #FashionTech #3Dprinting #luxury #travel</t>
  </si>
  <si>
    <t>Social Media, Marketing, PR, Promotions, Video Marketing, Vlogging, Blogging, Audio, Video Production for Online SmallBiz | Android User | #0811SM  #0811V</t>
  </si>
  <si>
    <t>Blogger | Digital Marketing Expert | Freelancer | Social Media Specialist | Enabler | Crypto Enthusiast</t>
  </si>
  <si>
    <t>I invent #digital idea &amp; turn it into revenue.CMO &amp; Head of Digital marketing with over 15 years of experience in #seo #sem #smm across various industries.</t>
  </si>
  <si>
    <t>Ci siamo lasciate crescere i capelli e li abbiamo usati per nascondere i sentimenti.</t>
  </si>
  <si>
    <t>Digital Mktg Mngr | B2B SaaS Marketer | Certified Inbound &amp; Content Marketer | Google Certified Individual | DayDreamer | #Martech | #BhaiTeraWarriorHai_xD83D__xDCAA_</t>
  </si>
  <si>
    <t>"Due cose ci salvano nella vita: amare e ridere. Se ne avete una va bene. Se le avete tutte e due siete invincibili" 
_xD83D__xDCDA_ IBM at @LSBU</t>
  </si>
  <si>
    <t>Social Media Manager. Ex @sciencespo | Alumna @Celsa_Officiel. Prof @SciencesPo38 | #education #art #design _xD83D__xDEB5_✏️_xD83D__xDCDA_</t>
  </si>
  <si>
    <t>Measuring marketing impact at EY. Inspired by (r)evolution of tech, digital, social. Hack golfer, music lover, avid reader. All views my own.</t>
  </si>
  <si>
    <t>Chef des ventes régional Bourgogne-centre Passionné de Digital et Management _xD83D__xDCC8__xD83D__xDCC4__xD83C__xDFBC__xD83C__xDFAC_ #Connecté #Telecom #RH #IoT #Digital #BigData #Numérique #sports #Running</t>
  </si>
  <si>
    <t>Mum to a spirited boy, #socialmedia strategist at @ideas_exposure #DigitalMum</t>
  </si>
  <si>
    <t>Social Media Marketing Author, Trainer and Consultant serving SMEs and Startups! New Book Out Now On Amazon! _xD83D__xDCDA__xD83D__xDC49_ https://amzn.to/2CLnZx1</t>
  </si>
  <si>
    <t>* Graphic Design * Photo Shoot Production * Social Media Content Creation * Social Media Management *  Mental Awareness Supporter</t>
  </si>
  <si>
    <t>Als Your Social Media Buddy helpt @dirkjanhupkes ondernemers om het verhaal over hun bedrijf, hun klanten en zichzelf op social media te vertellen.</t>
  </si>
  <si>
    <t>INSTAGRAM STRATEGIST _xD83D__xDCF2_Helping others earn dollars _xD83D__xDCB8_ to Travel 
https://t.co/3mg3LGAHIp</t>
  </si>
  <si>
    <t>#BLOGGER | #SEO | #SMO | #SocialMedia | #Strategist | #DigitalMarketing | #Photographer | #Musiclover.</t>
  </si>
  <si>
    <t>Hello ✌️! We like helping local businesses grow. Our main focus is making our clients happy by delivering high quality leads.</t>
  </si>
  <si>
    <t>#LeadGeneration_xD83D__xDE80__xD83D__xDDD3_#Marketing #B2B_xD83D__xDCCA_ #Campaign #Analytic_xD83D__xDCF6_#KeynoteSpeaker_xD83D__xDCBB_#Sales #Prospecting_xD83D__xDCF2_#Inbound #Outbound #DigitalContent #Funnel #synchronizedmarketing</t>
  </si>
  <si>
    <t>Founded in 2010 by Kevin (https://t.co/lurvWL5esb) and Mike (https://t.co/K2R5ZI3ekr).      Need help? Visit https://t.co/OQR3Kbbcdw.</t>
  </si>
  <si>
    <t>Formally Digital Splash. Quickly create digital marketing campaigns that drive traffic to your website. #MarTech #DevOps #ServOps</t>
  </si>
  <si>
    <t>Red Copper Marketing Limited is a small and friendly London-based Independent marketing consultancy for start-ups, small business and charity organisations.</t>
  </si>
  <si>
    <t>Host #Digital360Chat (1st Thur of the Month @ 12pm ET) | Targeting &amp; Engaging the Customer w/ #Digital and #Social Solutions | ✍️ Sign up for our Email Tips _xD83D__xDC47_</t>
  </si>
  <si>
    <t>Social Media Strategist &amp; President at DCP Social, Maker of Music (http://facebook.com/ModernEcho1), Advertising, Travel, XBOX and Movies. This Is My Life.</t>
  </si>
  <si>
    <t>I tweet about photography and social media  
#moniseum</t>
  </si>
  <si>
    <t>Senior #Psychology major and #Marketing minor at #BallState and Operations Director at Moov Media. Indie #author and future #digital #marketer.</t>
  </si>
  <si>
    <t>Solving the Instagram's single link in bio problem. Grow relationships with your audience using http://fuzed.link</t>
  </si>
  <si>
    <t>✯ Founder of ah! #Marketing ✯ #SocialMedia + Marketing #Strategist ✯ #DigitalMum Award Winner _xD83E__xDD47_ ✯  Happiest in #Barbudan sun ✯ A #BarbudaStrong Advocate ✯</t>
  </si>
  <si>
    <t>Freelance Digital Marketer &amp; Consultant, travel addict, workaholic and a coffee-lover. Genius is the ability to put into effect what is on your mind -F.</t>
  </si>
  <si>
    <t>Marketing and advertising experts. Want to stand out? Call us!</t>
  </si>
  <si>
    <t>#KobMaxQueen Offers Content Marketing, Email Marketing &amp; SEO Services. @BlogTrybe We make you look GOOD online. Founder @1ikenna</t>
  </si>
  <si>
    <t>New York</t>
  </si>
  <si>
    <t>Los Angeles, CA</t>
  </si>
  <si>
    <t>Right here for you</t>
  </si>
  <si>
    <t>Cleveland, OH</t>
  </si>
  <si>
    <t>United Kingdom</t>
  </si>
  <si>
    <t>Houston, New York</t>
  </si>
  <si>
    <t>Boyertown, PA</t>
  </si>
  <si>
    <t>Brighton, England</t>
  </si>
  <si>
    <t>Washington, DC</t>
  </si>
  <si>
    <t>Uganda</t>
  </si>
  <si>
    <t>Paris, Torino</t>
  </si>
  <si>
    <t>The Social Media Jungle</t>
  </si>
  <si>
    <t>Houston, TX</t>
  </si>
  <si>
    <t>Minneapolis, MN</t>
  </si>
  <si>
    <t>Dallas, TX</t>
  </si>
  <si>
    <t>Shippensburg, PA</t>
  </si>
  <si>
    <t>Federal Way, WA</t>
  </si>
  <si>
    <t>California, USA</t>
  </si>
  <si>
    <t>Chennai, India</t>
  </si>
  <si>
    <t>United States</t>
  </si>
  <si>
    <t>Monterey, CA</t>
  </si>
  <si>
    <t>Republic of Belarus</t>
  </si>
  <si>
    <t>Pasadena, TX</t>
  </si>
  <si>
    <t>San Diego, CA</t>
  </si>
  <si>
    <t>Indianapolis, IN</t>
  </si>
  <si>
    <t>Atlanta, GA</t>
  </si>
  <si>
    <t>Bristol, England</t>
  </si>
  <si>
    <t>New York, USA</t>
  </si>
  <si>
    <t>South Africa</t>
  </si>
  <si>
    <t>Pune, India</t>
  </si>
  <si>
    <t>New York, NY</t>
  </si>
  <si>
    <t>New Delhi, India</t>
  </si>
  <si>
    <t>Украина</t>
  </si>
  <si>
    <t>Fife, Scotland, UK</t>
  </si>
  <si>
    <t>Orlando, FL</t>
  </si>
  <si>
    <t>Portland, OR</t>
  </si>
  <si>
    <t>Grantham, England</t>
  </si>
  <si>
    <t>Paris, France</t>
  </si>
  <si>
    <t>Mexico</t>
  </si>
  <si>
    <t>-7.667485,111.473776</t>
  </si>
  <si>
    <t>Colombia</t>
  </si>
  <si>
    <t>Based in NI.</t>
  </si>
  <si>
    <t>Arizona</t>
  </si>
  <si>
    <t>Oakland, CA</t>
  </si>
  <si>
    <t>Worldwide</t>
  </si>
  <si>
    <t>Massachusetts, USA</t>
  </si>
  <si>
    <t>Trujillo - Peru.</t>
  </si>
  <si>
    <t>Philadelphia PA (610) 768-0357</t>
  </si>
  <si>
    <t>Edmonton, Alberta</t>
  </si>
  <si>
    <t>Northern Territory, Australia _xD83C__xDDE6__xD83C__xDDFA_</t>
  </si>
  <si>
    <t>Republic of the Philippines</t>
  </si>
  <si>
    <t>Patna, India</t>
  </si>
  <si>
    <t>Roma</t>
  </si>
  <si>
    <t>Mumbai</t>
  </si>
  <si>
    <t>London, England</t>
  </si>
  <si>
    <t>London</t>
  </si>
  <si>
    <t>Lyon / Mâcon / Paris</t>
  </si>
  <si>
    <t>North West, England</t>
  </si>
  <si>
    <t>Broomfield, CO</t>
  </si>
  <si>
    <t>Alphen aan den Rijn, Nederland</t>
  </si>
  <si>
    <t>U.K.</t>
  </si>
  <si>
    <t>Navi Mumbai, India</t>
  </si>
  <si>
    <t>Fukuoka-shi Hakata, Fukuoka</t>
  </si>
  <si>
    <t>Brazil _xD83C__xDDE7__xD83C__xDDF7_ | Chile _xD83C__xDDE8__xD83C__xDDF1_</t>
  </si>
  <si>
    <t>Louisville, KY</t>
  </si>
  <si>
    <t>Austin, TX</t>
  </si>
  <si>
    <t>Berlin, DE</t>
  </si>
  <si>
    <t>Muncie, IN</t>
  </si>
  <si>
    <t>Houten, Nederland</t>
  </si>
  <si>
    <t>Amityville, NY</t>
  </si>
  <si>
    <t>Lagos, Nigeria</t>
  </si>
  <si>
    <t>https://t.co/5HsaOzbEd4</t>
  </si>
  <si>
    <t>http://crackerjackscribe.com</t>
  </si>
  <si>
    <t>http://www.link-assistant.com</t>
  </si>
  <si>
    <t>http://www.contentmarketinginstitute.com</t>
  </si>
  <si>
    <t>http://www.digital-drum.com</t>
  </si>
  <si>
    <t>http://viralcontentbee.com/</t>
  </si>
  <si>
    <t>http://educationcubed.co.uk</t>
  </si>
  <si>
    <t>http://www.socialmediatoday.com</t>
  </si>
  <si>
    <t>https://thegenerationalopinion.wordpress.com</t>
  </si>
  <si>
    <t>http://www.cooeesocialmedia.com</t>
  </si>
  <si>
    <t>https://t.co/rSJFhL2bft</t>
  </si>
  <si>
    <t>https://www.dignited.com/author/voloo/</t>
  </si>
  <si>
    <t>https://www.socialmediaexaminer.com/88aa</t>
  </si>
  <si>
    <t>http://www.madalynsklar.com</t>
  </si>
  <si>
    <t>https://t.co/cIRJS4fYc9</t>
  </si>
  <si>
    <t>http://bit.ly/fixnearn</t>
  </si>
  <si>
    <t>https://www.linkedin.com/in/taylor-mendoza-1aa435120/</t>
  </si>
  <si>
    <t>https://t.co/yQqjsJrceF</t>
  </si>
  <si>
    <t>https://t.co/WJe060yTsK</t>
  </si>
  <si>
    <t>https://www.fiverr.com/ajrinastudio/create-google-adwords-banner-design-static-or-html5</t>
  </si>
  <si>
    <t>http://blueprint360.co.in</t>
  </si>
  <si>
    <t>https://t.co/zVQ86j7oYL</t>
  </si>
  <si>
    <t>https://t.co/jtB8gXSqr6</t>
  </si>
  <si>
    <t>https://t.co/2MrbKLokfU</t>
  </si>
  <si>
    <t>https://t.co/jtB8gYa1iE</t>
  </si>
  <si>
    <t>https://t.co/sfkWMDkNKs</t>
  </si>
  <si>
    <t>https://genepetrov.substack.com/</t>
  </si>
  <si>
    <t>http://www.personalautodm.com</t>
  </si>
  <si>
    <t>https://www.linkedin.com/company/snowdrop-marketing</t>
  </si>
  <si>
    <t>https://www.linkedin.com/in/marisalouw</t>
  </si>
  <si>
    <t>https://t.co/eIbCvv0KPW</t>
  </si>
  <si>
    <t>https://t.co/YaXvgkE9i9</t>
  </si>
  <si>
    <t>https://t.co/ueEE2zEAii</t>
  </si>
  <si>
    <t>http://t.co/ShsyYfmmsq</t>
  </si>
  <si>
    <t>http://www.creativewebconceptsusa.com</t>
  </si>
  <si>
    <t>https://t.co/RNC0SkAUk6</t>
  </si>
  <si>
    <t>https://t.co/cQE9sLaI67</t>
  </si>
  <si>
    <t>https://t.co/nmvLPtwMLK</t>
  </si>
  <si>
    <t>https://t.co/6ULxY2PEw9</t>
  </si>
  <si>
    <t>https://t.co/nbCDjxhdsJ</t>
  </si>
  <si>
    <t>https://t.co/0RFpS34Dv2</t>
  </si>
  <si>
    <t>http://www.coppersquareni.com</t>
  </si>
  <si>
    <t>http://www.thesocialitesuite.com</t>
  </si>
  <si>
    <t>http://www.cliffworley.com/consultation</t>
  </si>
  <si>
    <t>https://t.co/4BGwg8BeWH</t>
  </si>
  <si>
    <t>http://valuencer.net</t>
  </si>
  <si>
    <t>https://t.co/XcQ1Z5IRrn</t>
  </si>
  <si>
    <t>http://www.firstplacepositioning.com</t>
  </si>
  <si>
    <t>https://t.co/p36iaOrXrI</t>
  </si>
  <si>
    <t>https://t.co/D06bmnKJoa</t>
  </si>
  <si>
    <t>https://www.regtech.site</t>
  </si>
  <si>
    <t>https://t.co/w91uZmC7Nd</t>
  </si>
  <si>
    <t>http://www.winaybari.wordpress.com</t>
  </si>
  <si>
    <t>http://t.co/P3ExmVqLCw</t>
  </si>
  <si>
    <t>https://t.co/TSbJaUkYY4</t>
  </si>
  <si>
    <t>https://t.co/900CYjXErX</t>
  </si>
  <si>
    <t>http://www.scarlettdarbyshireuk.com</t>
  </si>
  <si>
    <t>http://www.postingbee.com</t>
  </si>
  <si>
    <t>https://t.co/hoEGtWdbf3</t>
  </si>
  <si>
    <t>https://t.co/ZK3XCnjciC</t>
  </si>
  <si>
    <t>https://www.linkedin.com/in/corellanap</t>
  </si>
  <si>
    <t>https://t.co/AzTdXSrb1p</t>
  </si>
  <si>
    <t>https://strend.io/</t>
  </si>
  <si>
    <t>https://t.co/0WjF77yjNw</t>
  </si>
  <si>
    <t>https://linktr.ee/b2the7</t>
  </si>
  <si>
    <t>http://www.facebook.com/DCPsocial</t>
  </si>
  <si>
    <t>http://monis.net</t>
  </si>
  <si>
    <t>https://t.co/K49LWSLLm2</t>
  </si>
  <si>
    <t>http://www.fuzed.link</t>
  </si>
  <si>
    <t>http://www.ah-marketing.co.uk</t>
  </si>
  <si>
    <t>http://www.am-marketing.nl</t>
  </si>
  <si>
    <t>http://t.co/QADN9Z1vES</t>
  </si>
  <si>
    <t>https://blogtrybe.com</t>
  </si>
  <si>
    <t>Edinburgh</t>
  </si>
  <si>
    <t>https://pbs.twimg.com/profile_banners/18726840/1490051982</t>
  </si>
  <si>
    <t>https://pbs.twimg.com/profile_banners/433732413/1466182011</t>
  </si>
  <si>
    <t>https://pbs.twimg.com/profile_banners/37626761/1486558537</t>
  </si>
  <si>
    <t>https://pbs.twimg.com/profile_banners/991644602712117248/1531481252</t>
  </si>
  <si>
    <t>https://pbs.twimg.com/profile_banners/18240655/1546873538</t>
  </si>
  <si>
    <t>https://pbs.twimg.com/profile_banners/718114413300072448/1481979058</t>
  </si>
  <si>
    <t>https://pbs.twimg.com/profile_banners/1089670042533416960/1548807022</t>
  </si>
  <si>
    <t>https://pbs.twimg.com/profile_banners/805803855426494465/1481038424</t>
  </si>
  <si>
    <t>https://pbs.twimg.com/profile_banners/15441074/1507233102</t>
  </si>
  <si>
    <t>https://pbs.twimg.com/profile_banners/2768691382/1552682605</t>
  </si>
  <si>
    <t>https://pbs.twimg.com/profile_banners/977189873194061824/1551801131</t>
  </si>
  <si>
    <t>https://pbs.twimg.com/profile_banners/2165301067/1554294903</t>
  </si>
  <si>
    <t>https://pbs.twimg.com/profile_banners/926206350849400833/1553385773</t>
  </si>
  <si>
    <t>https://pbs.twimg.com/profile_banners/53925101/1399383763</t>
  </si>
  <si>
    <t>https://pbs.twimg.com/profile_banners/14164297/1485550174</t>
  </si>
  <si>
    <t>https://pbs.twimg.com/profile_banners/1019412378327412737/1531883076</t>
  </si>
  <si>
    <t>https://pbs.twimg.com/profile_banners/364430710/1532944932</t>
  </si>
  <si>
    <t>https://pbs.twimg.com/profile_banners/1100091219894362114/1551383575</t>
  </si>
  <si>
    <t>https://pbs.twimg.com/profile_banners/856995865462022144/1517454800</t>
  </si>
  <si>
    <t>https://pbs.twimg.com/profile_banners/3995849414/1548959135</t>
  </si>
  <si>
    <t>https://pbs.twimg.com/profile_banners/988674449003003904/1535328017</t>
  </si>
  <si>
    <t>https://pbs.twimg.com/profile_banners/15008354/1556174708</t>
  </si>
  <si>
    <t>https://pbs.twimg.com/profile_banners/3388972174/1499343703</t>
  </si>
  <si>
    <t>https://pbs.twimg.com/profile_banners/1110953492313604096/1555967494</t>
  </si>
  <si>
    <t>https://pbs.twimg.com/profile_banners/1922243041/1544570412</t>
  </si>
  <si>
    <t>https://pbs.twimg.com/profile_banners/1116313144215912449/1555056093</t>
  </si>
  <si>
    <t>https://pbs.twimg.com/profile_banners/96026289/1530561237</t>
  </si>
  <si>
    <t>https://pbs.twimg.com/profile_banners/1029208129/1531457598</t>
  </si>
  <si>
    <t>https://pbs.twimg.com/profile_banners/757770821112729600/1539974773</t>
  </si>
  <si>
    <t>https://pbs.twimg.com/profile_banners/54979071/1484744955</t>
  </si>
  <si>
    <t>https://pbs.twimg.com/profile_banners/771007619360231424/1557157110</t>
  </si>
  <si>
    <t>https://pbs.twimg.com/profile_banners/874714397968650245/1528396303</t>
  </si>
  <si>
    <t>https://pbs.twimg.com/profile_banners/890321342410747905/1508190390</t>
  </si>
  <si>
    <t>https://pbs.twimg.com/profile_banners/799032122/1557282618</t>
  </si>
  <si>
    <t>https://pbs.twimg.com/profile_banners/118354896/1555388413</t>
  </si>
  <si>
    <t>https://pbs.twimg.com/profile_banners/955691603531677696/1554782073</t>
  </si>
  <si>
    <t>https://pbs.twimg.com/profile_banners/344156225/1554690630</t>
  </si>
  <si>
    <t>https://pbs.twimg.com/profile_banners/609768418/1488518787</t>
  </si>
  <si>
    <t>https://pbs.twimg.com/profile_banners/830706860/1397318765</t>
  </si>
  <si>
    <t>https://pbs.twimg.com/profile_banners/16712855/1524753431</t>
  </si>
  <si>
    <t>https://pbs.twimg.com/profile_banners/788873117158387713/1547997147</t>
  </si>
  <si>
    <t>https://pbs.twimg.com/profile_banners/128996588/1458274521</t>
  </si>
  <si>
    <t>https://pbs.twimg.com/profile_banners/198609576/1483262430</t>
  </si>
  <si>
    <t>https://pbs.twimg.com/profile_banners/29263258/1507211073</t>
  </si>
  <si>
    <t>https://pbs.twimg.com/profile_banners/734969695/1550487560</t>
  </si>
  <si>
    <t>https://pbs.twimg.com/profile_banners/82145673/1416196409</t>
  </si>
  <si>
    <t>https://pbs.twimg.com/profile_banners/927604850/1556924809</t>
  </si>
  <si>
    <t>https://pbs.twimg.com/profile_banners/12683022/1452777780</t>
  </si>
  <si>
    <t>https://pbs.twimg.com/profile_banners/94495705/1506539044</t>
  </si>
  <si>
    <t>https://pbs.twimg.com/profile_banners/2231328445/1554299318</t>
  </si>
  <si>
    <t>https://pbs.twimg.com/profile_banners/125136532/1465110066</t>
  </si>
  <si>
    <t>https://pbs.twimg.com/profile_banners/160625536/1553877394</t>
  </si>
  <si>
    <t>https://pbs.twimg.com/profile_banners/16915371/1548985281</t>
  </si>
  <si>
    <t>https://pbs.twimg.com/profile_banners/1035952969601114112/1555113186</t>
  </si>
  <si>
    <t>https://pbs.twimg.com/profile_banners/1025760006086508544/1544801960</t>
  </si>
  <si>
    <t>https://pbs.twimg.com/profile_banners/403859490/1433356603</t>
  </si>
  <si>
    <t>https://pbs.twimg.com/profile_banners/3585852614/1549806858</t>
  </si>
  <si>
    <t>https://pbs.twimg.com/profile_banners/780670782770860032/1475005136</t>
  </si>
  <si>
    <t>https://pbs.twimg.com/profile_banners/3048138907/1555553750</t>
  </si>
  <si>
    <t>https://pbs.twimg.com/profile_banners/53015192/1537922706</t>
  </si>
  <si>
    <t>https://pbs.twimg.com/profile_banners/85105267/1555566772</t>
  </si>
  <si>
    <t>https://pbs.twimg.com/profile_banners/217001190/1424113615</t>
  </si>
  <si>
    <t>https://pbs.twimg.com/profile_banners/179873861/1494328990</t>
  </si>
  <si>
    <t>https://pbs.twimg.com/profile_banners/471113985/1557150728</t>
  </si>
  <si>
    <t>https://pbs.twimg.com/profile_banners/1954013046/1537377980</t>
  </si>
  <si>
    <t>https://pbs.twimg.com/profile_banners/14996116/1405069952</t>
  </si>
  <si>
    <t>https://pbs.twimg.com/profile_banners/103839670/1505892973</t>
  </si>
  <si>
    <t>https://pbs.twimg.com/profile_banners/83680246/1493836006</t>
  </si>
  <si>
    <t>https://pbs.twimg.com/profile_banners/1362959900/1554137371</t>
  </si>
  <si>
    <t>https://pbs.twimg.com/profile_banners/722485513228124160/1552850144</t>
  </si>
  <si>
    <t>https://pbs.twimg.com/profile_banners/814855664648486914/1483114281</t>
  </si>
  <si>
    <t>https://pbs.twimg.com/profile_banners/805542210703949824/1499760557</t>
  </si>
  <si>
    <t>https://pbs.twimg.com/profile_banners/3310721736/1440404156</t>
  </si>
  <si>
    <t>https://pbs.twimg.com/profile_banners/1113323638462095361/1554651752</t>
  </si>
  <si>
    <t>https://pbs.twimg.com/profile_banners/935475590181687297/1511891851</t>
  </si>
  <si>
    <t>https://pbs.twimg.com/profile_banners/1101255272843087872/1554828125</t>
  </si>
  <si>
    <t>https://pbs.twimg.com/profile_banners/180505807/1462974771</t>
  </si>
  <si>
    <t>https://pbs.twimg.com/profile_banners/944848107514335232/1555714329</t>
  </si>
  <si>
    <t>https://pbs.twimg.com/profile_banners/1026132252718256130/1533484980</t>
  </si>
  <si>
    <t>https://pbs.twimg.com/profile_banners/3988196303/1557165210</t>
  </si>
  <si>
    <t>https://pbs.twimg.com/profile_banners/67692268/1447631010</t>
  </si>
  <si>
    <t>https://pbs.twimg.com/profile_banners/978319191798374400/1529250649</t>
  </si>
  <si>
    <t>https://pbs.twimg.com/profile_banners/18349397/1453639250</t>
  </si>
  <si>
    <t>https://pbs.twimg.com/profile_banners/565955893/1505698765</t>
  </si>
  <si>
    <t>https://pbs.twimg.com/profile_banners/888391559082848256/1556893065</t>
  </si>
  <si>
    <t>https://pbs.twimg.com/profile_banners/336133573/1551352022</t>
  </si>
  <si>
    <t>https://pbs.twimg.com/profile_banners/118057572/1478813353</t>
  </si>
  <si>
    <t>https://pbs.twimg.com/profile_banners/38263740/1533225456</t>
  </si>
  <si>
    <t>https://pbs.twimg.com/profile_banners/2933378152/1553432716</t>
  </si>
  <si>
    <t>en-gb</t>
  </si>
  <si>
    <t>fr</t>
  </si>
  <si>
    <t>ru</t>
  </si>
  <si>
    <t>es</t>
  </si>
  <si>
    <t>ja</t>
  </si>
  <si>
    <t>nl</t>
  </si>
  <si>
    <t>http://abs.twimg.com/images/themes/theme9/bg.gif</t>
  </si>
  <si>
    <t>http://abs.twimg.com/images/themes/theme11/bg.gif</t>
  </si>
  <si>
    <t>http://abs.twimg.com/images/themes/theme15/bg.png</t>
  </si>
  <si>
    <t>http://abs.twimg.com/images/themes/theme1/bg.png</t>
  </si>
  <si>
    <t>http://abs.twimg.com/images/themes/theme16/bg.gif</t>
  </si>
  <si>
    <t>http://abs.twimg.com/images/themes/theme14/bg.gif</t>
  </si>
  <si>
    <t>http://abs.twimg.com/images/themes/theme7/bg.gif</t>
  </si>
  <si>
    <t>http://abs.twimg.com/images/themes/theme10/bg.gif</t>
  </si>
  <si>
    <t>http://a0.twimg.com/profile_background_images/16578967/socialme_twitter_image.jpg</t>
  </si>
  <si>
    <t>http://abs.twimg.com/images/themes/theme18/bg.gif</t>
  </si>
  <si>
    <t>http://abs.twimg.com/images/themes/theme2/bg.gif</t>
  </si>
  <si>
    <t>http://abs.twimg.com/images/themes/theme12/bg.gif</t>
  </si>
  <si>
    <t>http://abs.twimg.com/images/themes/theme5/bg.gif</t>
  </si>
  <si>
    <t>http://abs.twimg.com/images/themes/theme6/bg.gif</t>
  </si>
  <si>
    <t>http://abs.twimg.com/images/themes/theme17/bg.gif</t>
  </si>
  <si>
    <t>http://abs.twimg.com/images/themes/theme8/bg.gif</t>
  </si>
  <si>
    <t>http://abs.twimg.com/images/themes/theme13/bg.gif</t>
  </si>
  <si>
    <t>http://pbs.twimg.com/profile_images/1864869920/JLK_logo_Twitter_normal.gif</t>
  </si>
  <si>
    <t>http://pbs.twimg.com/profile_images/991957403364184064/9xATSjNM_normal.jpg</t>
  </si>
  <si>
    <t>http://pbs.twimg.com/profile_images/2372988200/cudltvccob8x3kysv6rg_normal.jpeg</t>
  </si>
  <si>
    <t>http://pbs.twimg.com/profile_images/1087435891575062530/aF02E_6I_normal.jpg</t>
  </si>
  <si>
    <t>http://pbs.twimg.com/profile_images/2612341954/62bqhc9hzo18o0i9ic65_normal.gif</t>
  </si>
  <si>
    <t>http://pbs.twimg.com/profile_images/1090076270912856069/YV7gric3_normal.jpg</t>
  </si>
  <si>
    <t>http://pbs.twimg.com/profile_images/463673794716909569/DvZl4mU3_normal.png</t>
  </si>
  <si>
    <t>http://pbs.twimg.com/profile_images/882937948869722112/7bdr_2Fr_normal.jpg</t>
  </si>
  <si>
    <t>http://pbs.twimg.com/profile_images/1005142515564142592/5LFagGW2_normal.jpg</t>
  </si>
  <si>
    <t>http://pbs.twimg.com/profile_images/1113324013080727552/ZpbrrxV8_normal.jpg</t>
  </si>
  <si>
    <t>http://a0.twimg.com/profile_images/254440800/socialme_normal.jpg</t>
  </si>
  <si>
    <t>http://pbs.twimg.com/profile_images/786681705981673472/T5OKNZ1-_normal.jpg</t>
  </si>
  <si>
    <t>http://pbs.twimg.com/profile_images/1008375008261910528/2p4uCqHj_normal.jpg</t>
  </si>
  <si>
    <t>Open Twitter Page for This Person</t>
  </si>
  <si>
    <t>https://twitter.com/jlkcreative</t>
  </si>
  <si>
    <t>https://twitter.com/cjscribe</t>
  </si>
  <si>
    <t>https://twitter.com/seopowersuite</t>
  </si>
  <si>
    <t>https://twitter.com/anna_bredava</t>
  </si>
  <si>
    <t>https://twitter.com/cmicontent</t>
  </si>
  <si>
    <t>https://twitter.com/fi_digitaldrum</t>
  </si>
  <si>
    <t>https://twitter.com/vcbuzz</t>
  </si>
  <si>
    <t>https://twitter.com/mymarketingmule</t>
  </si>
  <si>
    <t>https://twitter.com/cubed_education</t>
  </si>
  <si>
    <t>https://twitter.com/socialmedia2day</t>
  </si>
  <si>
    <t>https://twitter.com/ahikiiriza</t>
  </si>
  <si>
    <t>https://twitter.com/cooeesocialhq</t>
  </si>
  <si>
    <t>https://twitter.com/findyourcm</t>
  </si>
  <si>
    <t>https://twitter.com/immanueloloo</t>
  </si>
  <si>
    <t>https://twitter.com/smexaminer</t>
  </si>
  <si>
    <t>https://twitter.com/madalynsklar</t>
  </si>
  <si>
    <t>https://twitter.com/morgan_short_</t>
  </si>
  <si>
    <t>https://twitter.com/simplenetbiz</t>
  </si>
  <si>
    <t>https://twitter.com/taylorsmendoza1</t>
  </si>
  <si>
    <t>https://twitter.com/alyssalriegel</t>
  </si>
  <si>
    <t>https://twitter.com/teambrandner</t>
  </si>
  <si>
    <t>https://twitter.com/bestfiverrdeal</t>
  </si>
  <si>
    <t>https://twitter.com/balyan</t>
  </si>
  <si>
    <t>https://twitter.com/awarioapp</t>
  </si>
  <si>
    <t>https://twitter.com/gmail_seller</t>
  </si>
  <si>
    <t>https://twitter.com/joeclark947</t>
  </si>
  <si>
    <t>https://twitter.com/coltboll</t>
  </si>
  <si>
    <t>https://twitter.com/yanakalashnik16</t>
  </si>
  <si>
    <t>https://twitter.com/techgeek311</t>
  </si>
  <si>
    <t>https://twitter.com/nibirro</t>
  </si>
  <si>
    <t>https://twitter.com/jumper_media</t>
  </si>
  <si>
    <t>https://twitter.com/tabithaedwards</t>
  </si>
  <si>
    <t>https://twitter.com/genepetrovlmc</t>
  </si>
  <si>
    <t>https://twitter.com/personalautodm</t>
  </si>
  <si>
    <t>https://twitter.com/snowdropmkting</t>
  </si>
  <si>
    <t>https://twitter.com/marionh717</t>
  </si>
  <si>
    <t>https://twitter.com/marisalouw</t>
  </si>
  <si>
    <t>https://twitter.com/ashiya_guha</t>
  </si>
  <si>
    <t>https://twitter.com/davithaghiassi</t>
  </si>
  <si>
    <t>https://twitter.com/ruchi_aggarwal1</t>
  </si>
  <si>
    <t>https://twitter.com/aleksius_com</t>
  </si>
  <si>
    <t>https://twitter.com/socialme</t>
  </si>
  <si>
    <t>https://twitter.com/shelleycostello</t>
  </si>
  <si>
    <t>https://twitter.com/_underdog_sport</t>
  </si>
  <si>
    <t>https://twitter.com/zarkopinkas</t>
  </si>
  <si>
    <t>https://twitter.com/mjfears</t>
  </si>
  <si>
    <t>https://twitter.com/brettdixon</t>
  </si>
  <si>
    <t>https://twitter.com/_vincent_binet</t>
  </si>
  <si>
    <t>https://twitter.com/warriorgrll74</t>
  </si>
  <si>
    <t>https://twitter.com/agushendrostwn</t>
  </si>
  <si>
    <t>https://twitter.com/juanjoaldaz</t>
  </si>
  <si>
    <t>https://twitter.com/natasham4</t>
  </si>
  <si>
    <t>https://twitter.com/coppersqcomms</t>
  </si>
  <si>
    <t>https://twitter.com/sassysuite</t>
  </si>
  <si>
    <t>https://twitter.com/lazybone007</t>
  </si>
  <si>
    <t>https://twitter.com/fiscalcliffw</t>
  </si>
  <si>
    <t>https://twitter.com/marifasanaro</t>
  </si>
  <si>
    <t>https://twitter.com/h_u_m_i_n_t</t>
  </si>
  <si>
    <t>https://twitter.com/valuencer</t>
  </si>
  <si>
    <t>https://twitter.com/eddygarciavega</t>
  </si>
  <si>
    <t>https://twitter.com/greggthorpe</t>
  </si>
  <si>
    <t>https://twitter.com/loganwiddicombe</t>
  </si>
  <si>
    <t>https://twitter.com/lishunemahone</t>
  </si>
  <si>
    <t>https://twitter.com/rimveba</t>
  </si>
  <si>
    <t>https://twitter.com/australia0811sm</t>
  </si>
  <si>
    <t>https://twitter.com/mathony</t>
  </si>
  <si>
    <t>https://twitter.com/b_anand</t>
  </si>
  <si>
    <t>https://twitter.com/stefrivetti</t>
  </si>
  <si>
    <t>https://twitter.com/daydreamerwinay</t>
  </si>
  <si>
    <t>https://twitter.com/alexandra_stan8</t>
  </si>
  <si>
    <t>https://twitter.com/peeljoanna</t>
  </si>
  <si>
    <t>https://twitter.com/wendytarr</t>
  </si>
  <si>
    <t>https://twitter.com/franckdeo</t>
  </si>
  <si>
    <t>https://twitter.com/nkavithanair</t>
  </si>
  <si>
    <t>https://twitter.com/consultscarlett</t>
  </si>
  <si>
    <t>https://twitter.com/postingbee</t>
  </si>
  <si>
    <t>https://twitter.com/ysmb_nl</t>
  </si>
  <si>
    <t>https://twitter.com/travelwithelw</t>
  </si>
  <si>
    <t>https://twitter.com/chetan0037</t>
  </si>
  <si>
    <t>https://twitter.com/momomarketing</t>
  </si>
  <si>
    <t>https://twitter.com/princeroy76</t>
  </si>
  <si>
    <t>https://twitter.com/corellanapino</t>
  </si>
  <si>
    <t>https://twitter.com/instagram</t>
  </si>
  <si>
    <t>https://twitter.com/strend_</t>
  </si>
  <si>
    <t>https://twitter.com/redcopperltd</t>
  </si>
  <si>
    <t>https://twitter.com/b2the7</t>
  </si>
  <si>
    <t>https://twitter.com/fearh2o</t>
  </si>
  <si>
    <t>https://twitter.com/backmanage</t>
  </si>
  <si>
    <t>https://twitter.com/monisbukhari</t>
  </si>
  <si>
    <t>https://twitter.com/theryanmonahan</t>
  </si>
  <si>
    <t>https://twitter.com/fuzedio</t>
  </si>
  <si>
    <t>https://twitter.com/annette_henry</t>
  </si>
  <si>
    <t>https://twitter.com/ammarketing_nl</t>
  </si>
  <si>
    <t>https://twitter.com/cgtmarketing</t>
  </si>
  <si>
    <t>https://twitter.com/kobmaxqueen</t>
  </si>
  <si>
    <t>jlkcreative
#SMTLive Twitter Chat Recap: The
Future of Marketing Automation
- Social Media Today https://t.co/agqCDl4C9T
https://t.co/zOQr9dhfB2</t>
  </si>
  <si>
    <t>cjscribe
B2B Marketers Share Their Best
Tips for Instagram https://t.co/W4e1VvNEKn
How can B2B marketers tap into
the power of Instagram to reach
their social media goals? We spoke
with our friends on #SMTLive to
get others opinions on the matter,
and here is what we learned. #socialmâ€¦</t>
  </si>
  <si>
    <t>seopowersuite
10 best chats for digital marketers:
1. #SocialROI by @MadalynSklar
2. #smechat by @SMExaminer 3. #SMTLive
by @socialmedia2day 4. #VCbuzz
by @vcbuzz 5. #ContentClubUK by
@Fi_digitaldrum 6. #CMWorld by
@CMIContent 4 more here ðŸ‘‰ https://t.co/D1oCz6S0V3
@AwarioApp @anna_bredava</t>
  </si>
  <si>
    <t xml:space="preserve">anna_bredava
</t>
  </si>
  <si>
    <t xml:space="preserve">cmicontent
</t>
  </si>
  <si>
    <t xml:space="preserve">fi_digitaldrum
</t>
  </si>
  <si>
    <t xml:space="preserve">vcbuzz
</t>
  </si>
  <si>
    <t>mymarketingmule
7 Biggest Challenges of #SocialMedia
Management (#SMTLive Recap) #SMM
https://t.co/gHdhui4N3k https://t.co/UJf4r8Uqjx</t>
  </si>
  <si>
    <t>cubed_education
RT @socialmedia2day: Did you miss
our most recent #SMTLive Twitter
chat? Here's a recap of the discussion
#smm https://t.co/Mub0LjkEFH</t>
  </si>
  <si>
    <t>socialmedia2day
Next #SMTLive Twitter chat = "What
Is TikTok? (A Marketer's Guide)"
_xD83C__xDFA5_ RSVP: https://t.co/aeWs3k5KkT
https://t.co/D3qKS0Jtwv</t>
  </si>
  <si>
    <t>ahikiiriza
RT @socialmedia2day: Did you miss
our most recent #SMTLive Twitter
chat? Here's a recap of the discussion
#smm https://t.co/Mub0LjkEFH</t>
  </si>
  <si>
    <t>cooeesocialhq
RT @socialmedia2day: Did you miss
our most recent #SMTLive Twitter
chat? Here's a recap of the discussion
#smm https://t.co/Mub0LjkEFH</t>
  </si>
  <si>
    <t>findyourcm
RT @socialmedia2day: Did you miss
our most recent #SMTLive Twitter
chat? Here's a recap of the discussion
#smm https://t.co/Mub0LjkEFH</t>
  </si>
  <si>
    <t>immanueloloo
RT @seopowersuite: 10 best chats
for digital marketers: 1. #SocialROI
by @MadalynSklar 2. #smechat by
@SMExaminer 3. #SMTLive by @socialmeâ€¦</t>
  </si>
  <si>
    <t xml:space="preserve">smexaminer
</t>
  </si>
  <si>
    <t>madalynsklar
RT @seopowersuite: 10 best chats
for digital marketers: 1. #SocialROI
by @MadalynSklar 2. #smechat by
@SMExaminer 3. #SMTLive by @socialmeâ€¦</t>
  </si>
  <si>
    <t>morgan_short_
RT @Simplenetbiz: How can B2B brands
use Instagram for marketing? Some
tips from the SMT community, from
our most recent #SMTLive chat #smmâ€¦</t>
  </si>
  <si>
    <t>simplenetbiz
Next #SMTLive Twitter chat = "What
Is TikTok? (A Marketer's Guide)"
_xD83C__xDFA5_ RSVP: https://t.co/YAMOnqZkxB
https://t.co/LBgSlbMBoG</t>
  </si>
  <si>
    <t>taylorsmendoza1
RT @socialmedia2day: How can B2B
brands use Instagram for marketing?
Some tips from the SMT community,
from our most recent #SMTLive chat
#â€¦</t>
  </si>
  <si>
    <t>alyssalriegel
RT @socialmedia2day: How can B2B
brands use Instagram for marketing?
Some tips from the SMT community,
from our most recent #SMTLive chat
#â€¦</t>
  </si>
  <si>
    <t>teambrandner
Weâ€™re curious, which social media
platforms are you using most for
your business? #socialmediamarketing
#smtlive</t>
  </si>
  <si>
    <t>bestfiverrdeal
RT @TeamBrandner: Weâ€™re curious,
which social media platforms are
you using most for your business?
#socialmediamarketing #smtlive</t>
  </si>
  <si>
    <t>balyan
RT @AwarioApp: Here are some of
our favourite Twitter chats on
all things #DigitalMarketing: ðŸ’™
#SocialROI ðŸ’™ #smechat ðŸ’™ #SMTLive
ðŸ’™ #VCbuzz ðŸ’™â€¦</t>
  </si>
  <si>
    <t>awarioapp
Here are some of our favourite
Twitter chats on all things #DigitalMarketing:
ðŸ’™ #SocialROI ðŸ’™ #smechat ðŸ’™
#SMTLive ðŸ’™ #VCbuzz ðŸ’™ #ContentClubUK
ðŸ’™ #CMWorld ðŸ’™ #PPCchat ðŸ’™
#SEOchat ðŸ’™ #Digital360Chat ðŸ’™
#SEMrushChat https://t.co/VOw8vLSihP
https://t.co/lvhA2fIokI</t>
  </si>
  <si>
    <t>gmail_seller
RT @AwarioApp: Here are some of
our favourite Twitter chats on
all things #DigitalMarketing: ðŸ’™
#SocialROI ðŸ’™ #smechat ðŸ’™ #SMTLive
ðŸ’™ #VCbuzz ðŸ’™â€¦</t>
  </si>
  <si>
    <t>joeclark947
RT @socialmedia2day: The Instagram
tips were flowing in our most recent
#SMTLive Twitter chat #smm https://t.co/Mub0LjkEFH</t>
  </si>
  <si>
    <t>coltboll
RT @socialmedia2day: The Instagram
tips were flowing in our most recent
#SMTLive Twitter chat #smm https://t.co/Mub0LjkEFH</t>
  </si>
  <si>
    <t>yanakalashnik16
RT @AwarioApp: Here are some of
our favourite Twitter chats on
all things #DigitalMarketing: ðŸ’™
#SocialROI ðŸ’™ #smechat ðŸ’™ #SMTLive
ðŸ’™ #VCbuzz ðŸ’™â€¦</t>
  </si>
  <si>
    <t>techgeek311
RT @socialmedia2day: The Instagram
tips were flowing in our most recent
#SMTLive Twitter chat #smm https://t.co/Mub0LjkEFH</t>
  </si>
  <si>
    <t>nibirro
RT @socialmedia2day: The Instagram
tips were flowing in our most recent
#SMTLive Twitter chat #smm https://t.co/Mub0LjkEFH</t>
  </si>
  <si>
    <t>jumper_media
RT @socialmedia2day: The Instagram
tips were flowing in our most recent
#SMTLive Twitter chat #smm https://t.co/Mub0LjkEFH</t>
  </si>
  <si>
    <t>tabithaedwards
RT @socialmedia2day: The Instagram
tips were flowing in our most recent
#SMTLive Twitter chat #smm https://t.co/Mub0LjkEFH</t>
  </si>
  <si>
    <t>genepetrovlmc
RT @AwarioApp: Here are some of
our favourite Twitter chats on
all things #DigitalMarketing: ðŸ’™
#SocialROI ðŸ’™ #smechat ðŸ’™ #SMTLive
ðŸ’™ #VCbuzz ðŸ’™â€¦</t>
  </si>
  <si>
    <t>personalautodm
RT @GenePetrovLMC: RT @AwarioApp:
Here are some of our favourite
Twitter chats on all things #DigitalMarketing:
ðŸ’™ #SocialROI ðŸ’™ #smechat ðŸ’™
#SMTLive ðŸ’™ #VCbuzz ðŸ’™ #ContentClubUK
ðŸ’™ #CMWorld ðŸ’™ #PPCchat ðŸ’™
#SEOchat ðŸ’™ #Digital360Chat ðŸ’™
#SEMrushChat â€¦ https://t.co/dAHrE8xXwn</t>
  </si>
  <si>
    <t>snowdropmkting
RT @socialmedia2day: The Instagram
tips were flowing in our most recent
#SMTLive Twitter chat #smm https://t.co/Mub0LjkEFH</t>
  </si>
  <si>
    <t>marionh717
RT @socialmedia2day: The Instagram
tips were flowing in our most recent
#SMTLive Twitter chat #smm https://t.co/Mub0LjkEFH</t>
  </si>
  <si>
    <t>marisalouw
#SMTLive Recap: Social Media Design
On a Budget https://t.co/oIrC3brDEG
#socialmedia #marketing https://t.co/mOVRDEktkI</t>
  </si>
  <si>
    <t>ashiya_guha
RT @socialmedia2day: The Instagram
tips were flowing in our most recent
#SMTLive Twitter chat #smm https://t.co/Mub0LjkEFH</t>
  </si>
  <si>
    <t>davithaghiassi
RT @socialmedia2day: Also, anyone
interested in learning more about
#InstagramMarketing should fill
out our 2-minute survey on this
subjectâ€¦</t>
  </si>
  <si>
    <t>ruchi_aggarwal1
RT @AwarioApp: Here are some of
our favourite Twitter chats on
all things #DigitalMarketing: ðŸ’™
#SocialROI ðŸ’™ #smechat ðŸ’™ #SMTLive
ðŸ’™ #VCbuzz ðŸ’™â€¦</t>
  </si>
  <si>
    <t>aleksius_com
RT @seopowersuite: 10 best chats
for digital marketers: 1. #SocialROI
by @MadalynSklar 2. #smechat by
@SMExaminer 3. #SMTLive by @socialme…</t>
  </si>
  <si>
    <t xml:space="preserve">socialme
</t>
  </si>
  <si>
    <t>shelleycostello
RT @socialmedia2day: The Instagram
tips were flowing in our most recent
#SMTLive Twitter chat #smm https://t.co/Mub0LjkEFH</t>
  </si>
  <si>
    <t>_underdog_sport
RT @socialmedia2day: Did you miss
our most recent #SMTLive Twitter
chat? Here's a recap of the discussion
#smm https://t.co/Mub0LjkEFH</t>
  </si>
  <si>
    <t>zarkopinkas
RT @socialmedia2day: Did you miss
our most recent #SMTLive Twitter
chat? Here's a recap of the discussion
#smm https://t.co/Mub0LjkEFH</t>
  </si>
  <si>
    <t>mjfears
RT @socialmedia2day: The Instagram
tips were flowing in our most recent
#SMTLive Twitter chat #smm https://t.co/Mub0LjkEFH</t>
  </si>
  <si>
    <t>brettdixon
RT @socialmedia2day: How can B2B
brands use Instagram for marketing?
Some tips from the SMT community,
from our most recent #SMTLive chat
#…</t>
  </si>
  <si>
    <t>_vincent_binet
RT @socialmedia2day: How can B2B
brands use Instagram for marketing?
Some tips from the SMT community,
from our most recent #SMTLive chat
#…</t>
  </si>
  <si>
    <t>warriorgrll74
RT @socialmedia2day: How can B2B
brands use Instagram for marketing?
Some tips from the SMT community,
from our most recent #SMTLive chat
#…</t>
  </si>
  <si>
    <t>agushendrostwn
RT @socialmedia2day: How can B2B
brands use Instagram for marketing?
Some tips from the SMT community,
from our most recent #SMTLive chat
#…</t>
  </si>
  <si>
    <t>juanjoaldaz
RT @socialmedia2day: How can B2B
brands use Instagram for marketing?
Some tips from the SMT community,
from our most recent #SMTLive chat
#…</t>
  </si>
  <si>
    <t>natasham4
RT @socialmedia2day: How can B2B
brands use Instagram for marketing?
Some tips from the SMT community,
from our most recent #SMTLive chat
#…</t>
  </si>
  <si>
    <t>coppersqcomms
RT @socialmedia2day: How can B2B
brands use Instagram for marketing?
Some tips from the SMT community,
from our most recent #SMTLive chat
#…</t>
  </si>
  <si>
    <t>sassysuite
RT @socialmedia2day: How can B2B
brands use Instagram for marketing?
Some tips from the SMT community,
from our most recent #SMTLive chat
#…</t>
  </si>
  <si>
    <t>lazybone007
RT @socialmedia2day: How can B2B
brands use Instagram for marketing?
Some tips from the SMT community,
from our most recent #SMTLive chat
#…</t>
  </si>
  <si>
    <t>fiscalcliffw
RT @socialmedia2day: How can B2B
brands use Instagram for marketing?
Some tips from the SMT community,
from our most recent #SMTLive chat
#…</t>
  </si>
  <si>
    <t>marifasanaro
RT @socialmedia2day: How can B2B
brands use Instagram for marketing?
Some tips from the SMT community,
from our most recent #SMTLive chat
#…</t>
  </si>
  <si>
    <t>h_u_m_i_n_t
RT @socialmedia2day: How can B2B
brands use Instagram for marketing?
Some tips from the SMT community,
from our most recent #SMTLive chat
#…</t>
  </si>
  <si>
    <t>valuencer
RT @socialmedia2day: How can B2B
brands use Instagram for marketing?
Some tips from the SMT community,
from our most recent #SMTLive chat
#…</t>
  </si>
  <si>
    <t>eddygarciavega
RT @socialmedia2day: How can B2B
brands use Instagram for marketing?
Some tips from the SMT community,
from our most recent #SMTLive chat
#…</t>
  </si>
  <si>
    <t>greggthorpe
RT @socialmedia2day: How can B2B
brands use Instagram for marketing?
Some tips from the SMT community,
from our most recent #SMTLive chat
#…</t>
  </si>
  <si>
    <t>loganwiddicombe
RT @socialmedia2day: How can B2B
brands use Instagram for marketing?
Some tips from the SMT community,
from our most recent #SMTLive chat
#…</t>
  </si>
  <si>
    <t>lishunemahone
RT @socialmedia2day: How can B2B
brands use Instagram for marketing?
Some tips from the SMT community,
from our most recent #SMTLive chat
#…</t>
  </si>
  <si>
    <t>rimveba
RT @socialmedia2day: How can B2B
brands use Instagram for marketing?
Some tips from the SMT community,
from our most recent #SMTLive chat
#…</t>
  </si>
  <si>
    <t>australia0811sm
RT @socialmedia2day: How can B2B
brands use Instagram for marketing?
Some tips from the SMT community,
from our most recent #SMTLive chat
#…</t>
  </si>
  <si>
    <t>mathony
RT @socialmedia2day: How can B2B
brands use Instagram for marketing?
Some tips from the SMT community,
from our most recent #SMTLive chat
#…</t>
  </si>
  <si>
    <t>b_anand
RT @socialmedia2day: How can B2B
brands use Instagram for marketing?
Some tips from the SMT community,
from our most recent #SMTLive chat
#…</t>
  </si>
  <si>
    <t>stefrivetti
RT @socialmedia2day: How can B2B
brands use Instagram for marketing?
Some tips from the SMT community,
from our most recent #SMTLive chat
#…</t>
  </si>
  <si>
    <t>daydreamerwinay
RT @socialmedia2day: How can B2B
brands use Instagram for marketing?
Some tips from the SMT community,
from our most recent #SMTLive chat
#…</t>
  </si>
  <si>
    <t>alexandra_stan8
RT @socialmedia2day: How can B2B
brands use Instagram for marketing?
Some tips from the SMT community,
from our most recent #SMTLive chat
#…</t>
  </si>
  <si>
    <t>peeljoanna
RT @socialmedia2day: How can B2B
brands use Instagram for marketing?
Some tips from the SMT community,
from our most recent #SMTLive chat
#…</t>
  </si>
  <si>
    <t>wendytarr
RT @socialmedia2day: How can B2B
brands use Instagram for marketing?
Some tips from the SMT community,
from our most recent #SMTLive chat
#…</t>
  </si>
  <si>
    <t>franckdeo
RT @socialmedia2day: How can B2B
brands use Instagram for marketing?
Some tips from the SMT community,
from our most recent #SMTLive chat
#…</t>
  </si>
  <si>
    <t>nkavithanair
RT @socialmedia2day: How can B2B
brands use Instagram for marketing?
Some tips from the SMT community,
from our most recent #SMTLive chat
#…</t>
  </si>
  <si>
    <t>consultscarlett
RT @socialmedia2day: How can B2B
brands use Instagram for marketing?
Some tips from the SMT community,
from our most recent #SMTLive chat
#…</t>
  </si>
  <si>
    <t>postingbee
RT @socialmedia2day: How can B2B
brands use Instagram for marketing?
Some tips from the SMT community,
from our most recent #SMTLive chat
#…</t>
  </si>
  <si>
    <t>ysmb_nl
RT @socialmedia2day: How can B2B
brands use Instagram for marketing?
Some tips from the SMT community,
from our most recent #SMTLive chat
#…</t>
  </si>
  <si>
    <t>travelwithelw
RT @socialmedia2day: How can B2B
brands use Instagram for marketing?
Some tips from the SMT community,
from our most recent #SMTLive chat
#…</t>
  </si>
  <si>
    <t>chetan0037
RT @socialmedia2day: How can B2B
brands use Instagram for marketing?
Some tips from the SMT community,
from our most recent #SMTLive chat
#…</t>
  </si>
  <si>
    <t>momomarketing
RT @socialmedia2day: How can B2B
brands use Instagram for marketing?
Some tips from the SMT community,
from our most recent #SMTLive chat
#…</t>
  </si>
  <si>
    <t>princeroy76
RT @socialmedia2day: How can B2B
brands use Instagram for marketing?
Some tips from the SMT community,
from our most recent #SMTLive chat
#…</t>
  </si>
  <si>
    <t>corellanapino
RT @socialmedia2day: We're kicking
off today's chat with a poll. --
Q1: What are your biggest struggles
managing a B2B brand on @instagram?…</t>
  </si>
  <si>
    <t xml:space="preserve">instagram
</t>
  </si>
  <si>
    <t>strend_
RT @socialmedia2day: How can B2B
brands use Instagram for marketing?
Some tips from the SMT community,
from our most recent #SMTLive chat
#…</t>
  </si>
  <si>
    <t>redcopperltd
RT @socialmedia2day: How can B2B
brands use Instagram for marketing?
Some tips from the SMT community,
from our most recent #SMTLive chat
#…</t>
  </si>
  <si>
    <t>b2the7
RT @AwarioApp: Here are some of
our favourite Twitter chats on
all things #DigitalMarketing: _xD83D__xDC99_
#SocialROI _xD83D__xDC99_ #smechat _xD83D__xDC99_ #SMTLive
_xD83D__xDC99_ #VCbuzz _xD83D__xDC99_…</t>
  </si>
  <si>
    <t>fearh2o
Next #SMTLive Twitter chat = "What
Is TikTok? (A Marketer's Guide)"
_xD83C__xDFA5_ RSVP: https://t.co/ejnBk0cNfr
https://t.co/wUkatUfv1q</t>
  </si>
  <si>
    <t>backmanage
RT socialmedia2day "Next #SMTLive
Twitter chat = "What Is TikTok?
(A Marketer's Guide)" _xD83C__xDFA5_ RSVP:
https://t.co/JGR4C4fXFc https://t.co/gyqWPBqFvf"</t>
  </si>
  <si>
    <t>monisbukhari
#moniseum Next #SMTLive Twitter
chat = "What Is TikTok? (A Marketer's
Guide)" _xD83C__xDFA5_ RSVP: https://t.co/br2pJaVXZE
https://t.co/Hj2lHkF73u - https://t.co/cAfWNuA0xX</t>
  </si>
  <si>
    <t>theryanmonahan
RT @socialmedia2day: Next #SMTLive
Twitter chat = "What Is TikTok?
(A Marketer's Guide)" _xD83C__xDFA5_ RSVP:
https://t.co/aeWs3k5KkT https://t.co/D3qKS…</t>
  </si>
  <si>
    <t>fuzedio
RT @socialmedia2day: Next #SMTLive
Twitter chat = "What Is TikTok?
(A Marketer's Guide)" _xD83C__xDFA5_ RSVP:
https://t.co/aeWs3k5KkT https://t.co/D3qKS…</t>
  </si>
  <si>
    <t>annette_henry
RT @socialmedia2day: 10 min countdown!
⏰ Reminder: How to participate
in #SMTLive &amp;gt;&amp;gt; https://t.co/XXYhiyMmzp</t>
  </si>
  <si>
    <t>ammarketing_nl
RT @socialmedia2day: Next #SMTLive
Twitter chat = "What Is TikTok?
(A Marketer's Guide)" _xD83C__xDFA5_ RSVP:
https://t.co/aeWs3k5KkT https://t.co/D3qKS…</t>
  </si>
  <si>
    <t>cgtmarketing
RT @socialmedia2day: How can B2B
brands use Instagram for marketing?
Some tips from the SMT community,
from our most recent #SMTLive chat
#…</t>
  </si>
  <si>
    <t>kobmaxqueen
Next #SMTLive Twitter chat = "What
Is TikTok? (A Marketer's Guide)"
_xD83C__xDFA5_ RSVP: https://t.co/95ZhOE7Krm
https://t.co/bKdjCkGtn3 #KobmaxQueen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</si>
  <si>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</si>
  <si>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</si>
  <si>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</si>
  <si>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</si>
  <si>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</si>
  <si>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</si>
  <si>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</si>
  <si>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</si>
  <si>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</si>
  <si>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</si>
  <si>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</si>
  <si>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</si>
  <si>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</si>
  <si>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</si>
  <si>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</si>
  <si>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</si>
  <si>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</si>
  <si>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</si>
  <si>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</si>
  <si>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</si>
  <si>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</si>
  <si>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</si>
  <si>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</si>
  <si>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</si>
  <si>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</si>
  <si>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</si>
  <si>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</si>
  <si>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</si>
  <si>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</si>
  <si>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</si>
  <si>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</si>
  <si>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</si>
  <si>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</si>
  <si>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</si>
  <si>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</si>
  <si>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</si>
  <si>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</si>
  <si>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</si>
  <si>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</si>
  <si>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</si>
  <si>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</si>
  <si>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</si>
  <si>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</si>
  <si>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</si>
  <si>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</si>
  <si>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</si>
  <si>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</si>
  <si>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</si>
  <si>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</si>
  <si>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</si>
  <si>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</si>
  <si>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</si>
  <si>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</si>
  <si>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</si>
  <si>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</si>
  <si>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</si>
  <si>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</si>
  <si>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</si>
  <si>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</si>
  <si>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</si>
  <si>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</si>
  <si>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1.0.1.412</t>
  </si>
  <si>
    <t>Top URLs in Tweet in Entire Graph</t>
  </si>
  <si>
    <t>https://t.co/Mub0LjkEFH</t>
  </si>
  <si>
    <t>https://t.co/aeWs3k5KkT</t>
  </si>
  <si>
    <t>https://t.co/D3qKS0Jtwv</t>
  </si>
  <si>
    <t>https://twitter.com/socialmedia2day/status/1126511661362438146</t>
  </si>
  <si>
    <t>https://twitter.com/socialmedia2day/status/1124740516485246976</t>
  </si>
  <si>
    <t>https://twitter.com/socialmedia2day/status/1124120165199810562</t>
  </si>
  <si>
    <t>Entire Graph Count</t>
  </si>
  <si>
    <t>Top URLs in Tweet in G1</t>
  </si>
  <si>
    <t>Top URLs in Tweet in G2</t>
  </si>
  <si>
    <t>G1 Count</t>
  </si>
  <si>
    <t>Top URLs in Tweet in G3</t>
  </si>
  <si>
    <t>G2 Count</t>
  </si>
  <si>
    <t>Top URLs in Tweet in G4</t>
  </si>
  <si>
    <t>G3 Count</t>
  </si>
  <si>
    <t>https://twitter.com/socialmedia2day/status/1123214232227602434</t>
  </si>
  <si>
    <t>Top URLs in Tweet in G5</t>
  </si>
  <si>
    <t>G4 Count</t>
  </si>
  <si>
    <t>Top URLs in Tweet in G6</t>
  </si>
  <si>
    <t>G5 Count</t>
  </si>
  <si>
    <t>G6 Count</t>
  </si>
  <si>
    <t>Top URLs in Tweet</t>
  </si>
  <si>
    <t>https://www.socialmediatoday.com/news/b2b-marketers-share-their-best-tips-for-instagram/553675/ http://link.divenewsletter.com/join/3qu/smt-twitter-chat https://www.socialmediatoday.com/news/how-to-participate-in-a-twitter-chat/546805/ https://www.surveymonkey.com/r/GX8GQRN</t>
  </si>
  <si>
    <t>https://www.socialmediatoday.com/news/b2b-marketers-share-their-best-tips-for-instagram/553675/ https://t.co/Mub0LjkEFH http://link.divenewsletter.com/join/3qu/smt-twitter-chat https://www.socialmediatoday.com/news/smtlive-twitter-chat-recap-the-future-of-marketing-automation/552692/?utm_source=dlvr.it&amp;utm_medium=twitter https://www.socialmediatoday.com/news/7-biggest-challenges-of-social-media-management-smtlive-recap/549380/ https://www.socialmediatoday.com/news/smtlive-recap-social-media-design-on-a-budget/550570/?fbclid=IwAR1XKABJduVTir-j98sBL-2ZwDlAfDWeArP_iRe5vY3ulI6p6u5HZhkUCpM https://t.co/aeWs3k5KkT https://t.co/D3qKS0Jtwv https://twitter.com/socialmedia2day/status/1126511661362438146 https://twitter.com/socialmedia2day/status/1123214232227602434</t>
  </si>
  <si>
    <t>https://www.socialmediatoday.com/news/b2b-marketers-share-their-best-tips-for-instagram/553675/ http://link.divenewsletter.com/join/3qu/smt-twitter-chat</t>
  </si>
  <si>
    <t>Top Domains in Tweet in Entire Graph</t>
  </si>
  <si>
    <t>t.co</t>
  </si>
  <si>
    <t>twitter.com</t>
  </si>
  <si>
    <t>Top Domains in Tweet in G1</t>
  </si>
  <si>
    <t>Top Domains in Tweet in G2</t>
  </si>
  <si>
    <t>Top Domains in Tweet in G3</t>
  </si>
  <si>
    <t>Top Domains in Tweet in G4</t>
  </si>
  <si>
    <t>Top Domains in Tweet in G5</t>
  </si>
  <si>
    <t>Top Domains in Tweet in G6</t>
  </si>
  <si>
    <t>Top Domains in Tweet</t>
  </si>
  <si>
    <t>socialmediatoday.com divenewsletter.com surveymonkey.com</t>
  </si>
  <si>
    <t>socialmediatoday.com t.co twitter.com divenewsletter.com</t>
  </si>
  <si>
    <t>socialmediatoday.com divenewsletter.com</t>
  </si>
  <si>
    <t>Top Hashtags in Tweet in Entire Graph</t>
  </si>
  <si>
    <t>smm</t>
  </si>
  <si>
    <t>socialroi</t>
  </si>
  <si>
    <t>smechat</t>
  </si>
  <si>
    <t>digitalmarketing</t>
  </si>
  <si>
    <t>moniseum</t>
  </si>
  <si>
    <t>contentclubuk</t>
  </si>
  <si>
    <t>cmworld</t>
  </si>
  <si>
    <t>Top Hashtags in Tweet in G1</t>
  </si>
  <si>
    <t>Top Hashtags in Tweet in G2</t>
  </si>
  <si>
    <t>Top Hashtags in Tweet in G3</t>
  </si>
  <si>
    <t>ppcchat</t>
  </si>
  <si>
    <t>seochat</t>
  </si>
  <si>
    <t>digital360chat</t>
  </si>
  <si>
    <t>Top Hashtags in Tweet in G4</t>
  </si>
  <si>
    <t>socialmedia</t>
  </si>
  <si>
    <t>socialm</t>
  </si>
  <si>
    <t>marketing</t>
  </si>
  <si>
    <t>Top Hashtags in Tweet in G5</t>
  </si>
  <si>
    <t>socialmediamarketing</t>
  </si>
  <si>
    <t>Top Hashtags in Tweet in G6</t>
  </si>
  <si>
    <t>Top Hashtags in Tweet</t>
  </si>
  <si>
    <t>smtlive smm instagrammarketing</t>
  </si>
  <si>
    <t>digitalmarketing socialroi smechat smtlive vcbuzz contentclubuk cmworld ppcchat seochat digital360chat</t>
  </si>
  <si>
    <t>smtlive smm moniseum kobmaxqueen socialmedia socialm marketing</t>
  </si>
  <si>
    <t>Top Words in Tweet in Entire Graph</t>
  </si>
  <si>
    <t>Words in Sentiment List#1: Positive</t>
  </si>
  <si>
    <t>Words in Sentiment List#2: Negative</t>
  </si>
  <si>
    <t>Words in Sentiment List#3: Angry/Violent</t>
  </si>
  <si>
    <t>Non-categorized Words</t>
  </si>
  <si>
    <t>Total Words</t>
  </si>
  <si>
    <t>#smtlive</t>
  </si>
  <si>
    <t>chat</t>
  </si>
  <si>
    <t>recent</t>
  </si>
  <si>
    <t>tips</t>
  </si>
  <si>
    <t>Top Words in Tweet in G1</t>
  </si>
  <si>
    <t>b2b</t>
  </si>
  <si>
    <t>brands</t>
  </si>
  <si>
    <t>use</t>
  </si>
  <si>
    <t>Top Words in Tweet in G2</t>
  </si>
  <si>
    <t>10</t>
  </si>
  <si>
    <t>best</t>
  </si>
  <si>
    <t>chats</t>
  </si>
  <si>
    <t>digital</t>
  </si>
  <si>
    <t>marketers</t>
  </si>
  <si>
    <t>1</t>
  </si>
  <si>
    <t>#socialroi</t>
  </si>
  <si>
    <t>2</t>
  </si>
  <si>
    <t>#smechat</t>
  </si>
  <si>
    <t>Top Words in Tweet in G3</t>
  </si>
  <si>
    <t>ðÿ</t>
  </si>
  <si>
    <t>here</t>
  </si>
  <si>
    <t>favourite</t>
  </si>
  <si>
    <t>twitter</t>
  </si>
  <si>
    <t>things</t>
  </si>
  <si>
    <t>#digitalmarketing</t>
  </si>
  <si>
    <t>Top Words in Tweet in G4</t>
  </si>
  <si>
    <t>#smm</t>
  </si>
  <si>
    <t>recap</t>
  </si>
  <si>
    <t>Top Words in Tweet in G5</t>
  </si>
  <si>
    <t>weâ</t>
  </si>
  <si>
    <t>re</t>
  </si>
  <si>
    <t>curious</t>
  </si>
  <si>
    <t>social</t>
  </si>
  <si>
    <t>media</t>
  </si>
  <si>
    <t>platforms</t>
  </si>
  <si>
    <t>using</t>
  </si>
  <si>
    <t>business</t>
  </si>
  <si>
    <t>#socialmediamarketing</t>
  </si>
  <si>
    <t>Top Words in Tweet in G6</t>
  </si>
  <si>
    <t>Top Words in Tweet</t>
  </si>
  <si>
    <t>#smtlive chat socialmedia2day recent instagram tips b2b brands use marketing</t>
  </si>
  <si>
    <t>10 best chats digital marketers 1 #socialroi madalynsklar 2 #smechat</t>
  </si>
  <si>
    <t>ðÿ here favourite twitter chats things #digitalmarketing #socialroi #smechat #smtlive</t>
  </si>
  <si>
    <t>#smtlive chat #smm recent twitter instagram tips b2b recap marketing</t>
  </si>
  <si>
    <t>weâ re curious social media platforms using business #socialmediamarketing #smtlive</t>
  </si>
  <si>
    <t>#smtlive chat recent #smm twitter instagram tips b2b brands use</t>
  </si>
  <si>
    <t>Top Word Pairs in Tweet in Entire Graph</t>
  </si>
  <si>
    <t>recent,#smtlive</t>
  </si>
  <si>
    <t>b2b,brands</t>
  </si>
  <si>
    <t>brands,use</t>
  </si>
  <si>
    <t>use,instagram</t>
  </si>
  <si>
    <t>instagram,marketing</t>
  </si>
  <si>
    <t>marketing,tips</t>
  </si>
  <si>
    <t>tips,smt</t>
  </si>
  <si>
    <t>smt,community</t>
  </si>
  <si>
    <t>community,recent</t>
  </si>
  <si>
    <t>#smtlive,chat</t>
  </si>
  <si>
    <t>Top Word Pairs in Tweet in G1</t>
  </si>
  <si>
    <t>Top Word Pairs in Tweet in G2</t>
  </si>
  <si>
    <t>10,best</t>
  </si>
  <si>
    <t>best,chats</t>
  </si>
  <si>
    <t>chats,digital</t>
  </si>
  <si>
    <t>digital,marketers</t>
  </si>
  <si>
    <t>marketers,1</t>
  </si>
  <si>
    <t>1,#socialroi</t>
  </si>
  <si>
    <t>#socialroi,madalynsklar</t>
  </si>
  <si>
    <t>madalynsklar,2</t>
  </si>
  <si>
    <t>2,#smechat</t>
  </si>
  <si>
    <t>#smechat,smexaminer</t>
  </si>
  <si>
    <t>Top Word Pairs in Tweet in G3</t>
  </si>
  <si>
    <t>here,favourite</t>
  </si>
  <si>
    <t>favourite,twitter</t>
  </si>
  <si>
    <t>twitter,chats</t>
  </si>
  <si>
    <t>chats,things</t>
  </si>
  <si>
    <t>things,#digitalmarketing</t>
  </si>
  <si>
    <t>awarioapp,here</t>
  </si>
  <si>
    <t>#digitalmarketing,ðÿ</t>
  </si>
  <si>
    <t>ðÿ,#socialroi</t>
  </si>
  <si>
    <t>#socialroi,ðÿ</t>
  </si>
  <si>
    <t>ðÿ,#smechat</t>
  </si>
  <si>
    <t>Top Word Pairs in Tweet in G4</t>
  </si>
  <si>
    <t>#smtlive,twitter</t>
  </si>
  <si>
    <t>twitter,chat</t>
  </si>
  <si>
    <t>chat,#smm</t>
  </si>
  <si>
    <t>Top Word Pairs in Tweet in G5</t>
  </si>
  <si>
    <t>weâ,re</t>
  </si>
  <si>
    <t>re,curious</t>
  </si>
  <si>
    <t>curious,social</t>
  </si>
  <si>
    <t>social,media</t>
  </si>
  <si>
    <t>media,platforms</t>
  </si>
  <si>
    <t>platforms,using</t>
  </si>
  <si>
    <t>using,business</t>
  </si>
  <si>
    <t>business,#socialmediamarketing</t>
  </si>
  <si>
    <t>#socialmediamarketing,#smtlive</t>
  </si>
  <si>
    <t>Top Word Pairs in Tweet in G6</t>
  </si>
  <si>
    <t>Top Word Pairs in Tweet</t>
  </si>
  <si>
    <t>recent,#smtlive  b2b,brands  brands,use  use,instagram  instagram,marketing  marketing,tips  tips,smt  smt,community  community,recent  #smtlive,chat</t>
  </si>
  <si>
    <t>10,best  best,chats  chats,digital  digital,marketers  marketers,1  1,#socialroi  #socialroi,madalynsklar  madalynsklar,2  2,#smechat  #smechat,smexaminer</t>
  </si>
  <si>
    <t>here,favourite  favourite,twitter  twitter,chats  chats,things  things,#digitalmarketing  awarioapp,here  #digitalmarketing,ðÿ  ðÿ,#socialroi  #socialroi,ðÿ  ðÿ,#smechat</t>
  </si>
  <si>
    <t>recent,#smtlive  #smtlive,twitter  twitter,chat  chat,#smm  b2b,brands  brands,use  use,instagram  instagram,marketing  marketing,tips  tips,smt</t>
  </si>
  <si>
    <t>weâ,re  re,curious  curious,social  social,media  media,platforms  platforms,using  using,business  business,#socialmediamarketing  #socialmediamarketing,#smtlive</t>
  </si>
  <si>
    <t>recent,#smtlive  #smtlive,twitter  twitter,chat  b2b,brands  brands,use  use,instagram  instagram,marketing  marketing,tips  tips,smt  smt,community</t>
  </si>
  <si>
    <t>Top Replied-To in Entire Graph</t>
  </si>
  <si>
    <t>Top Mentioned in Entire Graph</t>
  </si>
  <si>
    <t>socialmeâ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</si>
  <si>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</si>
  <si>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</si>
  <si>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</si>
  <si>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</si>
  <si>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</si>
  <si>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</si>
  <si>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</si>
  <si>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</si>
  <si>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</si>
  <si>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</si>
  <si>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</si>
  <si>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</si>
  <si>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</si>
  <si>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</si>
  <si>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socialmedia2day instagram annette_henry</t>
  </si>
  <si>
    <t>madalynsklar smexaminer seopowersuite socialmeâ socialme socialmedia2day vcbuzz fi_digitaldrum cmicontent awarioapp</t>
  </si>
  <si>
    <t>awarioapp genepetrovlmc</t>
  </si>
  <si>
    <t>Top Tweeters in Entire Graph</t>
  </si>
  <si>
    <t>Top Tweeters in G1</t>
  </si>
  <si>
    <t>Top Tweeters in G2</t>
  </si>
  <si>
    <t>Top Tweeters in G3</t>
  </si>
  <si>
    <t>Top Tweeters in G4</t>
  </si>
  <si>
    <t>Top Tweeters in G5</t>
  </si>
  <si>
    <t>Top Tweeters in G6</t>
  </si>
  <si>
    <t>Top Tweeters</t>
  </si>
  <si>
    <t>socialmedia2day eddygarciavega natasham4 stefrivetti ammarketing_nl warriorgrll74 greggthorpe lazybone007 zarkopinkas franckdeo</t>
  </si>
  <si>
    <t>madalynsklar cmicontent smexaminer fi_digitaldrum vcbuzz immanueloloo seopowersuite aleksius_com socialme anna_bredava</t>
  </si>
  <si>
    <t>genepetrovlmc personalautodm b2the7 ruchi_aggarwal1 awarioapp balyan yanakalashnik16 gmail_seller</t>
  </si>
  <si>
    <t>kobmaxqueen monisbukhari fearh2o marisalouw cjscribe backmanage jlkcreative mymarketingmule</t>
  </si>
  <si>
    <t>bestfiverrdeal teambrandner</t>
  </si>
  <si>
    <t>simplenetbiz morgan_short_</t>
  </si>
  <si>
    <t>Top URLs in Tweet by Count</t>
  </si>
  <si>
    <t>https://www.socialmediatoday.com/news/b2b-marketers-share-their-best-tips-for-instagram/553675/ http://link.divenewsletter.com/join/3qu/smt-twitter-chat https://www.surveymonkey.com/r/GX8GQRN</t>
  </si>
  <si>
    <t>https://t.co/Mub0LjkEFH https://t.co/aeWs3k5KkT https://t.co/D3qKS0Jtwv https://twitter.com/socialmedia2day/status/1126511661362438146 https://twitter.com/socialmedia2day/status/1124740516485246976 https://twitter.com/socialmedia2day/status/1124120165199810562 https://twitter.com/socialmedia2day/status/1123470886932242433 https://twitter.com/socialmedia2day/status/1123342549865963520 https://twitter.com/socialmedia2day/status/1123214232227602434</t>
  </si>
  <si>
    <t>http://link.divenewsletter.com/join/3qu/smt-twitter-chat https://www.socialmediatoday.com/news/how-to-participate-in-a-twitter-chat/546805/ https://www.socialmediatoday.com/news/b2b-marketers-share-their-best-tips-for-instagram/553675/</t>
  </si>
  <si>
    <t>Top URLs in Tweet by Salience</t>
  </si>
  <si>
    <t>http://link.divenewsletter.com/join/3qu/smt-twitter-chat https://www.surveymonkey.com/r/GX8GQRN https://www.socialmediatoday.com/news/b2b-marketers-share-their-best-tips-for-instagram/553675/</t>
  </si>
  <si>
    <t>http://link.divenewsletter.com/join/3qu/smt-twitter-chat https://www.socialmediatoday.com/news/b2b-marketers-share-their-best-tips-for-instagram/553675/</t>
  </si>
  <si>
    <t>https://t.co/aeWs3k5KkT https://t.co/D3qKS0Jtwv https://twitter.com/socialmedia2day/status/1126511661362438146 https://twitter.com/socialmedia2day/status/1124740516485246976 https://twitter.com/socialmedia2day/status/1124120165199810562 https://twitter.com/socialmedia2day/status/1123470886932242433 https://twitter.com/socialmedia2day/status/1123342549865963520 https://twitter.com/socialmedia2day/status/1123214232227602434 https://t.co/Mub0LjkEFH</t>
  </si>
  <si>
    <t>Top Domains in Tweet by Count</t>
  </si>
  <si>
    <t>Top Domains in Tweet by Salience</t>
  </si>
  <si>
    <t>divenewsletter.com surveymonkey.com socialmediatoday.com</t>
  </si>
  <si>
    <t>divenewsletter.com socialmediatoday.com</t>
  </si>
  <si>
    <t>Top Hashtags in Tweet by Count</t>
  </si>
  <si>
    <t>smtlive kobmaxqueen smm</t>
  </si>
  <si>
    <t>Top Hashtags in Tweet by Salience</t>
  </si>
  <si>
    <t>smm instagrammarketing smtlive</t>
  </si>
  <si>
    <t>smm smtlive</t>
  </si>
  <si>
    <t>smm moniseum smtlive</t>
  </si>
  <si>
    <t>smm smtlive kobmaxqueen</t>
  </si>
  <si>
    <t>Top Words in Tweet by Count</t>
  </si>
  <si>
    <t>twitter chat recap future marketing automation social media today</t>
  </si>
  <si>
    <t>b2b marketers instagram share best tips tap power reach social</t>
  </si>
  <si>
    <t>4 10 best chats digital marketers 1 #socialroi madalynsklar 2</t>
  </si>
  <si>
    <t>7 biggest challenges #socialmedia management recap #smm</t>
  </si>
  <si>
    <t>socialmedia2day miss recent twitter chat here's recap discussion #smm</t>
  </si>
  <si>
    <t>chat recent #smm instagram twitter b2b tips brands use marketing</t>
  </si>
  <si>
    <t>seopowersuite 10 best chats digital marketers 1 #socialroi madalynsklar 2</t>
  </si>
  <si>
    <t>simplenetbiz b2b brands use instagram marketing tips smt community recent</t>
  </si>
  <si>
    <t>chat recent #smm twitter instagram tips b2b brands use marketing</t>
  </si>
  <si>
    <t>socialmedia2day b2b brands use instagram marketing tips smt community recent</t>
  </si>
  <si>
    <t>weâ re curious social media platforms using business #socialmediamarketing</t>
  </si>
  <si>
    <t>teambrandner weâ re curious social media platforms using business #socialmediamarketing</t>
  </si>
  <si>
    <t>ðÿ awarioapp here favourite twitter chats things #digitalmarketing #socialroi #smechat</t>
  </si>
  <si>
    <t>ðÿ here favourite twitter chats things #digitalmarketing #socialroi #smechat #vcbuzz</t>
  </si>
  <si>
    <t>socialmedia2day instagram tips flowing recent twitter chat #smm</t>
  </si>
  <si>
    <t>ðÿ genepetrovlmc awarioapp here favourite twitter chats things #digitalmarketing #socialroi</t>
  </si>
  <si>
    <t>recap social media design budget #socialmedia #marketing</t>
  </si>
  <si>
    <t>socialmedia2day anyone interested learning more #instagrammarketing fill out 2 minute</t>
  </si>
  <si>
    <t>socialmedia2day instagram tips recent chat b2b brands use marketing smt</t>
  </si>
  <si>
    <t>socialmedia2day kicking today's chat poll q1 biggest struggles managing b2b</t>
  </si>
  <si>
    <t>awarioapp here favourite twitter chats things #digitalmarketing #socialroi #smechat #vcbuzz</t>
  </si>
  <si>
    <t>socialmedia2day next twitter chat tiktok marketer's guide rsvp</t>
  </si>
  <si>
    <t>#moniseum chat recent #smm twitter instagram tips b2b brands use</t>
  </si>
  <si>
    <t>gt socialmedia2day 10 min countdown reminder participate</t>
  </si>
  <si>
    <t>socialmedia2day chat instagram twitter b2b tips recent gt next tiktok</t>
  </si>
  <si>
    <t>chat #kobmaxqueen recent #smm twitter instagram tips b2b brands use</t>
  </si>
  <si>
    <t>Top Words in Tweet by Salience</t>
  </si>
  <si>
    <t>survey b2b tips instagram twitter brands use marketing smt community</t>
  </si>
  <si>
    <t>b2b brands use marketing smt community miss here's recap discussion</t>
  </si>
  <si>
    <t>b2b brands use marketing smt community # flowing twitter #smm</t>
  </si>
  <si>
    <t>b2b brands use marketing smt community next tiktok marketer's guide</t>
  </si>
  <si>
    <t>gt twitter b2b tips recent next tiktok marketer's guide rsvp</t>
  </si>
  <si>
    <t>Top Word Pairs in Tweet by Count</t>
  </si>
  <si>
    <t>#smtlive,twitter  twitter,chat  chat,recap  recap,future  future,marketing  marketing,automation  automation,social  social,media  media,today</t>
  </si>
  <si>
    <t>b2b,marketers  marketers,share  share,best  best,tips  tips,instagram  instagram,b2b  marketers,tap  tap,power  power,instagram  instagram,reach</t>
  </si>
  <si>
    <t>7,biggest  biggest,challenges  challenges,#socialmedia  #socialmedia,management  management,#smtlive  #smtlive,recap  recap,#smm</t>
  </si>
  <si>
    <t>socialmedia2day,miss  miss,recent  recent,#smtlive  #smtlive,twitter  twitter,chat  chat,here's  here's,recap  recap,discussion  discussion,#smm</t>
  </si>
  <si>
    <t>seopowersuite,10  10,best  best,chats  chats,digital  digital,marketers  marketers,1  1,#socialroi  #socialroi,madalynsklar  madalynsklar,2  2,#smechat</t>
  </si>
  <si>
    <t>simplenetbiz,b2b  b2b,brands  brands,use  use,instagram  instagram,marketing  marketing,tips  tips,smt  smt,community  community,recent  recent,#smtlive</t>
  </si>
  <si>
    <t>socialmedia2day,b2b  b2b,brands  brands,use  use,instagram  instagram,marketing  marketing,tips  tips,smt  smt,community  community,recent  recent,#smtlive</t>
  </si>
  <si>
    <t>teambrandner,weâ  weâ,re  re,curious  curious,social  social,media  media,platforms  platforms,using  using,business  business,#socialmediamarketing  #socialmediamarketing,#smtlive</t>
  </si>
  <si>
    <t>awarioapp,here  here,favourite  favourite,twitter  twitter,chats  chats,things  things,#digitalmarketing  #digitalmarketing,ðÿ  ðÿ,#socialroi  #socialroi,ðÿ  ðÿ,#smechat</t>
  </si>
  <si>
    <t>here,favourite  favourite,twitter  twitter,chats  chats,things  things,#digitalmarketing  #digitalmarketing,ðÿ  ðÿ,#socialroi  #socialroi,ðÿ  ðÿ,#smechat  #smechat,ðÿ</t>
  </si>
  <si>
    <t>socialmedia2day,instagram  instagram,tips  tips,flowing  flowing,recent  recent,#smtlive  #smtlive,twitter  twitter,chat  chat,#smm</t>
  </si>
  <si>
    <t>genepetrovlmc,awarioapp  awarioapp,here  here,favourite  favourite,twitter  twitter,chats  chats,things  things,#digitalmarketing  #digitalmarketing,ðÿ  ðÿ,#socialroi  #socialroi,ðÿ</t>
  </si>
  <si>
    <t>#smtlive,recap  recap,social  social,media  media,design  design,budget  budget,#socialmedia  #socialmedia,#marketing</t>
  </si>
  <si>
    <t>socialmedia2day,anyone  anyone,interested  interested,learning  learning,more  more,#instagrammarketing  #instagrammarketing,fill  fill,out  out,2  2,minute  minute,survey</t>
  </si>
  <si>
    <t>recent,#smtlive  socialmedia2day,b2b  b2b,brands  brands,use  use,instagram  instagram,marketing  marketing,tips  tips,smt  smt,community  community,recent</t>
  </si>
  <si>
    <t>socialmedia2day,kicking  kicking,today's  today's,chat  chat,poll  poll,q1  q1,biggest  biggest,struggles  struggles,managing  managing,b2b  b2b,brand</t>
  </si>
  <si>
    <t>awarioapp,here  here,favourite  favourite,twitter  twitter,chats  chats,things  things,#digitalmarketing  #digitalmarketing,#socialroi  #socialroi,#smechat  #smechat,#smtlive  #smtlive,#vcbuzz</t>
  </si>
  <si>
    <t>socialmedia2day,next  next,#smtlive  #smtlive,twitter  twitter,chat  chat,tiktok  tiktok,marketer's  marketer's,guide  guide,rsvp</t>
  </si>
  <si>
    <t>recent,#smtlive  #smtlive,twitter  twitter,chat  chat,#smm  #moniseum,b2b  b2b,brands  brands,use  use,instagram  instagram,marketing  marketing,tips</t>
  </si>
  <si>
    <t>socialmedia2day,10  10,min  min,countdown  countdown,reminder  reminder,participate  participate,#smtlive  #smtlive,gt  gt,gt</t>
  </si>
  <si>
    <t>#smtlive,twitter  twitter,chat  recent,#smtlive  socialmedia2day,next  next,#smtlive  chat,tiktok  tiktok,marketer's  marketer's,guide  guide,rsvp  socialmedia2day,kicking</t>
  </si>
  <si>
    <t>recent,#smtlive  #smm,#kobmaxqueen  #smtlive,twitter  twitter,chat  chat,#smm  b2b,brands  brands,use  use,instagram  instagram,marketing  marketing,tips</t>
  </si>
  <si>
    <t>Top Word Pairs in Tweet by Salience</t>
  </si>
  <si>
    <t>chat,#smm  #smtlive,twitter  twitter,chat  b2b,brands  brands,use  use,instagram  instagram,marketing  marketing,tips  tips,smt  smt,community</t>
  </si>
  <si>
    <t>b2b,brands  brands,use  use,instagram  instagram,marketing  marketing,tips  tips,smt  smt,community  community,recent  #smtlive,chat  miss,recent</t>
  </si>
  <si>
    <t>socialmedia2day,b2b  b2b,brands  brands,use  use,instagram  instagram,marketing  marketing,tips  tips,smt  smt,community  community,recent  #smtlive,chat</t>
  </si>
  <si>
    <t>b2b,brands  brands,use  use,instagram  instagram,marketing  marketing,tips  tips,smt  smt,community  community,recent  #smtlive,chat  next,#smtlive</t>
  </si>
  <si>
    <t>#moniseum,b2b  b2b,brands  brands,use  use,instagram  instagram,marketing  marketing,tips  tips,smt  smt,community  community,recent  #smtlive,chat</t>
  </si>
  <si>
    <t>Word</t>
  </si>
  <si>
    <t>smt</t>
  </si>
  <si>
    <t>community</t>
  </si>
  <si>
    <t>#</t>
  </si>
  <si>
    <t>flowing</t>
  </si>
  <si>
    <t>miss</t>
  </si>
  <si>
    <t>here's</t>
  </si>
  <si>
    <t>discussion</t>
  </si>
  <si>
    <t>next</t>
  </si>
  <si>
    <t>tiktok</t>
  </si>
  <si>
    <t>marketer's</t>
  </si>
  <si>
    <t>guide</t>
  </si>
  <si>
    <t>rsvp</t>
  </si>
  <si>
    <t>#vcbuzz</t>
  </si>
  <si>
    <t>#moniseum</t>
  </si>
  <si>
    <t>â</t>
  </si>
  <si>
    <t>#kobmaxqueen</t>
  </si>
  <si>
    <t>biggest</t>
  </si>
  <si>
    <t>gt</t>
  </si>
  <si>
    <t>3</t>
  </si>
  <si>
    <t>kicking</t>
  </si>
  <si>
    <t>today's</t>
  </si>
  <si>
    <t>poll</t>
  </si>
  <si>
    <t>q1</t>
  </si>
  <si>
    <t>struggles</t>
  </si>
  <si>
    <t>managing</t>
  </si>
  <si>
    <t>brand</t>
  </si>
  <si>
    <t>more</t>
  </si>
  <si>
    <t>survey</t>
  </si>
  <si>
    <t>#contentclubuk</t>
  </si>
  <si>
    <t>#cmworld</t>
  </si>
  <si>
    <t>min</t>
  </si>
  <si>
    <t>countdown</t>
  </si>
  <si>
    <t>reminder</t>
  </si>
  <si>
    <t>participate</t>
  </si>
  <si>
    <t>anyone</t>
  </si>
  <si>
    <t>interested</t>
  </si>
  <si>
    <t>learning</t>
  </si>
  <si>
    <t>#instagrammarketing</t>
  </si>
  <si>
    <t>fill</t>
  </si>
  <si>
    <t>out</t>
  </si>
  <si>
    <t>minute</t>
  </si>
  <si>
    <t>#socialmedia</t>
  </si>
  <si>
    <t>#ppcchat</t>
  </si>
  <si>
    <t>#seochat</t>
  </si>
  <si>
    <t>#digital360chat</t>
  </si>
  <si>
    <t>#semrushchat</t>
  </si>
  <si>
    <t>4</t>
  </si>
  <si>
    <t>#â</t>
  </si>
  <si>
    <t>share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</si>
  <si>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</si>
  <si>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</si>
  <si>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</si>
  <si>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</si>
  <si>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</si>
  <si>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</si>
  <si>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</si>
  <si>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</si>
  <si>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</si>
  <si>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</si>
  <si>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</si>
  <si>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</si>
  <si>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</si>
  <si>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</si>
  <si>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</si>
  <si>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</si>
  <si>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</si>
  <si>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</si>
  <si>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</si>
  <si>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</si>
  <si>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</si>
  <si>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</si>
  <si>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</si>
  <si>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</si>
  <si>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</si>
  <si>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</si>
  <si>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</si>
  <si>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</si>
  <si>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</si>
  <si>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</si>
  <si>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</si>
  <si>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</si>
  <si>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</si>
  <si>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23-Apr</t>
  </si>
  <si>
    <t>4 PM</t>
  </si>
  <si>
    <t>5 PM</t>
  </si>
  <si>
    <t>29-Apr</t>
  </si>
  <si>
    <t>2 PM</t>
  </si>
  <si>
    <t>30-Apr</t>
  </si>
  <si>
    <t>7 AM</t>
  </si>
  <si>
    <t>10 AM</t>
  </si>
  <si>
    <t>1 PM</t>
  </si>
  <si>
    <t>3 PM</t>
  </si>
  <si>
    <t>9 PM</t>
  </si>
  <si>
    <t>10 PM</t>
  </si>
  <si>
    <t>11 PM</t>
  </si>
  <si>
    <t>May</t>
  </si>
  <si>
    <t>1-May</t>
  </si>
  <si>
    <t>3 AM</t>
  </si>
  <si>
    <t>5 AM</t>
  </si>
  <si>
    <t>6 AM</t>
  </si>
  <si>
    <t>8 AM</t>
  </si>
  <si>
    <t>11 AM</t>
  </si>
  <si>
    <t>12 PM</t>
  </si>
  <si>
    <t>6 PM</t>
  </si>
  <si>
    <t>7 PM</t>
  </si>
  <si>
    <t>2-May</t>
  </si>
  <si>
    <t>2 AM</t>
  </si>
  <si>
    <t>3-May</t>
  </si>
  <si>
    <t>1 AM</t>
  </si>
  <si>
    <t>4-May</t>
  </si>
  <si>
    <t>8 PM</t>
  </si>
  <si>
    <t>5-May</t>
  </si>
  <si>
    <t>6-May</t>
  </si>
  <si>
    <t>7-May</t>
  </si>
  <si>
    <t>9-May</t>
  </si>
  <si>
    <t>10-May</t>
  </si>
  <si>
    <t>128, 128, 128</t>
  </si>
  <si>
    <t>Red</t>
  </si>
  <si>
    <t>G1: #smtlive chat socialmedia2day recent instagram tips b2b brands use marketing</t>
  </si>
  <si>
    <t>G2: 10 best chats digital marketers 1 #socialroi madalynsklar 2 #smechat</t>
  </si>
  <si>
    <t>G3: ðÿ here favourite twitter chats things #digitalmarketing #socialroi #smechat #smtlive</t>
  </si>
  <si>
    <t>G4: #smtlive chat #smm recent twitter instagram tips b2b recap marketing</t>
  </si>
  <si>
    <t>G5: weâ re curious social media platforms using business #socialmediamarketing #smtlive</t>
  </si>
  <si>
    <t>G6: #smtlive chat recent #smm twitter instagram tips b2b brands use</t>
  </si>
  <si>
    <t>Autofill Workbook Results</t>
  </si>
  <si>
    <t>Edge Weight▓1▓2▓0▓True▓Gray▓Red▓▓Edge Weight▓1▓2▓0▓3▓10▓False▓Edge Weight▓1▓2▓0▓35▓12▓False▓▓0▓0▓0▓True▓Black▓Black▓▓Followers▓9▓822095▓0▓162▓1000▓False▓▓0▓0▓0▓0▓0▓False▓▓0▓0▓0▓0▓0▓False▓▓0▓0▓0▓0▓0▓False</t>
  </si>
  <si>
    <t>GraphSource░GraphServerTwitterSearch▓GraphTerm░#SMTLive▓ImportDescription░The graph represents a network of 95 Twitter users whose tweets in the requested range contained "#SMTLive", or who were replied to or mentioned in those tweets.  The network was obtained from the NodeXL Graph Server on Wednesday, 15 May 2019 at 07:28 UTC.
The requested start date was Monday, 13 May 2019 at 00:01 UTC and the maximum number of days (going backward) was 14.
The maximum number of tweets collected was 5,000.
The tweets in the network were tweeted over the 10-day, 16-hour, 21-minute period from Monday, 29 April 2019 at 14:46 UTC to Friday, 10 May 2019 at 07:07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</si>
</sst>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518122"/>
        <c:axId val="53081611"/>
      </c:barChart>
      <c:catAx>
        <c:axId val="17518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81611"/>
        <c:crosses val="autoZero"/>
        <c:auto val="1"/>
        <c:lblOffset val="100"/>
        <c:noMultiLvlLbl val="0"/>
      </c:catAx>
      <c:valAx>
        <c:axId val="5308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8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5"/>
                <c:pt idx="0">
                  <c:v>4 PM
23-Apr
Apr
2019</c:v>
                </c:pt>
                <c:pt idx="1">
                  <c:v>5 PM</c:v>
                </c:pt>
                <c:pt idx="2">
                  <c:v>2 PM
29-Apr</c:v>
                </c:pt>
                <c:pt idx="3">
                  <c:v>7 AM
30-Apr</c:v>
                </c:pt>
                <c:pt idx="4">
                  <c:v>10 AM</c:v>
                </c:pt>
                <c:pt idx="5">
                  <c:v>1 PM</c:v>
                </c:pt>
                <c:pt idx="6">
                  <c:v>3 PM</c:v>
                </c:pt>
                <c:pt idx="7">
                  <c:v>9 PM</c:v>
                </c:pt>
                <c:pt idx="8">
                  <c:v>10 PM</c:v>
                </c:pt>
                <c:pt idx="9">
                  <c:v>11 PM</c:v>
                </c:pt>
                <c:pt idx="10">
                  <c:v>3 AM
1-May
May</c:v>
                </c:pt>
                <c:pt idx="11">
                  <c:v>5 AM</c:v>
                </c:pt>
                <c:pt idx="12">
                  <c:v>6 AM</c:v>
                </c:pt>
                <c:pt idx="13">
                  <c:v>7 AM</c:v>
                </c:pt>
                <c:pt idx="14">
                  <c:v>8 AM</c:v>
                </c:pt>
                <c:pt idx="15">
                  <c:v>10 AM</c:v>
                </c:pt>
                <c:pt idx="16">
                  <c:v>11 AM</c:v>
                </c:pt>
                <c:pt idx="17">
                  <c:v>12 PM</c:v>
                </c:pt>
                <c:pt idx="18">
                  <c:v>1 PM</c:v>
                </c:pt>
                <c:pt idx="19">
                  <c:v>4 PM</c:v>
                </c:pt>
                <c:pt idx="20">
                  <c:v>6 PM</c:v>
                </c:pt>
                <c:pt idx="21">
                  <c:v>7 PM</c:v>
                </c:pt>
                <c:pt idx="22">
                  <c:v>2 AM
2-May</c:v>
                </c:pt>
                <c:pt idx="23">
                  <c:v>10 AM</c:v>
                </c:pt>
                <c:pt idx="24">
                  <c:v>3 PM</c:v>
                </c:pt>
                <c:pt idx="25">
                  <c:v>1 AM
3-May</c:v>
                </c:pt>
                <c:pt idx="26">
                  <c:v>3 AM</c:v>
                </c:pt>
                <c:pt idx="27">
                  <c:v>7 AM</c:v>
                </c:pt>
                <c:pt idx="28">
                  <c:v>2 PM</c:v>
                </c:pt>
                <c:pt idx="29">
                  <c:v>3 PM
4-May</c:v>
                </c:pt>
                <c:pt idx="30">
                  <c:v>6 PM</c:v>
                </c:pt>
                <c:pt idx="31">
                  <c:v>7 PM</c:v>
                </c:pt>
                <c:pt idx="32">
                  <c:v>8 PM</c:v>
                </c:pt>
                <c:pt idx="33">
                  <c:v>9 PM</c:v>
                </c:pt>
                <c:pt idx="34">
                  <c:v>10 PM</c:v>
                </c:pt>
                <c:pt idx="35">
                  <c:v>11 PM</c:v>
                </c:pt>
                <c:pt idx="36">
                  <c:v>1 AM
5-May</c:v>
                </c:pt>
                <c:pt idx="37">
                  <c:v>2 AM</c:v>
                </c:pt>
                <c:pt idx="38">
                  <c:v>3 AM</c:v>
                </c:pt>
                <c:pt idx="39">
                  <c:v>5 AM</c:v>
                </c:pt>
                <c:pt idx="40">
                  <c:v>7 AM</c:v>
                </c:pt>
                <c:pt idx="41">
                  <c:v>8 AM</c:v>
                </c:pt>
                <c:pt idx="42">
                  <c:v>10 AM</c:v>
                </c:pt>
                <c:pt idx="43">
                  <c:v>12 PM</c:v>
                </c:pt>
                <c:pt idx="44">
                  <c:v>1 PM</c:v>
                </c:pt>
                <c:pt idx="45">
                  <c:v>2 PM</c:v>
                </c:pt>
                <c:pt idx="46">
                  <c:v>3 PM</c:v>
                </c:pt>
                <c:pt idx="47">
                  <c:v>4 PM</c:v>
                </c:pt>
                <c:pt idx="48">
                  <c:v>10 AM
6-May</c:v>
                </c:pt>
                <c:pt idx="49">
                  <c:v>5 PM
7-May</c:v>
                </c:pt>
                <c:pt idx="50">
                  <c:v>3 PM
9-May</c:v>
                </c:pt>
                <c:pt idx="51">
                  <c:v>4 PM</c:v>
                </c:pt>
                <c:pt idx="52">
                  <c:v>6 PM</c:v>
                </c:pt>
                <c:pt idx="53">
                  <c:v>7 PM</c:v>
                </c:pt>
                <c:pt idx="54">
                  <c:v>7 AM
10-May</c:v>
                </c:pt>
              </c:strCache>
            </c:strRef>
          </c:cat>
          <c:val>
            <c:numRef>
              <c:f>'Time Series'!$B$26:$B$96</c:f>
              <c:numCache>
                <c:formatCode>General</c:formatCode>
                <c:ptCount val="55"/>
                <c:pt idx="0">
                  <c:v>1</c:v>
                </c:pt>
                <c:pt idx="1">
                  <c:v>1</c:v>
                </c:pt>
                <c:pt idx="2">
                  <c:v>1</c:v>
                </c:pt>
                <c:pt idx="3">
                  <c:v>1</c:v>
                </c:pt>
                <c:pt idx="4">
                  <c:v>1</c:v>
                </c:pt>
                <c:pt idx="5">
                  <c:v>8</c:v>
                </c:pt>
                <c:pt idx="6">
                  <c:v>2</c:v>
                </c:pt>
                <c:pt idx="7">
                  <c:v>4</c:v>
                </c:pt>
                <c:pt idx="8">
                  <c:v>3</c:v>
                </c:pt>
                <c:pt idx="9">
                  <c:v>2</c:v>
                </c:pt>
                <c:pt idx="10">
                  <c:v>2</c:v>
                </c:pt>
                <c:pt idx="11">
                  <c:v>1</c:v>
                </c:pt>
                <c:pt idx="12">
                  <c:v>7</c:v>
                </c:pt>
                <c:pt idx="13">
                  <c:v>5</c:v>
                </c:pt>
                <c:pt idx="14">
                  <c:v>1</c:v>
                </c:pt>
                <c:pt idx="15">
                  <c:v>1</c:v>
                </c:pt>
                <c:pt idx="16">
                  <c:v>2</c:v>
                </c:pt>
                <c:pt idx="17">
                  <c:v>1</c:v>
                </c:pt>
                <c:pt idx="18">
                  <c:v>1</c:v>
                </c:pt>
                <c:pt idx="19">
                  <c:v>1</c:v>
                </c:pt>
                <c:pt idx="20">
                  <c:v>1</c:v>
                </c:pt>
                <c:pt idx="21">
                  <c:v>1</c:v>
                </c:pt>
                <c:pt idx="22">
                  <c:v>1</c:v>
                </c:pt>
                <c:pt idx="23">
                  <c:v>1</c:v>
                </c:pt>
                <c:pt idx="24">
                  <c:v>2</c:v>
                </c:pt>
                <c:pt idx="25">
                  <c:v>6</c:v>
                </c:pt>
                <c:pt idx="26">
                  <c:v>1</c:v>
                </c:pt>
                <c:pt idx="27">
                  <c:v>1</c:v>
                </c:pt>
                <c:pt idx="28">
                  <c:v>1</c:v>
                </c:pt>
                <c:pt idx="29">
                  <c:v>2</c:v>
                </c:pt>
                <c:pt idx="30">
                  <c:v>12</c:v>
                </c:pt>
                <c:pt idx="31">
                  <c:v>4</c:v>
                </c:pt>
                <c:pt idx="32">
                  <c:v>2</c:v>
                </c:pt>
                <c:pt idx="33">
                  <c:v>2</c:v>
                </c:pt>
                <c:pt idx="34">
                  <c:v>1</c:v>
                </c:pt>
                <c:pt idx="35">
                  <c:v>1</c:v>
                </c:pt>
                <c:pt idx="36">
                  <c:v>1</c:v>
                </c:pt>
                <c:pt idx="37">
                  <c:v>1</c:v>
                </c:pt>
                <c:pt idx="38">
                  <c:v>2</c:v>
                </c:pt>
                <c:pt idx="39">
                  <c:v>1</c:v>
                </c:pt>
                <c:pt idx="40">
                  <c:v>3</c:v>
                </c:pt>
                <c:pt idx="41">
                  <c:v>3</c:v>
                </c:pt>
                <c:pt idx="42">
                  <c:v>1</c:v>
                </c:pt>
                <c:pt idx="43">
                  <c:v>2</c:v>
                </c:pt>
                <c:pt idx="44">
                  <c:v>3</c:v>
                </c:pt>
                <c:pt idx="45">
                  <c:v>1</c:v>
                </c:pt>
                <c:pt idx="46">
                  <c:v>2</c:v>
                </c:pt>
                <c:pt idx="47">
                  <c:v>1</c:v>
                </c:pt>
                <c:pt idx="48">
                  <c:v>1</c:v>
                </c:pt>
                <c:pt idx="49">
                  <c:v>1</c:v>
                </c:pt>
                <c:pt idx="50">
                  <c:v>5</c:v>
                </c:pt>
                <c:pt idx="51">
                  <c:v>1</c:v>
                </c:pt>
                <c:pt idx="52">
                  <c:v>2</c:v>
                </c:pt>
                <c:pt idx="53">
                  <c:v>1</c:v>
                </c:pt>
                <c:pt idx="54">
                  <c:v>1</c:v>
                </c:pt>
              </c:numCache>
            </c:numRef>
          </c:val>
        </c:ser>
        <c:axId val="1413804"/>
        <c:axId val="2167533"/>
      </c:barChart>
      <c:catAx>
        <c:axId val="1413804"/>
        <c:scaling>
          <c:orientation val="minMax"/>
        </c:scaling>
        <c:axPos val="b"/>
        <c:delete val="0"/>
        <c:numFmt formatCode="General" sourceLinked="1"/>
        <c:majorTickMark val="out"/>
        <c:minorTickMark val="none"/>
        <c:tickLblPos val="nextTo"/>
        <c:crossAx val="2167533"/>
        <c:crosses val="autoZero"/>
        <c:auto val="1"/>
        <c:lblOffset val="100"/>
        <c:noMultiLvlLbl val="0"/>
      </c:catAx>
      <c:valAx>
        <c:axId val="2167533"/>
        <c:scaling>
          <c:orientation val="minMax"/>
        </c:scaling>
        <c:axPos val="l"/>
        <c:majorGridlines/>
        <c:delete val="0"/>
        <c:numFmt formatCode="General" sourceLinked="1"/>
        <c:majorTickMark val="out"/>
        <c:minorTickMark val="none"/>
        <c:tickLblPos val="nextTo"/>
        <c:crossAx val="1413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862108"/>
        <c:axId val="9215325"/>
      </c:barChart>
      <c:catAx>
        <c:axId val="508621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15325"/>
        <c:crosses val="autoZero"/>
        <c:auto val="1"/>
        <c:lblOffset val="100"/>
        <c:noMultiLvlLbl val="0"/>
      </c:catAx>
      <c:valAx>
        <c:axId val="9215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62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97742"/>
        <c:axId val="47179119"/>
      </c:barChart>
      <c:catAx>
        <c:axId val="488977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79119"/>
        <c:crosses val="autoZero"/>
        <c:auto val="1"/>
        <c:lblOffset val="100"/>
        <c:noMultiLvlLbl val="0"/>
      </c:catAx>
      <c:valAx>
        <c:axId val="47179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97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075456"/>
        <c:axId val="64411201"/>
      </c:barChart>
      <c:catAx>
        <c:axId val="300754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11201"/>
        <c:crosses val="autoZero"/>
        <c:auto val="1"/>
        <c:lblOffset val="100"/>
        <c:noMultiLvlLbl val="0"/>
      </c:catAx>
      <c:valAx>
        <c:axId val="6441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7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32242"/>
        <c:axId val="32470995"/>
      </c:barChart>
      <c:catAx>
        <c:axId val="20322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70995"/>
        <c:crosses val="autoZero"/>
        <c:auto val="1"/>
        <c:lblOffset val="100"/>
        <c:noMultiLvlLbl val="0"/>
      </c:catAx>
      <c:valAx>
        <c:axId val="32470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574884"/>
        <c:axId val="49467941"/>
      </c:barChart>
      <c:catAx>
        <c:axId val="475748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67941"/>
        <c:crosses val="autoZero"/>
        <c:auto val="1"/>
        <c:lblOffset val="100"/>
        <c:noMultiLvlLbl val="0"/>
      </c:catAx>
      <c:valAx>
        <c:axId val="49467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74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010006"/>
        <c:axId val="56945975"/>
      </c:barChart>
      <c:catAx>
        <c:axId val="80100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45975"/>
        <c:crosses val="autoZero"/>
        <c:auto val="1"/>
        <c:lblOffset val="100"/>
        <c:noMultiLvlLbl val="0"/>
      </c:catAx>
      <c:valAx>
        <c:axId val="5694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10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889352"/>
        <c:axId val="26530057"/>
      </c:barChart>
      <c:catAx>
        <c:axId val="38889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30057"/>
        <c:crosses val="autoZero"/>
        <c:auto val="1"/>
        <c:lblOffset val="100"/>
        <c:noMultiLvlLbl val="0"/>
      </c:catAx>
      <c:valAx>
        <c:axId val="26530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904378"/>
        <c:axId val="12354971"/>
      </c:barChart>
      <c:catAx>
        <c:axId val="24904378"/>
        <c:scaling>
          <c:orientation val="minMax"/>
        </c:scaling>
        <c:axPos val="b"/>
        <c:delete val="1"/>
        <c:majorTickMark val="out"/>
        <c:minorTickMark val="none"/>
        <c:tickLblPos val="none"/>
        <c:crossAx val="12354971"/>
        <c:crosses val="autoZero"/>
        <c:auto val="1"/>
        <c:lblOffset val="100"/>
        <c:noMultiLvlLbl val="0"/>
      </c:catAx>
      <c:valAx>
        <c:axId val="12354971"/>
        <c:scaling>
          <c:orientation val="minMax"/>
        </c:scaling>
        <c:axPos val="l"/>
        <c:delete val="1"/>
        <c:majorTickMark val="out"/>
        <c:minorTickMark val="none"/>
        <c:tickLblPos val="none"/>
        <c:crossAx val="249043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Smith" refreshedVersion="5">
  <cacheSource type="worksheet">
    <worksheetSource ref="A2:BL1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mtlive"/>
        <s v="smtlive socialm"/>
        <s v="socialroi smechat smtlive vcbuzz contentclubuk cmworld"/>
        <s v="socialmedia smtlive smm"/>
        <s v="smtlive smm"/>
        <s v="socialroi smechat smtlive"/>
        <s v="socialmediamarketing smtlive"/>
        <s v="digitalmarketing socialroi smechat smtlive vcbuzz"/>
        <s v="digitalmarketing socialroi smechat smtlive vcbuzz contentclubuk cmworld ppcchat seochat digital360chat semrushchat"/>
        <s v="smtlive socialmedia marketing"/>
        <s v="instagrammarketing"/>
        <m/>
        <s v="moniseum smtlive smm"/>
        <s v="moniseum smtlive"/>
        <s v="instagrammarketing smtlive"/>
        <s v="smtlive smm kobmaxqueen"/>
        <s v="smtlive kobmaxque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19-04-29T14:46:03.000"/>
        <d v="2019-04-30T07:10:49.000"/>
        <d v="2019-04-30T10:21:00.000"/>
        <d v="2019-04-30T13:11:03.000"/>
        <d v="2019-04-30T13:20:18.000"/>
        <d v="2019-04-30T13:25:57.000"/>
        <d v="2019-04-30T13:27:00.000"/>
        <d v="2019-04-30T13:32:35.000"/>
        <d v="2019-04-30T15:44:23.000"/>
        <d v="2019-04-30T22:01:19.000"/>
        <d v="2019-04-30T22:04:34.000"/>
        <d v="2019-04-30T22:10:38.000"/>
        <d v="2019-04-30T23:00:24.000"/>
        <d v="2019-04-30T23:06:50.000"/>
        <d v="2019-05-01T03:05:54.000"/>
        <d v="2019-05-01T05:14:24.000"/>
        <d v="2019-05-01T06:15:44.000"/>
        <d v="2019-05-01T06:34:59.000"/>
        <d v="2019-05-01T06:58:38.000"/>
        <d v="2019-05-01T07:26:50.000"/>
        <d v="2019-05-01T07:31:00.000"/>
        <d v="2019-05-01T08:09:04.000"/>
        <d v="2019-05-01T10:38:39.000"/>
        <d v="2019-05-01T11:55:27.000"/>
        <d v="2019-05-01T11:56:34.000"/>
        <d v="2019-05-01T12:36:00.000"/>
        <d v="2019-05-01T13:26:35.000"/>
        <d v="2019-05-01T16:50:01.000"/>
        <d v="2019-05-01T18:17:23.000"/>
        <d v="2019-05-01T19:20:57.000"/>
        <d v="2019-05-02T02:43:48.000"/>
        <d v="2019-05-02T10:59:21.000"/>
        <d v="2019-04-30T15:41:41.000"/>
        <d v="2019-05-02T15:55:23.000"/>
        <d v="2019-05-03T01:15:33.000"/>
        <d v="2019-05-03T01:35:10.000"/>
        <d v="2019-05-03T03:57:03.000"/>
        <d v="2019-05-03T14:58:49.000"/>
        <d v="2019-05-04T18:21:23.000"/>
        <d v="2019-05-04T18:21:54.000"/>
        <d v="2019-05-04T18:31:14.000"/>
        <d v="2019-05-04T18:33:34.000"/>
        <d v="2019-05-04T18:34:12.000"/>
        <d v="2019-05-04T18:52:06.000"/>
        <d v="2019-05-04T18:57:32.000"/>
        <d v="2019-05-04T19:07:48.000"/>
        <d v="2019-05-04T19:20:28.000"/>
        <d v="2019-05-04T19:24:45.000"/>
        <d v="2019-05-04T19:59:36.000"/>
        <d v="2019-05-04T20:28:31.000"/>
        <d v="2019-05-04T20:58:30.000"/>
        <d v="2019-05-04T21:00:16.000"/>
        <d v="2019-05-04T21:11:43.000"/>
        <d v="2019-05-04T22:14:42.000"/>
        <d v="2019-05-04T23:33:19.000"/>
        <d v="2019-05-05T01:46:03.000"/>
        <d v="2019-05-05T02:07:05.000"/>
        <d v="2019-05-05T03:00:50.000"/>
        <d v="2019-05-05T03:41:54.000"/>
        <d v="2019-05-05T05:17:46.000"/>
        <d v="2019-05-05T07:15:30.000"/>
        <d v="2019-05-05T07:55:06.000"/>
        <d v="2019-05-05T08:03:22.000"/>
        <d v="2019-05-05T08:27:12.000"/>
        <d v="2019-05-01T07:14:38.000"/>
        <d v="2019-05-05T08:33:54.000"/>
        <d v="2019-05-05T10:06:20.000"/>
        <d v="2019-05-05T12:17:19.000"/>
        <d v="2019-05-05T12:51:32.000"/>
        <d v="2019-05-05T13:21:31.000"/>
        <d v="2019-05-05T13:28:01.000"/>
        <d v="2019-05-05T13:49:44.000"/>
        <d v="2019-05-05T14:22:34.000"/>
        <d v="2019-05-05T15:40:14.000"/>
        <d v="2019-05-05T16:33:44.000"/>
        <d v="2019-05-06T10:32:44.000"/>
        <d v="2019-05-01T03:00:31.000"/>
        <d v="2019-05-07T17:16:28.000"/>
        <d v="2019-04-30T21:49:35.000"/>
        <d v="2019-05-01T06:19:06.000"/>
        <d v="2019-05-03T01:28:08.000"/>
        <d v="2019-05-04T18:33:28.000"/>
        <d v="2019-05-09T15:40:20.000"/>
        <d v="2019-05-09T15:42:03.000"/>
        <d v="2019-04-30T13:24:53.000"/>
        <d v="2019-04-30T21:49:51.000"/>
        <d v="2019-05-01T06:19:14.000"/>
        <d v="2019-05-03T01:19:21.000"/>
        <d v="2019-05-04T18:29:06.000"/>
        <d v="2019-05-09T15:42:11.000"/>
        <d v="2019-04-30T13:23:44.000"/>
        <d v="2019-04-30T21:53:22.000"/>
        <d v="2019-05-01T06:18:07.000"/>
        <d v="2019-05-03T01:15:22.000"/>
        <d v="2019-05-04T18:20:34.000"/>
        <d v="2019-05-09T15:45:10.000"/>
        <d v="2019-05-09T16:13:13.000"/>
        <d v="2019-05-09T18:14:11.000"/>
        <d v="2019-05-04T15:40:01.000"/>
        <d v="2019-05-04T15:41:02.000"/>
        <d v="2019-04-23T16:00:13.000"/>
        <d v="2019-05-05T15:41:02.000"/>
        <d v="2019-05-02T15:56:10.000"/>
        <d v="2019-05-04T18:26:30.000"/>
        <d v="2019-05-09T18:26:21.000"/>
        <d v="2019-04-23T17:00:56.000"/>
        <d v="2019-04-30T13:15:15.000"/>
        <d v="2019-04-30T21:45:09.000"/>
        <d v="2019-05-01T06:15:07.000"/>
        <d v="2019-05-03T01:15:07.000"/>
        <d v="2019-05-04T18:20:10.000"/>
        <d v="2019-05-09T15:38:04.000"/>
        <d v="2019-05-09T19:32:46.000"/>
        <d v="2019-05-01T07:07:45.000"/>
        <d v="2019-05-01T07:07:50.000"/>
        <d v="2019-05-03T07:07:03.000"/>
        <d v="2019-05-05T07:00:11.000"/>
        <d v="2019-05-10T07:07:16.000"/>
      </sharedItems>
      <fieldGroup par="66" base="22">
        <rangePr groupBy="hours" autoEnd="1" autoStart="1" startDate="2019-04-23T16:00:13.000" endDate="2019-05-10T07:07:16.000"/>
        <groupItems count="26">
          <s v="&lt;4/23/2019"/>
          <s v="12 AM"/>
          <s v="1 AM"/>
          <s v="2 AM"/>
          <s v="3 AM"/>
          <s v="4 AM"/>
          <s v="5 AM"/>
          <s v="6 AM"/>
          <s v="7 AM"/>
          <s v="8 AM"/>
          <s v="9 AM"/>
          <s v="10 AM"/>
          <s v="11 AM"/>
          <s v="12 PM"/>
          <s v="1 PM"/>
          <s v="2 PM"/>
          <s v="3 PM"/>
          <s v="4 PM"/>
          <s v="5 PM"/>
          <s v="6 PM"/>
          <s v="7 PM"/>
          <s v="8 PM"/>
          <s v="9 PM"/>
          <s v="10 PM"/>
          <s v="11 PM"/>
          <s v="&gt;5/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23T16:00:13.000" endDate="2019-05-10T07:07:16.000"/>
        <groupItems count="368">
          <s v="&lt;4/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0/2019"/>
        </groupItems>
      </fieldGroup>
    </cacheField>
    <cacheField name="Months" databaseField="0">
      <sharedItems containsMixedTypes="0" count="0"/>
      <fieldGroup base="22">
        <rangePr groupBy="months" autoEnd="1" autoStart="1" startDate="2019-04-23T16:00:13.000" endDate="2019-05-10T07:07:16.000"/>
        <groupItems count="14">
          <s v="&lt;4/23/2019"/>
          <s v="Jan"/>
          <s v="Feb"/>
          <s v="Mar"/>
          <s v="Apr"/>
          <s v="May"/>
          <s v="Jun"/>
          <s v="Jul"/>
          <s v="Aug"/>
          <s v="Sep"/>
          <s v="Oct"/>
          <s v="Nov"/>
          <s v="Dec"/>
          <s v="&gt;5/10/2019"/>
        </groupItems>
      </fieldGroup>
    </cacheField>
    <cacheField name="Years" databaseField="0">
      <sharedItems containsMixedTypes="0" count="0"/>
      <fieldGroup base="22">
        <rangePr groupBy="years" autoEnd="1" autoStart="1" startDate="2019-04-23T16:00:13.000" endDate="2019-05-10T07:07:16.000"/>
        <groupItems count="3">
          <s v="&lt;4/23/2019"/>
          <s v="2019"/>
          <s v="&gt;5/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jlkcreative"/>
    <s v="jlkcreative"/>
    <m/>
    <m/>
    <m/>
    <m/>
    <m/>
    <m/>
    <m/>
    <m/>
    <s v="No"/>
    <n v="3"/>
    <m/>
    <m/>
    <x v="0"/>
    <d v="2019-04-29T14:46:03.000"/>
    <s v="#SMTLive Twitter Chat Recap: The Future of Marketing Automation - Social Media Today https://t.co/agqCDl4C9T https://t.co/zOQr9dhfB2"/>
    <s v="https://www.socialmediatoday.com/news/smtlive-twitter-chat-recap-the-future-of-marketing-automation/552692/?utm_source=dlvr.it&amp;utm_medium=twitter"/>
    <s v="socialmediatoday.com"/>
    <x v="0"/>
    <s v="https://pbs.twimg.com/media/D5VAlOOUwAModoD.jpg"/>
    <s v="https://pbs.twimg.com/media/D5VAlOOUwAModoD.jpg"/>
    <x v="0"/>
    <s v="https://twitter.com/#!/jlkcreative/status/1122874691964686338"/>
    <m/>
    <m/>
    <s v="1122874691964686338"/>
    <m/>
    <b v="0"/>
    <n v="0"/>
    <s v=""/>
    <b v="0"/>
    <s v="en"/>
    <m/>
    <s v=""/>
    <b v="0"/>
    <n v="0"/>
    <s v=""/>
    <s v="dlvr.it"/>
    <b v="0"/>
    <s v="1122874691964686338"/>
    <s v="Tweet"/>
    <n v="0"/>
    <n v="0"/>
    <m/>
    <m/>
    <m/>
    <m/>
    <m/>
    <m/>
    <m/>
    <m/>
    <n v="1"/>
    <s v="4"/>
    <s v="4"/>
    <n v="0"/>
    <n v="0"/>
    <n v="0"/>
    <n v="0"/>
    <n v="0"/>
    <n v="0"/>
    <n v="12"/>
    <n v="100"/>
    <n v="12"/>
  </r>
  <r>
    <s v="cjscribe"/>
    <s v="cjscribe"/>
    <m/>
    <m/>
    <m/>
    <m/>
    <m/>
    <m/>
    <m/>
    <m/>
    <s v="No"/>
    <n v="4"/>
    <m/>
    <m/>
    <x v="0"/>
    <d v="2019-04-30T07:10:49.000"/>
    <s v="B2B Marketers Share Their Best Tips for Instagram https://t.co/W4e1VvNEKn_x000a__x000a_How can B2B marketers tap into the power of Instagram to reach their social media goals? We spoke with our friends on #SMTLive to get others opinions on the matter, and here is what we learned._x000a__x000a_#socialmâ€¦"/>
    <s v="https://www.socialmediatoday.com/news/b2b-marketers-share-their-best-tips-for-instagram/553675/"/>
    <s v="socialmediatoday.com"/>
    <x v="1"/>
    <m/>
    <s v="http://pbs.twimg.com/profile_images/846409220832473088/-1Wh0Keo_normal.jpg"/>
    <x v="1"/>
    <s v="https://twitter.com/#!/cjscribe/status/1123122517844078592"/>
    <m/>
    <m/>
    <s v="1123122517844078592"/>
    <m/>
    <b v="0"/>
    <n v="0"/>
    <s v=""/>
    <b v="0"/>
    <s v="en"/>
    <m/>
    <s v=""/>
    <b v="0"/>
    <n v="0"/>
    <s v=""/>
    <s v="IFTTT"/>
    <b v="0"/>
    <s v="1123122517844078592"/>
    <s v="Tweet"/>
    <n v="0"/>
    <n v="0"/>
    <m/>
    <m/>
    <m/>
    <m/>
    <m/>
    <m/>
    <m/>
    <m/>
    <n v="1"/>
    <s v="4"/>
    <s v="4"/>
    <n v="1"/>
    <n v="2.2222222222222223"/>
    <n v="0"/>
    <n v="0"/>
    <n v="0"/>
    <n v="0"/>
    <n v="44"/>
    <n v="97.77777777777777"/>
    <n v="45"/>
  </r>
  <r>
    <s v="seopowersuite"/>
    <s v="anna_bredava"/>
    <m/>
    <m/>
    <m/>
    <m/>
    <m/>
    <m/>
    <m/>
    <m/>
    <s v="No"/>
    <n v="5"/>
    <m/>
    <m/>
    <x v="1"/>
    <d v="2019-04-30T10:21:00.000"/>
    <s v="10 best chats for digital marketers:_x000a_1. #SocialROI by @MadalynSklar_x000a_2. #smechat by @SMExaminer _x000a_3. #SMTLive by @socialmedia2day _x000a_4. #VCbuzz by @vcbuzz_x000a_5. #ContentClubUK by @Fi_digitaldrum _x000a_6. #CMWorld by @CMIContent _x000a_4 more here ðŸ‘‰ https://t.co/D1oCz6S0V3 @AwarioApp @anna_bredava"/>
    <s v="https://awario.com/blog/digital-marketing-twitter-chats/"/>
    <s v="awario.com"/>
    <x v="2"/>
    <m/>
    <s v="http://pbs.twimg.com/profile_images/885133434242379776/Smypch9I_normal.jpg"/>
    <x v="2"/>
    <s v="https://twitter.com/#!/seopowersuite/status/1123170377407111169"/>
    <m/>
    <m/>
    <s v="1123170377407111169"/>
    <m/>
    <b v="0"/>
    <n v="28"/>
    <s v=""/>
    <b v="0"/>
    <s v="en"/>
    <m/>
    <s v=""/>
    <b v="0"/>
    <n v="2"/>
    <s v=""/>
    <s v="Twitter Web Client"/>
    <b v="0"/>
    <s v="1123170377407111169"/>
    <s v="Tweet"/>
    <n v="0"/>
    <n v="0"/>
    <m/>
    <m/>
    <m/>
    <m/>
    <m/>
    <m/>
    <m/>
    <m/>
    <n v="1"/>
    <s v="2"/>
    <s v="2"/>
    <m/>
    <m/>
    <m/>
    <m/>
    <m/>
    <m/>
    <m/>
    <m/>
    <m/>
  </r>
  <r>
    <s v="mymarketingmule"/>
    <s v="mymarketingmule"/>
    <m/>
    <m/>
    <m/>
    <m/>
    <m/>
    <m/>
    <m/>
    <m/>
    <s v="No"/>
    <n v="9"/>
    <m/>
    <m/>
    <x v="0"/>
    <d v="2019-04-30T13:11:03.000"/>
    <s v="7 Biggest Challenges of #SocialMedia Management (#SMTLive Recap)  #SMM https://t.co/gHdhui4N3k https://t.co/UJf4r8Uqjx"/>
    <s v="https://www.socialmediatoday.com/news/7-biggest-challenges-of-social-media-management-smtlive-recap/549380/"/>
    <s v="socialmediatoday.com"/>
    <x v="3"/>
    <s v="https://pbs.twimg.com/media/D5Z0bZyUYAECg8V.jpg"/>
    <s v="https://pbs.twimg.com/media/D5Z0bZyUYAECg8V.jpg"/>
    <x v="3"/>
    <s v="https://twitter.com/#!/mymarketingmule/status/1123213172804964356"/>
    <m/>
    <m/>
    <s v="1123213172804964356"/>
    <m/>
    <b v="0"/>
    <n v="0"/>
    <s v=""/>
    <b v="0"/>
    <s v="en"/>
    <m/>
    <s v=""/>
    <b v="0"/>
    <n v="0"/>
    <s v=""/>
    <s v="Post Planner Inc."/>
    <b v="0"/>
    <s v="1123213172804964356"/>
    <s v="Tweet"/>
    <n v="0"/>
    <n v="0"/>
    <m/>
    <m/>
    <m/>
    <m/>
    <m/>
    <m/>
    <m/>
    <m/>
    <n v="1"/>
    <s v="4"/>
    <s v="4"/>
    <n v="0"/>
    <n v="0"/>
    <n v="0"/>
    <n v="0"/>
    <n v="0"/>
    <n v="0"/>
    <n v="9"/>
    <n v="100"/>
    <n v="9"/>
  </r>
  <r>
    <s v="cubed_education"/>
    <s v="socialmedia2day"/>
    <m/>
    <m/>
    <m/>
    <m/>
    <m/>
    <m/>
    <m/>
    <m/>
    <s v="No"/>
    <n v="10"/>
    <m/>
    <m/>
    <x v="1"/>
    <d v="2019-04-30T13:20:18.000"/>
    <s v="RT @socialmedia2day: Did you miss our most recent #SMTLive Twitter chat? Here's a recap of the discussion #smm https://t.co/Mub0LjkEFH"/>
    <s v="https://www.socialmediatoday.com/news/b2b-marketers-share-their-best-tips-for-instagram/553675/"/>
    <s v="socialmediatoday.com"/>
    <x v="4"/>
    <m/>
    <s v="http://pbs.twimg.com/profile_images/806159598252150784/Q-SpjRrK_normal.jpg"/>
    <x v="4"/>
    <s v="https://twitter.com/#!/cubed_education/status/1123215502300594176"/>
    <m/>
    <m/>
    <s v="1123215502300594176"/>
    <m/>
    <b v="0"/>
    <n v="0"/>
    <s v=""/>
    <b v="0"/>
    <s v="en"/>
    <m/>
    <s v=""/>
    <b v="0"/>
    <n v="6"/>
    <s v="1123214232227602434"/>
    <s v="Twitter Web Client"/>
    <b v="0"/>
    <s v="1123214232227602434"/>
    <s v="Tweet"/>
    <n v="0"/>
    <n v="0"/>
    <m/>
    <m/>
    <m/>
    <m/>
    <m/>
    <m/>
    <m/>
    <m/>
    <n v="1"/>
    <s v="1"/>
    <s v="1"/>
    <n v="0"/>
    <n v="0"/>
    <n v="1"/>
    <n v="5.555555555555555"/>
    <n v="0"/>
    <n v="0"/>
    <n v="17"/>
    <n v="94.44444444444444"/>
    <n v="18"/>
  </r>
  <r>
    <s v="ahikiiriza"/>
    <s v="socialmedia2day"/>
    <m/>
    <m/>
    <m/>
    <m/>
    <m/>
    <m/>
    <m/>
    <m/>
    <s v="No"/>
    <n v="11"/>
    <m/>
    <m/>
    <x v="1"/>
    <d v="2019-04-30T13:25:57.000"/>
    <s v="RT @socialmedia2day: Did you miss our most recent #SMTLive Twitter chat? Here's a recap of the discussion #smm https://t.co/Mub0LjkEFH"/>
    <s v="https://www.socialmediatoday.com/news/b2b-marketers-share-their-best-tips-for-instagram/553675/"/>
    <s v="socialmediatoday.com"/>
    <x v="4"/>
    <m/>
    <s v="http://pbs.twimg.com/profile_images/1106697498570227712/B6w3qb3N_normal.jpg"/>
    <x v="5"/>
    <s v="https://twitter.com/#!/ahikiiriza/status/1123216923225993216"/>
    <m/>
    <m/>
    <s v="1123216923225993216"/>
    <m/>
    <b v="0"/>
    <n v="0"/>
    <s v=""/>
    <b v="0"/>
    <s v="en"/>
    <m/>
    <s v=""/>
    <b v="0"/>
    <n v="6"/>
    <s v="1123214232227602434"/>
    <s v="Twitter for Android"/>
    <b v="0"/>
    <s v="1123214232227602434"/>
    <s v="Tweet"/>
    <n v="0"/>
    <n v="0"/>
    <m/>
    <m/>
    <m/>
    <m/>
    <m/>
    <m/>
    <m/>
    <m/>
    <n v="1"/>
    <s v="1"/>
    <s v="1"/>
    <n v="0"/>
    <n v="0"/>
    <n v="1"/>
    <n v="5.555555555555555"/>
    <n v="0"/>
    <n v="0"/>
    <n v="17"/>
    <n v="94.44444444444444"/>
    <n v="18"/>
  </r>
  <r>
    <s v="cooeesocialhq"/>
    <s v="socialmedia2day"/>
    <m/>
    <m/>
    <m/>
    <m/>
    <m/>
    <m/>
    <m/>
    <m/>
    <s v="No"/>
    <n v="12"/>
    <m/>
    <m/>
    <x v="1"/>
    <d v="2019-04-30T13:27:00.000"/>
    <s v="RT @socialmedia2day: Did you miss our most recent #SMTLive Twitter chat? Here's a recap of the discussion #smm https://t.co/Mub0LjkEFH"/>
    <s v="https://www.socialmediatoday.com/news/b2b-marketers-share-their-best-tips-for-instagram/553675/"/>
    <s v="socialmediatoday.com"/>
    <x v="4"/>
    <m/>
    <s v="http://pbs.twimg.com/profile_images/1103037214005571584/-bB2dNVN_normal.png"/>
    <x v="6"/>
    <s v="https://twitter.com/#!/cooeesocialhq/status/1123217188993818624"/>
    <m/>
    <m/>
    <s v="1123217188993818624"/>
    <m/>
    <b v="0"/>
    <n v="0"/>
    <s v=""/>
    <b v="0"/>
    <s v="en"/>
    <m/>
    <s v=""/>
    <b v="0"/>
    <n v="6"/>
    <s v="1123214232227602434"/>
    <s v="Twitter Web Client"/>
    <b v="0"/>
    <s v="1123214232227602434"/>
    <s v="Tweet"/>
    <n v="0"/>
    <n v="0"/>
    <m/>
    <m/>
    <m/>
    <m/>
    <m/>
    <m/>
    <m/>
    <m/>
    <n v="1"/>
    <s v="1"/>
    <s v="1"/>
    <n v="0"/>
    <n v="0"/>
    <n v="1"/>
    <n v="5.555555555555555"/>
    <n v="0"/>
    <n v="0"/>
    <n v="17"/>
    <n v="94.44444444444444"/>
    <n v="18"/>
  </r>
  <r>
    <s v="findyourcm"/>
    <s v="socialmedia2day"/>
    <m/>
    <m/>
    <m/>
    <m/>
    <m/>
    <m/>
    <m/>
    <m/>
    <s v="No"/>
    <n v="13"/>
    <m/>
    <m/>
    <x v="1"/>
    <d v="2019-04-30T13:32:35.000"/>
    <s v="RT @socialmedia2day: Did you miss our most recent #SMTLive Twitter chat? Here's a recap of the discussion #smm https://t.co/Mub0LjkEFH"/>
    <s v="https://www.socialmediatoday.com/news/b2b-marketers-share-their-best-tips-for-instagram/553675/"/>
    <s v="socialmediatoday.com"/>
    <x v="4"/>
    <m/>
    <s v="http://pbs.twimg.com/profile_images/513958898986790913/dZbusBwx_normal.png"/>
    <x v="7"/>
    <s v="https://twitter.com/#!/findyourcm/status/1123218594131845120"/>
    <m/>
    <m/>
    <s v="1123218594131845120"/>
    <m/>
    <b v="0"/>
    <n v="0"/>
    <s v=""/>
    <b v="0"/>
    <s v="en"/>
    <m/>
    <s v=""/>
    <b v="0"/>
    <n v="6"/>
    <s v="1123214232227602434"/>
    <s v="Twitter Web Client"/>
    <b v="0"/>
    <s v="1123214232227602434"/>
    <s v="Tweet"/>
    <n v="0"/>
    <n v="0"/>
    <m/>
    <m/>
    <m/>
    <m/>
    <m/>
    <m/>
    <m/>
    <m/>
    <n v="1"/>
    <s v="1"/>
    <s v="1"/>
    <n v="0"/>
    <n v="0"/>
    <n v="1"/>
    <n v="5.555555555555555"/>
    <n v="0"/>
    <n v="0"/>
    <n v="17"/>
    <n v="94.44444444444444"/>
    <n v="18"/>
  </r>
  <r>
    <s v="immanueloloo"/>
    <s v="smexaminer"/>
    <m/>
    <m/>
    <m/>
    <m/>
    <m/>
    <m/>
    <m/>
    <m/>
    <s v="No"/>
    <n v="14"/>
    <m/>
    <m/>
    <x v="1"/>
    <d v="2019-04-30T15:44:23.000"/>
    <s v="RT @seopowersuite: 10 best chats for digital marketers:_x000a_1. #SocialROI by @MadalynSklar_x000a_2. #smechat by @SMExaminer _x000a_3. #SMTLive by @socialmeâ€¦"/>
    <m/>
    <m/>
    <x v="5"/>
    <m/>
    <s v="http://pbs.twimg.com/profile_images/1113245837474369537/9elLXbK-_normal.jpg"/>
    <x v="8"/>
    <s v="https://twitter.com/#!/immanueloloo/status/1123251760930463744"/>
    <m/>
    <m/>
    <s v="1123251760930463744"/>
    <m/>
    <b v="0"/>
    <n v="0"/>
    <s v=""/>
    <b v="0"/>
    <s v="en"/>
    <m/>
    <s v=""/>
    <b v="0"/>
    <n v="2"/>
    <s v="1123170377407111169"/>
    <s v="Twitter for Android"/>
    <b v="0"/>
    <s v="1123170377407111169"/>
    <s v="Tweet"/>
    <n v="0"/>
    <n v="0"/>
    <m/>
    <m/>
    <m/>
    <m/>
    <m/>
    <m/>
    <m/>
    <m/>
    <n v="1"/>
    <s v="2"/>
    <s v="2"/>
    <m/>
    <m/>
    <m/>
    <m/>
    <m/>
    <m/>
    <m/>
    <m/>
    <m/>
  </r>
  <r>
    <s v="morgan_short_"/>
    <s v="simplenetbiz"/>
    <m/>
    <m/>
    <m/>
    <m/>
    <m/>
    <m/>
    <m/>
    <m/>
    <s v="No"/>
    <n v="17"/>
    <m/>
    <m/>
    <x v="1"/>
    <d v="2019-04-30T22:01:19.000"/>
    <s v="RT @Simplenetbiz: How can B2B brands use Instagram for marketing? Some tips from the SMT community, from our most recent #SMTLive chat #smmâ€¦"/>
    <m/>
    <m/>
    <x v="4"/>
    <m/>
    <s v="http://pbs.twimg.com/profile_images/1019413817309085696/andn1BiI_normal.jpg"/>
    <x v="9"/>
    <s v="https://twitter.com/#!/morgan_short_/status/1123346620723093505"/>
    <m/>
    <m/>
    <s v="1123346620723093505"/>
    <m/>
    <b v="0"/>
    <n v="0"/>
    <s v=""/>
    <b v="0"/>
    <s v="en"/>
    <m/>
    <s v=""/>
    <b v="0"/>
    <n v="1"/>
    <s v="1123343735079821312"/>
    <s v="Twitter Web Client"/>
    <b v="0"/>
    <s v="1123343735079821312"/>
    <s v="Tweet"/>
    <n v="0"/>
    <n v="0"/>
    <m/>
    <m/>
    <m/>
    <m/>
    <m/>
    <m/>
    <m/>
    <m/>
    <n v="1"/>
    <s v="6"/>
    <s v="6"/>
    <n v="0"/>
    <n v="0"/>
    <n v="0"/>
    <n v="0"/>
    <n v="0"/>
    <n v="0"/>
    <n v="23"/>
    <n v="100"/>
    <n v="23"/>
  </r>
  <r>
    <s v="taylorsmendoza1"/>
    <s v="socialmedia2day"/>
    <m/>
    <m/>
    <m/>
    <m/>
    <m/>
    <m/>
    <m/>
    <m/>
    <s v="No"/>
    <n v="18"/>
    <m/>
    <m/>
    <x v="1"/>
    <d v="2019-04-30T22:04:34.000"/>
    <s v="RT @socialmedia2day: How can B2B brands use Instagram for marketing? Some tips from the SMT community, from our most recent #SMTLive chat #â€¦"/>
    <m/>
    <m/>
    <x v="0"/>
    <m/>
    <s v="http://pbs.twimg.com/profile_images/1101205487838584832/8kG-fYO2_normal.jpg"/>
    <x v="10"/>
    <s v="https://twitter.com/#!/taylorsmendoza1/status/1123347438297731073"/>
    <m/>
    <m/>
    <s v="1123347438297731073"/>
    <m/>
    <b v="0"/>
    <n v="0"/>
    <s v=""/>
    <b v="0"/>
    <s v="en"/>
    <m/>
    <s v=""/>
    <b v="0"/>
    <n v="3"/>
    <s v="1123342549865963520"/>
    <s v="Twitter Web Client"/>
    <b v="0"/>
    <s v="1123342549865963520"/>
    <s v="Tweet"/>
    <n v="0"/>
    <n v="0"/>
    <m/>
    <m/>
    <m/>
    <m/>
    <m/>
    <m/>
    <m/>
    <m/>
    <n v="1"/>
    <s v="1"/>
    <s v="1"/>
    <n v="0"/>
    <n v="0"/>
    <n v="0"/>
    <n v="0"/>
    <n v="0"/>
    <n v="0"/>
    <n v="23"/>
    <n v="100"/>
    <n v="23"/>
  </r>
  <r>
    <s v="alyssalriegel"/>
    <s v="socialmedia2day"/>
    <m/>
    <m/>
    <m/>
    <m/>
    <m/>
    <m/>
    <m/>
    <m/>
    <s v="No"/>
    <n v="19"/>
    <m/>
    <m/>
    <x v="1"/>
    <d v="2019-04-30T22:10:38.000"/>
    <s v="RT @socialmedia2day: How can B2B brands use Instagram for marketing? Some tips from the SMT community, from our most recent #SMTLive chat #â€¦"/>
    <m/>
    <m/>
    <x v="0"/>
    <m/>
    <s v="http://pbs.twimg.com/profile_images/958900715459694592/nmxTsQHj_normal.jpg"/>
    <x v="11"/>
    <s v="https://twitter.com/#!/alyssalriegel/status/1123348965154594817"/>
    <m/>
    <m/>
    <s v="1123348965154594817"/>
    <m/>
    <b v="0"/>
    <n v="0"/>
    <s v=""/>
    <b v="0"/>
    <s v="en"/>
    <m/>
    <s v=""/>
    <b v="0"/>
    <n v="3"/>
    <s v="1123342549865963520"/>
    <s v="Twitter for iPhone"/>
    <b v="0"/>
    <s v="1123342549865963520"/>
    <s v="Tweet"/>
    <n v="0"/>
    <n v="0"/>
    <m/>
    <m/>
    <m/>
    <m/>
    <m/>
    <m/>
    <m/>
    <m/>
    <n v="1"/>
    <s v="1"/>
    <s v="1"/>
    <n v="0"/>
    <n v="0"/>
    <n v="0"/>
    <n v="0"/>
    <n v="0"/>
    <n v="0"/>
    <n v="23"/>
    <n v="100"/>
    <n v="23"/>
  </r>
  <r>
    <s v="teambrandner"/>
    <s v="teambrandner"/>
    <m/>
    <m/>
    <m/>
    <m/>
    <m/>
    <m/>
    <m/>
    <m/>
    <s v="No"/>
    <n v="20"/>
    <m/>
    <m/>
    <x v="0"/>
    <d v="2019-04-30T23:00:24.000"/>
    <s v="Weâ€™re curious, which social media platforms are you using most for your business? #socialmediamarketing #smtlive"/>
    <m/>
    <m/>
    <x v="6"/>
    <m/>
    <s v="http://pbs.twimg.com/profile_images/1091039762582884353/XWHF6zEH_normal.jpg"/>
    <x v="12"/>
    <s v="https://twitter.com/#!/teambrandner/status/1123361486653444096"/>
    <m/>
    <m/>
    <s v="1123361486653444096"/>
    <m/>
    <b v="0"/>
    <n v="1"/>
    <s v=""/>
    <b v="0"/>
    <s v="en"/>
    <m/>
    <s v=""/>
    <b v="0"/>
    <n v="1"/>
    <s v=""/>
    <s v="Twitter for iPhone"/>
    <b v="0"/>
    <s v="1123361486653444096"/>
    <s v="Tweet"/>
    <n v="0"/>
    <n v="0"/>
    <m/>
    <m/>
    <m/>
    <m/>
    <m/>
    <m/>
    <m/>
    <m/>
    <n v="1"/>
    <s v="5"/>
    <s v="5"/>
    <n v="0"/>
    <n v="0"/>
    <n v="0"/>
    <n v="0"/>
    <n v="0"/>
    <n v="0"/>
    <n v="16"/>
    <n v="100"/>
    <n v="16"/>
  </r>
  <r>
    <s v="bestfiverrdeal"/>
    <s v="teambrandner"/>
    <m/>
    <m/>
    <m/>
    <m/>
    <m/>
    <m/>
    <m/>
    <m/>
    <s v="No"/>
    <n v="21"/>
    <m/>
    <m/>
    <x v="1"/>
    <d v="2019-04-30T23:06:50.000"/>
    <s v="RT @TeamBrandner: Weâ€™re curious, which social media platforms are you using most for your business? #socialmediamarketing #smtlive"/>
    <m/>
    <m/>
    <x v="6"/>
    <m/>
    <s v="http://pbs.twimg.com/profile_images/988676158634868737/P17l7GnN_normal.jpg"/>
    <x v="13"/>
    <s v="https://twitter.com/#!/bestfiverrdeal/status/1123363106724425728"/>
    <m/>
    <m/>
    <s v="1123363106724425728"/>
    <m/>
    <b v="0"/>
    <n v="0"/>
    <s v=""/>
    <b v="0"/>
    <s v="en"/>
    <m/>
    <s v=""/>
    <b v="0"/>
    <n v="1"/>
    <s v="1123361486653444096"/>
    <s v="Bot Libre!"/>
    <b v="0"/>
    <s v="1123361486653444096"/>
    <s v="Tweet"/>
    <n v="0"/>
    <n v="0"/>
    <m/>
    <m/>
    <m/>
    <m/>
    <m/>
    <m/>
    <m/>
    <m/>
    <n v="1"/>
    <s v="5"/>
    <s v="5"/>
    <n v="0"/>
    <n v="0"/>
    <n v="0"/>
    <n v="0"/>
    <n v="0"/>
    <n v="0"/>
    <n v="18"/>
    <n v="100"/>
    <n v="18"/>
  </r>
  <r>
    <s v="balyan"/>
    <s v="awarioapp"/>
    <m/>
    <m/>
    <m/>
    <m/>
    <m/>
    <m/>
    <m/>
    <m/>
    <s v="No"/>
    <n v="22"/>
    <m/>
    <m/>
    <x v="1"/>
    <d v="2019-05-01T03:05:54.000"/>
    <s v="RT @AwarioApp: Here are some of our favourite Twitter chats on all things #DigitalMarketing:_x000a_ðŸ’™ #SocialROI_x000a_ðŸ’™ #smechat_x000a_ðŸ’™ #SMTLive_x000a_ðŸ’™ #VCbuzz_x000a_ðŸ’™â€¦"/>
    <m/>
    <m/>
    <x v="7"/>
    <m/>
    <s v="http://pbs.twimg.com/profile_images/1106801017570549760/_cnCvoKf_normal.png"/>
    <x v="14"/>
    <s v="https://twitter.com/#!/balyan/status/1123423270118629376"/>
    <m/>
    <m/>
    <s v="1123423270118629376"/>
    <m/>
    <b v="0"/>
    <n v="0"/>
    <s v=""/>
    <b v="0"/>
    <s v="en"/>
    <m/>
    <s v=""/>
    <b v="0"/>
    <n v="1"/>
    <s v="1123421916864421889"/>
    <s v="Twitter Web App"/>
    <b v="0"/>
    <s v="1123421916864421889"/>
    <s v="Tweet"/>
    <n v="0"/>
    <n v="0"/>
    <m/>
    <m/>
    <m/>
    <m/>
    <m/>
    <m/>
    <m/>
    <m/>
    <n v="1"/>
    <s v="3"/>
    <s v="3"/>
    <n v="0"/>
    <n v="0"/>
    <n v="0"/>
    <n v="0"/>
    <n v="0"/>
    <n v="0"/>
    <n v="24"/>
    <n v="100"/>
    <n v="24"/>
  </r>
  <r>
    <s v="gmail_seller"/>
    <s v="awarioapp"/>
    <m/>
    <m/>
    <m/>
    <m/>
    <m/>
    <m/>
    <m/>
    <m/>
    <s v="No"/>
    <n v="23"/>
    <m/>
    <m/>
    <x v="1"/>
    <d v="2019-05-01T05:14:24.000"/>
    <s v="RT @AwarioApp: Here are some of our favourite Twitter chats on all things #DigitalMarketing:_x000a_ðŸ’™ #SocialROI_x000a_ðŸ’™ #smechat_x000a_ðŸ’™ #SMTLive_x000a_ðŸ’™ #VCbuzz_x000a_ðŸ’™â€¦"/>
    <m/>
    <m/>
    <x v="7"/>
    <m/>
    <s v="http://pbs.twimg.com/profile_images/1120435000845971458/NLIAapta_normal.jpg"/>
    <x v="15"/>
    <s v="https://twitter.com/#!/gmail_seller/status/1123455609771384835"/>
    <m/>
    <m/>
    <s v="1123455609771384835"/>
    <m/>
    <b v="0"/>
    <n v="0"/>
    <s v=""/>
    <b v="0"/>
    <s v="en"/>
    <m/>
    <s v=""/>
    <b v="0"/>
    <n v="5"/>
    <s v="1123421916864421889"/>
    <s v="Twitter for Android"/>
    <b v="0"/>
    <s v="1123421916864421889"/>
    <s v="Tweet"/>
    <n v="0"/>
    <n v="0"/>
    <m/>
    <m/>
    <m/>
    <m/>
    <m/>
    <m/>
    <m/>
    <m/>
    <n v="1"/>
    <s v="3"/>
    <s v="3"/>
    <n v="0"/>
    <n v="0"/>
    <n v="0"/>
    <n v="0"/>
    <n v="0"/>
    <n v="0"/>
    <n v="24"/>
    <n v="100"/>
    <n v="24"/>
  </r>
  <r>
    <s v="joeclark947"/>
    <s v="socialmedia2day"/>
    <m/>
    <m/>
    <m/>
    <m/>
    <m/>
    <m/>
    <m/>
    <m/>
    <s v="No"/>
    <n v="24"/>
    <m/>
    <m/>
    <x v="1"/>
    <d v="2019-05-01T06:15:44.000"/>
    <s v="RT @socialmedia2day: The Instagram tips were flowing in our most recent #SMTLive Twitter chat #smm https://t.co/Mub0LjkEFH"/>
    <s v="https://www.socialmediatoday.com/news/b2b-marketers-share-their-best-tips-for-instagram/553675/"/>
    <s v="socialmediatoday.com"/>
    <x v="4"/>
    <m/>
    <s v="http://pbs.twimg.com/profile_images/1004243547472556032/yayWifmC_normal.jpg"/>
    <x v="16"/>
    <s v="https://twitter.com/#!/joeclark947/status/1123471044986253312"/>
    <m/>
    <m/>
    <s v="1123471044986253312"/>
    <m/>
    <b v="0"/>
    <n v="0"/>
    <s v=""/>
    <b v="0"/>
    <s v="en"/>
    <m/>
    <s v=""/>
    <b v="0"/>
    <n v="11"/>
    <s v="1123470886932242433"/>
    <s v="Twitter Web Client"/>
    <b v="0"/>
    <s v="1123470886932242433"/>
    <s v="Tweet"/>
    <n v="0"/>
    <n v="0"/>
    <m/>
    <m/>
    <m/>
    <m/>
    <m/>
    <m/>
    <m/>
    <m/>
    <n v="1"/>
    <s v="1"/>
    <s v="1"/>
    <n v="0"/>
    <n v="0"/>
    <n v="0"/>
    <n v="0"/>
    <n v="0"/>
    <n v="0"/>
    <n v="15"/>
    <n v="100"/>
    <n v="15"/>
  </r>
  <r>
    <s v="coltboll"/>
    <s v="socialmedia2day"/>
    <m/>
    <m/>
    <m/>
    <m/>
    <m/>
    <m/>
    <m/>
    <m/>
    <s v="No"/>
    <n v="25"/>
    <m/>
    <m/>
    <x v="1"/>
    <d v="2019-05-01T06:34:59.000"/>
    <s v="RT @socialmedia2day: The Instagram tips were flowing in our most recent #SMTLive Twitter chat #smm https://t.co/Mub0LjkEFH"/>
    <s v="https://www.socialmediatoday.com/news/b2b-marketers-share-their-best-tips-for-instagram/553675/"/>
    <s v="socialmediatoday.com"/>
    <x v="4"/>
    <m/>
    <s v="http://pbs.twimg.com/profile_images/1072631939989942272/QQr9Sev3_normal.jpg"/>
    <x v="17"/>
    <s v="https://twitter.com/#!/coltboll/status/1123475886844588032"/>
    <m/>
    <m/>
    <s v="1123475886844588032"/>
    <m/>
    <b v="0"/>
    <n v="0"/>
    <s v=""/>
    <b v="0"/>
    <s v="en"/>
    <m/>
    <s v=""/>
    <b v="0"/>
    <n v="11"/>
    <s v="1123470886932242433"/>
    <s v="Twitter Web Client"/>
    <b v="0"/>
    <s v="1123470886932242433"/>
    <s v="Tweet"/>
    <n v="0"/>
    <n v="0"/>
    <m/>
    <m/>
    <m/>
    <m/>
    <m/>
    <m/>
    <m/>
    <m/>
    <n v="1"/>
    <s v="1"/>
    <s v="1"/>
    <n v="0"/>
    <n v="0"/>
    <n v="0"/>
    <n v="0"/>
    <n v="0"/>
    <n v="0"/>
    <n v="15"/>
    <n v="100"/>
    <n v="15"/>
  </r>
  <r>
    <s v="yanakalashnik16"/>
    <s v="awarioapp"/>
    <m/>
    <m/>
    <m/>
    <m/>
    <m/>
    <m/>
    <m/>
    <m/>
    <s v="No"/>
    <n v="26"/>
    <m/>
    <m/>
    <x v="1"/>
    <d v="2019-05-01T06:58:38.000"/>
    <s v="RT @AwarioApp: Here are some of our favourite Twitter chats on all things #DigitalMarketing:_x000a_ðŸ’™ #SocialROI_x000a_ðŸ’™ #smechat_x000a_ðŸ’™ #SMTLive_x000a_ðŸ’™ #VCbuzz_x000a_ðŸ’™â€¦"/>
    <m/>
    <m/>
    <x v="7"/>
    <m/>
    <s v="http://pbs.twimg.com/profile_images/1116313319902781443/3HzeQ9gp_normal.jpg"/>
    <x v="18"/>
    <s v="https://twitter.com/#!/yanakalashnik16/status/1123481837551149057"/>
    <m/>
    <m/>
    <s v="1123481837551149057"/>
    <m/>
    <b v="0"/>
    <n v="0"/>
    <s v=""/>
    <b v="0"/>
    <s v="en"/>
    <m/>
    <s v=""/>
    <b v="0"/>
    <n v="5"/>
    <s v="1123421916864421889"/>
    <s v="Twitter Web Client"/>
    <b v="0"/>
    <s v="1123421916864421889"/>
    <s v="Tweet"/>
    <n v="0"/>
    <n v="0"/>
    <m/>
    <m/>
    <m/>
    <m/>
    <m/>
    <m/>
    <m/>
    <m/>
    <n v="1"/>
    <s v="3"/>
    <s v="3"/>
    <n v="0"/>
    <n v="0"/>
    <n v="0"/>
    <n v="0"/>
    <n v="0"/>
    <n v="0"/>
    <n v="24"/>
    <n v="100"/>
    <n v="24"/>
  </r>
  <r>
    <s v="techgeek311"/>
    <s v="socialmedia2day"/>
    <m/>
    <m/>
    <m/>
    <m/>
    <m/>
    <m/>
    <m/>
    <m/>
    <s v="No"/>
    <n v="27"/>
    <m/>
    <m/>
    <x v="1"/>
    <d v="2019-05-01T07:26:50.000"/>
    <s v="RT @socialmedia2day: The Instagram tips were flowing in our most recent #SMTLive Twitter chat #smm https://t.co/Mub0LjkEFH"/>
    <s v="https://www.socialmediatoday.com/news/b2b-marketers-share-their-best-tips-for-instagram/553675/"/>
    <s v="socialmediatoday.com"/>
    <x v="4"/>
    <m/>
    <s v="http://pbs.twimg.com/profile_images/1013863655941779458/-HfoqhFX_normal.jpg"/>
    <x v="19"/>
    <s v="https://twitter.com/#!/techgeek311/status/1123488936796487680"/>
    <m/>
    <m/>
    <s v="1123488936796487680"/>
    <m/>
    <b v="0"/>
    <n v="0"/>
    <s v=""/>
    <b v="0"/>
    <s v="en"/>
    <m/>
    <s v=""/>
    <b v="0"/>
    <n v="11"/>
    <s v="1123470886932242433"/>
    <s v="Twitter for iPhone"/>
    <b v="0"/>
    <s v="1123470886932242433"/>
    <s v="Tweet"/>
    <n v="0"/>
    <n v="0"/>
    <m/>
    <m/>
    <m/>
    <m/>
    <m/>
    <m/>
    <m/>
    <m/>
    <n v="1"/>
    <s v="1"/>
    <s v="1"/>
    <n v="0"/>
    <n v="0"/>
    <n v="0"/>
    <n v="0"/>
    <n v="0"/>
    <n v="0"/>
    <n v="15"/>
    <n v="100"/>
    <n v="15"/>
  </r>
  <r>
    <s v="nibirro"/>
    <s v="socialmedia2day"/>
    <m/>
    <m/>
    <m/>
    <m/>
    <m/>
    <m/>
    <m/>
    <m/>
    <s v="No"/>
    <n v="28"/>
    <m/>
    <m/>
    <x v="1"/>
    <d v="2019-05-01T07:31:00.000"/>
    <s v="RT @socialmedia2day: The Instagram tips were flowing in our most recent #SMTLive Twitter chat #smm https://t.co/Mub0LjkEFH"/>
    <s v="https://www.socialmediatoday.com/news/b2b-marketers-share-their-best-tips-for-instagram/553675/"/>
    <s v="socialmediatoday.com"/>
    <x v="4"/>
    <m/>
    <s v="http://pbs.twimg.com/profile_images/975040211267801089/qNP_Vu7P_normal.jpg"/>
    <x v="20"/>
    <s v="https://twitter.com/#!/nibirro/status/1123489983615180800"/>
    <m/>
    <m/>
    <s v="1123489983615180800"/>
    <m/>
    <b v="0"/>
    <n v="0"/>
    <s v=""/>
    <b v="0"/>
    <s v="en"/>
    <m/>
    <s v=""/>
    <b v="0"/>
    <n v="11"/>
    <s v="1123470886932242433"/>
    <s v="Twitter for iPhone"/>
    <b v="0"/>
    <s v="1123470886932242433"/>
    <s v="Tweet"/>
    <n v="0"/>
    <n v="0"/>
    <m/>
    <m/>
    <m/>
    <m/>
    <m/>
    <m/>
    <m/>
    <m/>
    <n v="1"/>
    <s v="1"/>
    <s v="1"/>
    <n v="0"/>
    <n v="0"/>
    <n v="0"/>
    <n v="0"/>
    <n v="0"/>
    <n v="0"/>
    <n v="15"/>
    <n v="100"/>
    <n v="15"/>
  </r>
  <r>
    <s v="jumper_media"/>
    <s v="socialmedia2day"/>
    <m/>
    <m/>
    <m/>
    <m/>
    <m/>
    <m/>
    <m/>
    <m/>
    <s v="No"/>
    <n v="29"/>
    <m/>
    <m/>
    <x v="1"/>
    <d v="2019-05-01T08:09:04.000"/>
    <s v="RT @socialmedia2day: The Instagram tips were flowing in our most recent #SMTLive Twitter chat #smm https://t.co/Mub0LjkEFH"/>
    <s v="https://www.socialmediatoday.com/news/b2b-marketers-share-their-best-tips-for-instagram/553675/"/>
    <s v="socialmediatoday.com"/>
    <x v="4"/>
    <m/>
    <s v="http://pbs.twimg.com/profile_images/987104009168142336/W-4T9eHh_normal.jpg"/>
    <x v="21"/>
    <s v="https://twitter.com/#!/jumper_media/status/1123499564957196294"/>
    <m/>
    <m/>
    <s v="1123499564957196294"/>
    <m/>
    <b v="0"/>
    <n v="0"/>
    <s v=""/>
    <b v="0"/>
    <s v="en"/>
    <m/>
    <s v=""/>
    <b v="0"/>
    <n v="11"/>
    <s v="1123470886932242433"/>
    <s v="Twitter Web Client"/>
    <b v="0"/>
    <s v="1123470886932242433"/>
    <s v="Tweet"/>
    <n v="0"/>
    <n v="0"/>
    <m/>
    <m/>
    <m/>
    <m/>
    <m/>
    <m/>
    <m/>
    <m/>
    <n v="1"/>
    <s v="1"/>
    <s v="1"/>
    <n v="0"/>
    <n v="0"/>
    <n v="0"/>
    <n v="0"/>
    <n v="0"/>
    <n v="0"/>
    <n v="15"/>
    <n v="100"/>
    <n v="15"/>
  </r>
  <r>
    <s v="tabithaedwards"/>
    <s v="socialmedia2day"/>
    <m/>
    <m/>
    <m/>
    <m/>
    <m/>
    <m/>
    <m/>
    <m/>
    <s v="No"/>
    <n v="30"/>
    <m/>
    <m/>
    <x v="1"/>
    <d v="2019-05-01T10:38:39.000"/>
    <s v="RT @socialmedia2day: The Instagram tips were flowing in our most recent #SMTLive Twitter chat #smm https://t.co/Mub0LjkEFH"/>
    <s v="https://www.socialmediatoday.com/news/b2b-marketers-share-their-best-tips-for-instagram/553675/"/>
    <s v="socialmediatoday.com"/>
    <x v="4"/>
    <m/>
    <s v="http://pbs.twimg.com/profile_images/434673100798447616/acRKnzKU_normal.jpeg"/>
    <x v="22"/>
    <s v="https://twitter.com/#!/tabithaedwards/status/1123537210127548417"/>
    <m/>
    <m/>
    <s v="1123537210127548417"/>
    <m/>
    <b v="0"/>
    <n v="0"/>
    <s v=""/>
    <b v="0"/>
    <s v="en"/>
    <m/>
    <s v=""/>
    <b v="0"/>
    <n v="11"/>
    <s v="1123470886932242433"/>
    <s v="Twitter for iPhone"/>
    <b v="0"/>
    <s v="1123470886932242433"/>
    <s v="Tweet"/>
    <n v="0"/>
    <n v="0"/>
    <m/>
    <m/>
    <m/>
    <m/>
    <m/>
    <m/>
    <m/>
    <m/>
    <n v="1"/>
    <s v="1"/>
    <s v="1"/>
    <n v="0"/>
    <n v="0"/>
    <n v="0"/>
    <n v="0"/>
    <n v="0"/>
    <n v="0"/>
    <n v="15"/>
    <n v="100"/>
    <n v="15"/>
  </r>
  <r>
    <s v="genepetrovlmc"/>
    <s v="awarioapp"/>
    <m/>
    <m/>
    <m/>
    <m/>
    <m/>
    <m/>
    <m/>
    <m/>
    <s v="No"/>
    <n v="31"/>
    <m/>
    <m/>
    <x v="1"/>
    <d v="2019-05-01T11:55:27.000"/>
    <s v="RT @AwarioApp: Here are some of our favourite Twitter chats on all things #DigitalMarketing:_x000a_ðŸ’™ #SocialROI_x000a_ðŸ’™ #smechat_x000a_ðŸ’™ #SMTLive_x000a_ðŸ’™ #VCbuzz_x000a_ðŸ’™â€¦"/>
    <m/>
    <m/>
    <x v="7"/>
    <m/>
    <s v="http://pbs.twimg.com/profile_images/1122565997599260673/pc2dzeTp_normal.png"/>
    <x v="23"/>
    <s v="https://twitter.com/#!/genepetrovlmc/status/1123556535303647232"/>
    <m/>
    <m/>
    <s v="1123556535303647232"/>
    <m/>
    <b v="0"/>
    <n v="0"/>
    <s v=""/>
    <b v="0"/>
    <s v="en"/>
    <m/>
    <s v=""/>
    <b v="0"/>
    <n v="5"/>
    <s v="1123421916864421889"/>
    <s v="TweetDeck"/>
    <b v="0"/>
    <s v="1123421916864421889"/>
    <s v="Tweet"/>
    <n v="0"/>
    <n v="0"/>
    <m/>
    <m/>
    <m/>
    <m/>
    <m/>
    <m/>
    <m/>
    <m/>
    <n v="1"/>
    <s v="3"/>
    <s v="3"/>
    <n v="0"/>
    <n v="0"/>
    <n v="0"/>
    <n v="0"/>
    <n v="0"/>
    <n v="0"/>
    <n v="24"/>
    <n v="100"/>
    <n v="24"/>
  </r>
  <r>
    <s v="personalautodm"/>
    <s v="genepetrovlmc"/>
    <m/>
    <m/>
    <m/>
    <m/>
    <m/>
    <m/>
    <m/>
    <m/>
    <s v="No"/>
    <n v="32"/>
    <m/>
    <m/>
    <x v="1"/>
    <d v="2019-05-01T11:56:34.000"/>
    <s v="RT @GenePetrovLMC: RT @AwarioApp: Here are some of our favourite Twitter chats on all things #DigitalMarketing:_x000a_ðŸ’™ #SocialROI_x000a_ðŸ’™ #smechat_x000a_ðŸ’™ #SMTLive_x000a_ðŸ’™ #VCbuzz_x000a_ðŸ’™ #ContentClubUK_x000a_ðŸ’™ #CMWorld_x000a_ðŸ’™ #PPCchat_x000a_ðŸ’™ #SEOchat_x000a_ðŸ’™ #Digital360Chat_x000a_ðŸ’™ #SEMrushChat_x000a_â€¦ https://t.co/dAHrE8xXwn"/>
    <m/>
    <m/>
    <x v="8"/>
    <s v="https://pbs.twimg.com/media/D5cyR1TW0AAo1bZ.jpg"/>
    <s v="https://pbs.twimg.com/media/D5cyR1TW0AAo1bZ.jpg"/>
    <x v="24"/>
    <s v="https://twitter.com/#!/personalautodm/status/1123556816934330368"/>
    <m/>
    <m/>
    <s v="1123556816934330368"/>
    <m/>
    <b v="0"/>
    <n v="5"/>
    <s v=""/>
    <b v="0"/>
    <s v="en"/>
    <m/>
    <s v=""/>
    <b v="0"/>
    <n v="0"/>
    <s v=""/>
    <s v="IFTTT"/>
    <b v="0"/>
    <s v="1123556816934330368"/>
    <s v="Tweet"/>
    <n v="0"/>
    <n v="0"/>
    <m/>
    <m/>
    <m/>
    <m/>
    <m/>
    <m/>
    <m/>
    <m/>
    <n v="1"/>
    <s v="3"/>
    <s v="3"/>
    <m/>
    <m/>
    <m/>
    <m/>
    <m/>
    <m/>
    <m/>
    <m/>
    <m/>
  </r>
  <r>
    <s v="snowdropmkting"/>
    <s v="socialmedia2day"/>
    <m/>
    <m/>
    <m/>
    <m/>
    <m/>
    <m/>
    <m/>
    <m/>
    <s v="No"/>
    <n v="34"/>
    <m/>
    <m/>
    <x v="1"/>
    <d v="2019-05-01T12:36:00.000"/>
    <s v="RT @socialmedia2day: The Instagram tips were flowing in our most recent #SMTLive Twitter chat #smm https://t.co/Mub0LjkEFH"/>
    <s v="https://www.socialmediatoday.com/news/b2b-marketers-share-their-best-tips-for-instagram/553675/"/>
    <s v="socialmediatoday.com"/>
    <x v="4"/>
    <m/>
    <s v="http://pbs.twimg.com/profile_images/920041568144384000/EAhHp4-u_normal.jpg"/>
    <x v="25"/>
    <s v="https://twitter.com/#!/snowdropmkting/status/1123566741496446976"/>
    <m/>
    <m/>
    <s v="1123566741496446976"/>
    <m/>
    <b v="0"/>
    <n v="0"/>
    <s v=""/>
    <b v="0"/>
    <s v="en"/>
    <m/>
    <s v=""/>
    <b v="0"/>
    <n v="11"/>
    <s v="1123470886932242433"/>
    <s v="Twitter for iPhone"/>
    <b v="0"/>
    <s v="1123470886932242433"/>
    <s v="Tweet"/>
    <n v="0"/>
    <n v="0"/>
    <m/>
    <m/>
    <m/>
    <m/>
    <m/>
    <m/>
    <m/>
    <m/>
    <n v="1"/>
    <s v="1"/>
    <s v="1"/>
    <n v="0"/>
    <n v="0"/>
    <n v="0"/>
    <n v="0"/>
    <n v="0"/>
    <n v="0"/>
    <n v="15"/>
    <n v="100"/>
    <n v="15"/>
  </r>
  <r>
    <s v="marionh717"/>
    <s v="socialmedia2day"/>
    <m/>
    <m/>
    <m/>
    <m/>
    <m/>
    <m/>
    <m/>
    <m/>
    <s v="No"/>
    <n v="35"/>
    <m/>
    <m/>
    <x v="1"/>
    <d v="2019-05-01T13:26:35.000"/>
    <s v="RT @socialmedia2day: The Instagram tips were flowing in our most recent #SMTLive Twitter chat #smm https://t.co/Mub0LjkEFH"/>
    <s v="https://www.socialmediatoday.com/news/b2b-marketers-share-their-best-tips-for-instagram/553675/"/>
    <s v="socialmediatoday.com"/>
    <x v="4"/>
    <m/>
    <s v="http://pbs.twimg.com/profile_images/1042939911941316608/rVhfVHoI_normal.jpg"/>
    <x v="26"/>
    <s v="https://twitter.com/#!/marionh717/status/1123579469409804289"/>
    <m/>
    <m/>
    <s v="1123579469409804289"/>
    <m/>
    <b v="0"/>
    <n v="0"/>
    <s v=""/>
    <b v="0"/>
    <s v="en"/>
    <m/>
    <s v=""/>
    <b v="0"/>
    <n v="11"/>
    <s v="1123470886932242433"/>
    <s v="Twitter for iPhone"/>
    <b v="0"/>
    <s v="1123470886932242433"/>
    <s v="Tweet"/>
    <n v="0"/>
    <n v="0"/>
    <m/>
    <m/>
    <m/>
    <m/>
    <m/>
    <m/>
    <m/>
    <m/>
    <n v="1"/>
    <s v="1"/>
    <s v="1"/>
    <n v="0"/>
    <n v="0"/>
    <n v="0"/>
    <n v="0"/>
    <n v="0"/>
    <n v="0"/>
    <n v="15"/>
    <n v="100"/>
    <n v="15"/>
  </r>
  <r>
    <s v="marisalouw"/>
    <s v="marisalouw"/>
    <m/>
    <m/>
    <m/>
    <m/>
    <m/>
    <m/>
    <m/>
    <m/>
    <s v="No"/>
    <n v="36"/>
    <m/>
    <m/>
    <x v="0"/>
    <d v="2019-05-01T16:50:01.000"/>
    <s v="#SMTLive Recap: Social Media Design On a Budget https://t.co/oIrC3brDEG_x000a__x000a_#socialmedia #marketing https://t.co/mOVRDEktkI"/>
    <s v="https://www.socialmediatoday.com/news/smtlive-recap-social-media-design-on-a-budget/550570/?fbclid=IwAR1XKABJduVTir-j98sBL-2ZwDlAfDWeArP_iRe5vY3ulI6p6u5HZhkUCpM"/>
    <s v="socialmediatoday.com"/>
    <x v="9"/>
    <s v="https://pbs.twimg.com/media/D5fwIxbXsAIN-Bc.jpg"/>
    <s v="https://pbs.twimg.com/media/D5fwIxbXsAIN-Bc.jpg"/>
    <x v="27"/>
    <s v="https://twitter.com/#!/marisalouw/status/1123630667231846401"/>
    <m/>
    <m/>
    <s v="1123630667231846401"/>
    <m/>
    <b v="0"/>
    <n v="1"/>
    <s v=""/>
    <b v="0"/>
    <s v="en"/>
    <m/>
    <s v=""/>
    <b v="0"/>
    <n v="0"/>
    <s v=""/>
    <s v="Buffer"/>
    <b v="0"/>
    <s v="1123630667231846401"/>
    <s v="Tweet"/>
    <n v="0"/>
    <n v="0"/>
    <m/>
    <m/>
    <m/>
    <m/>
    <m/>
    <m/>
    <m/>
    <m/>
    <n v="1"/>
    <s v="4"/>
    <s v="4"/>
    <n v="0"/>
    <n v="0"/>
    <n v="0"/>
    <n v="0"/>
    <n v="0"/>
    <n v="0"/>
    <n v="10"/>
    <n v="100"/>
    <n v="10"/>
  </r>
  <r>
    <s v="ashiya_guha"/>
    <s v="socialmedia2day"/>
    <m/>
    <m/>
    <m/>
    <m/>
    <m/>
    <m/>
    <m/>
    <m/>
    <s v="No"/>
    <n v="37"/>
    <m/>
    <m/>
    <x v="1"/>
    <d v="2019-05-01T18:17:23.000"/>
    <s v="RT @socialmedia2day: The Instagram tips were flowing in our most recent #SMTLive Twitter chat #smm https://t.co/Mub0LjkEFH"/>
    <s v="https://www.socialmediatoday.com/news/b2b-marketers-share-their-best-tips-for-instagram/553675/"/>
    <s v="socialmediatoday.com"/>
    <x v="4"/>
    <m/>
    <s v="http://pbs.twimg.com/profile_images/1125336074086178818/QRV8LpZW_normal.jpg"/>
    <x v="28"/>
    <s v="https://twitter.com/#!/ashiya_guha/status/1123652653240782850"/>
    <m/>
    <m/>
    <s v="1123652653240782850"/>
    <m/>
    <b v="0"/>
    <n v="0"/>
    <s v=""/>
    <b v="0"/>
    <s v="en"/>
    <m/>
    <s v=""/>
    <b v="0"/>
    <n v="11"/>
    <s v="1123470886932242433"/>
    <s v="Twitter for iPhone"/>
    <b v="0"/>
    <s v="1123470886932242433"/>
    <s v="Tweet"/>
    <n v="0"/>
    <n v="0"/>
    <m/>
    <m/>
    <m/>
    <m/>
    <m/>
    <m/>
    <m/>
    <m/>
    <n v="1"/>
    <s v="1"/>
    <s v="1"/>
    <n v="0"/>
    <n v="0"/>
    <n v="0"/>
    <n v="0"/>
    <n v="0"/>
    <n v="0"/>
    <n v="15"/>
    <n v="100"/>
    <n v="15"/>
  </r>
  <r>
    <s v="davithaghiassi"/>
    <s v="socialmedia2day"/>
    <m/>
    <m/>
    <m/>
    <m/>
    <m/>
    <m/>
    <m/>
    <m/>
    <s v="No"/>
    <n v="38"/>
    <m/>
    <m/>
    <x v="1"/>
    <d v="2019-05-01T19:20:57.000"/>
    <s v="RT @socialmedia2day: Also, anyone interested in learning more about #InstagramMarketing should fill out our 2-minute survey on this subjectâ€¦"/>
    <m/>
    <m/>
    <x v="10"/>
    <m/>
    <s v="http://pbs.twimg.com/profile_images/1123240846760054784/pWwIZm54_normal.jpg"/>
    <x v="29"/>
    <s v="https://twitter.com/#!/davithaghiassi/status/1123668650047754240"/>
    <m/>
    <m/>
    <s v="1123668650047754240"/>
    <m/>
    <b v="0"/>
    <n v="0"/>
    <s v=""/>
    <b v="0"/>
    <s v="en"/>
    <m/>
    <s v=""/>
    <b v="0"/>
    <n v="4"/>
    <s v="1120734309311242247"/>
    <s v="Twitter for iPhone"/>
    <b v="0"/>
    <s v="1120734309311242247"/>
    <s v="Tweet"/>
    <n v="0"/>
    <n v="0"/>
    <m/>
    <m/>
    <m/>
    <m/>
    <m/>
    <m/>
    <m/>
    <m/>
    <n v="1"/>
    <s v="1"/>
    <s v="1"/>
    <n v="0"/>
    <n v="0"/>
    <n v="0"/>
    <n v="0"/>
    <n v="0"/>
    <n v="0"/>
    <n v="20"/>
    <n v="100"/>
    <n v="20"/>
  </r>
  <r>
    <s v="ruchi_aggarwal1"/>
    <s v="awarioapp"/>
    <m/>
    <m/>
    <m/>
    <m/>
    <m/>
    <m/>
    <m/>
    <m/>
    <s v="No"/>
    <n v="39"/>
    <m/>
    <m/>
    <x v="1"/>
    <d v="2019-05-02T02:43:48.000"/>
    <s v="RT @AwarioApp: Here are some of our favourite Twitter chats on all things #DigitalMarketing:_x000a_ðŸ’™ #SocialROI_x000a_ðŸ’™ #smechat_x000a_ðŸ’™ #SMTLive_x000a_ðŸ’™ #VCbuzz_x000a_ðŸ’™â€¦"/>
    <m/>
    <m/>
    <x v="7"/>
    <m/>
    <s v="http://pbs.twimg.com/profile_images/1041572269527576577/6pgnmS8k_normal.jpg"/>
    <x v="30"/>
    <s v="https://twitter.com/#!/ruchi_aggarwal1/status/1123780096739958784"/>
    <m/>
    <m/>
    <s v="1123780096739958784"/>
    <m/>
    <b v="0"/>
    <n v="0"/>
    <s v=""/>
    <b v="0"/>
    <s v="en"/>
    <m/>
    <s v=""/>
    <b v="0"/>
    <n v="5"/>
    <s v="1123421916864421889"/>
    <s v="Twitter Web Client"/>
    <b v="0"/>
    <s v="1123421916864421889"/>
    <s v="Tweet"/>
    <n v="0"/>
    <n v="0"/>
    <m/>
    <m/>
    <m/>
    <m/>
    <m/>
    <m/>
    <m/>
    <m/>
    <n v="1"/>
    <s v="3"/>
    <s v="3"/>
    <n v="0"/>
    <n v="0"/>
    <n v="0"/>
    <n v="0"/>
    <n v="0"/>
    <n v="0"/>
    <n v="24"/>
    <n v="100"/>
    <n v="24"/>
  </r>
  <r>
    <s v="aleksius_com"/>
    <s v="socialme"/>
    <m/>
    <m/>
    <m/>
    <m/>
    <m/>
    <m/>
    <m/>
    <m/>
    <s v="No"/>
    <n v="40"/>
    <m/>
    <m/>
    <x v="1"/>
    <d v="2019-05-02T10:59:21.000"/>
    <s v="RT @seopowersuite: 10 best chats for digital marketers:_x000a_1. #SocialROI by @MadalynSklar_x000a_2. #smechat by @SMExaminer _x000a_3. #SMTLive by @socialme…"/>
    <m/>
    <m/>
    <x v="5"/>
    <m/>
    <s v="http://pbs.twimg.com/profile_images/1029366546106384386/Syiiivmq_normal.jpg"/>
    <x v="31"/>
    <s v="https://twitter.com/#!/aleksius_com/status/1123904803770441730"/>
    <m/>
    <m/>
    <s v="1123904803770441730"/>
    <m/>
    <b v="0"/>
    <n v="0"/>
    <s v=""/>
    <b v="0"/>
    <s v="en"/>
    <m/>
    <s v=""/>
    <b v="0"/>
    <n v="4"/>
    <s v="1123170377407111169"/>
    <s v="Twitter Web App"/>
    <b v="0"/>
    <s v="1123170377407111169"/>
    <s v="Tweet"/>
    <n v="0"/>
    <n v="0"/>
    <m/>
    <m/>
    <m/>
    <m/>
    <m/>
    <m/>
    <m/>
    <m/>
    <n v="1"/>
    <s v="2"/>
    <s v="2"/>
    <n v="1"/>
    <n v="5"/>
    <n v="0"/>
    <n v="0"/>
    <n v="0"/>
    <n v="0"/>
    <n v="19"/>
    <n v="95"/>
    <n v="20"/>
  </r>
  <r>
    <s v="madalynsklar"/>
    <s v="smexaminer"/>
    <m/>
    <m/>
    <m/>
    <m/>
    <m/>
    <m/>
    <m/>
    <m/>
    <s v="No"/>
    <n v="42"/>
    <m/>
    <m/>
    <x v="1"/>
    <d v="2019-04-30T15:41:41.000"/>
    <s v="RT @seopowersuite: 10 best chats for digital marketers:_x000a_1. #SocialROI by @MadalynSklar_x000a_2. #smechat by @SMExaminer _x000a_3. #SMTLive by @socialmeâ€¦"/>
    <m/>
    <m/>
    <x v="5"/>
    <m/>
    <s v="http://pbs.twimg.com/profile_images/971518376076984320/eQdX_nIQ_normal.jpg"/>
    <x v="32"/>
    <s v="https://twitter.com/#!/madalynsklar/status/1123251083625881604"/>
    <m/>
    <m/>
    <s v="1123251083625881604"/>
    <m/>
    <b v="0"/>
    <n v="0"/>
    <s v=""/>
    <b v="0"/>
    <s v="en"/>
    <m/>
    <s v=""/>
    <b v="0"/>
    <n v="2"/>
    <s v="1123170377407111169"/>
    <s v="Twitter for iPhone"/>
    <b v="0"/>
    <s v="1123170377407111169"/>
    <s v="Tweet"/>
    <n v="0"/>
    <n v="0"/>
    <m/>
    <m/>
    <m/>
    <m/>
    <m/>
    <m/>
    <m/>
    <m/>
    <n v="1"/>
    <s v="2"/>
    <s v="2"/>
    <m/>
    <m/>
    <m/>
    <m/>
    <m/>
    <m/>
    <m/>
    <m/>
    <m/>
  </r>
  <r>
    <s v="shelleycostello"/>
    <s v="socialmedia2day"/>
    <m/>
    <m/>
    <m/>
    <m/>
    <m/>
    <m/>
    <m/>
    <m/>
    <s v="No"/>
    <n v="50"/>
    <m/>
    <m/>
    <x v="1"/>
    <d v="2019-05-02T15:55:23.000"/>
    <s v="RT @socialmedia2day: The Instagram tips were flowing in our most recent #SMTLive Twitter chat #smm https://t.co/Mub0LjkEFH"/>
    <s v="https://www.socialmediatoday.com/news/b2b-marketers-share-their-best-tips-for-instagram/553675/"/>
    <s v="socialmediatoday.com"/>
    <x v="4"/>
    <m/>
    <s v="http://pbs.twimg.com/profile_images/866981183464386561/zCkOKtMf_normal.jpg"/>
    <x v="33"/>
    <s v="https://twitter.com/#!/shelleycostello/status/1123979305309093899"/>
    <m/>
    <m/>
    <s v="1123979305309093899"/>
    <m/>
    <b v="0"/>
    <n v="0"/>
    <s v=""/>
    <b v="0"/>
    <s v="en"/>
    <m/>
    <s v=""/>
    <b v="0"/>
    <n v="14"/>
    <s v="1123470886932242433"/>
    <s v="Twitter Web Client"/>
    <b v="0"/>
    <s v="1123470886932242433"/>
    <s v="Tweet"/>
    <n v="0"/>
    <n v="0"/>
    <m/>
    <m/>
    <m/>
    <m/>
    <m/>
    <m/>
    <m/>
    <m/>
    <n v="1"/>
    <s v="1"/>
    <s v="1"/>
    <n v="0"/>
    <n v="0"/>
    <n v="0"/>
    <n v="0"/>
    <n v="0"/>
    <n v="0"/>
    <n v="15"/>
    <n v="100"/>
    <n v="15"/>
  </r>
  <r>
    <s v="_underdog_sport"/>
    <s v="socialmedia2day"/>
    <m/>
    <m/>
    <m/>
    <m/>
    <m/>
    <m/>
    <m/>
    <m/>
    <s v="No"/>
    <n v="51"/>
    <m/>
    <m/>
    <x v="1"/>
    <d v="2019-05-03T01:15:33.000"/>
    <s v="RT @socialmedia2day: Did you miss our most recent #SMTLive Twitter chat? Here's a recap of the discussion #smm https://t.co/Mub0LjkEFH"/>
    <s v="https://www.socialmediatoday.com/news/b2b-marketers-share-their-best-tips-for-instagram/553675/"/>
    <s v="socialmediatoday.com"/>
    <x v="4"/>
    <m/>
    <s v="http://pbs.twimg.com/profile_images/1031917989984194560/0lo3-4wE_normal.jpg"/>
    <x v="34"/>
    <s v="https://twitter.com/#!/_underdog_sport/status/1124120277028409344"/>
    <m/>
    <m/>
    <s v="1124120277028409344"/>
    <m/>
    <b v="0"/>
    <n v="0"/>
    <s v=""/>
    <b v="0"/>
    <s v="en"/>
    <m/>
    <s v=""/>
    <b v="0"/>
    <n v="2"/>
    <s v="1124120165199810562"/>
    <s v="Twitter Web Client"/>
    <b v="0"/>
    <s v="1124120165199810562"/>
    <s v="Tweet"/>
    <n v="0"/>
    <n v="0"/>
    <m/>
    <m/>
    <m/>
    <m/>
    <m/>
    <m/>
    <m/>
    <m/>
    <n v="1"/>
    <s v="1"/>
    <s v="1"/>
    <n v="0"/>
    <n v="0"/>
    <n v="1"/>
    <n v="5.555555555555555"/>
    <n v="0"/>
    <n v="0"/>
    <n v="17"/>
    <n v="94.44444444444444"/>
    <n v="18"/>
  </r>
  <r>
    <s v="zarkopinkas"/>
    <s v="socialmedia2day"/>
    <m/>
    <m/>
    <m/>
    <m/>
    <m/>
    <m/>
    <m/>
    <m/>
    <s v="No"/>
    <n v="52"/>
    <m/>
    <m/>
    <x v="1"/>
    <d v="2019-05-03T01:35:10.000"/>
    <s v="RT @socialmedia2day: Did you miss our most recent #SMTLive Twitter chat? Here's a recap of the discussion #smm https://t.co/Mub0LjkEFH"/>
    <s v="https://www.socialmediatoday.com/news/b2b-marketers-share-their-best-tips-for-instagram/553675/"/>
    <s v="socialmediatoday.com"/>
    <x v="4"/>
    <m/>
    <s v="http://pbs.twimg.com/profile_images/1009598385538596865/G2-6ykGO_normal.jpg"/>
    <x v="35"/>
    <s v="https://twitter.com/#!/zarkopinkas/status/1124125210184122370"/>
    <m/>
    <m/>
    <s v="1124125210184122370"/>
    <m/>
    <b v="0"/>
    <n v="0"/>
    <s v=""/>
    <b v="0"/>
    <s v="en"/>
    <m/>
    <s v=""/>
    <b v="0"/>
    <n v="2"/>
    <s v="1124120165199810562"/>
    <s v="Twitter for Android"/>
    <b v="0"/>
    <s v="1124120165199810562"/>
    <s v="Tweet"/>
    <n v="0"/>
    <n v="0"/>
    <m/>
    <m/>
    <m/>
    <m/>
    <m/>
    <m/>
    <m/>
    <m/>
    <n v="1"/>
    <s v="1"/>
    <s v="1"/>
    <n v="0"/>
    <n v="0"/>
    <n v="1"/>
    <n v="5.555555555555555"/>
    <n v="0"/>
    <n v="0"/>
    <n v="17"/>
    <n v="94.44444444444444"/>
    <n v="18"/>
  </r>
  <r>
    <s v="mjfears"/>
    <s v="socialmedia2day"/>
    <m/>
    <m/>
    <m/>
    <m/>
    <m/>
    <m/>
    <m/>
    <m/>
    <s v="No"/>
    <n v="53"/>
    <m/>
    <m/>
    <x v="1"/>
    <d v="2019-05-03T03:57:03.000"/>
    <s v="RT @socialmedia2day: The Instagram tips were flowing in our most recent #SMTLive Twitter chat #smm https://t.co/Mub0LjkEFH"/>
    <s v="https://www.socialmediatoday.com/news/b2b-marketers-share-their-best-tips-for-instagram/553675/"/>
    <s v="socialmediatoday.com"/>
    <x v="4"/>
    <m/>
    <s v="http://pbs.twimg.com/profile_images/961417983271739392/MBcouCgC_normal.jpg"/>
    <x v="36"/>
    <s v="https://twitter.com/#!/mjfears/status/1124160918789640193"/>
    <m/>
    <m/>
    <s v="1124160918789640193"/>
    <m/>
    <b v="0"/>
    <n v="0"/>
    <s v=""/>
    <b v="0"/>
    <s v="en"/>
    <m/>
    <s v=""/>
    <b v="0"/>
    <n v="14"/>
    <s v="1123470886932242433"/>
    <s v="Twitter for iPhone"/>
    <b v="0"/>
    <s v="1123470886932242433"/>
    <s v="Tweet"/>
    <n v="0"/>
    <n v="0"/>
    <m/>
    <m/>
    <m/>
    <m/>
    <m/>
    <m/>
    <m/>
    <m/>
    <n v="1"/>
    <s v="1"/>
    <s v="1"/>
    <n v="0"/>
    <n v="0"/>
    <n v="0"/>
    <n v="0"/>
    <n v="0"/>
    <n v="0"/>
    <n v="15"/>
    <n v="100"/>
    <n v="15"/>
  </r>
  <r>
    <s v="brettdixon"/>
    <s v="socialmedia2day"/>
    <m/>
    <m/>
    <m/>
    <m/>
    <m/>
    <m/>
    <m/>
    <m/>
    <s v="No"/>
    <n v="54"/>
    <m/>
    <m/>
    <x v="1"/>
    <d v="2019-05-03T14:58:49.000"/>
    <s v="RT @socialmedia2day: How can B2B brands use Instagram for marketing? Some tips from the SMT community, from our most recent #SMTLive chat #…"/>
    <m/>
    <m/>
    <x v="0"/>
    <m/>
    <s v="http://pbs.twimg.com/profile_images/929112443137286144/f9x4tTrN_normal.jpg"/>
    <x v="37"/>
    <s v="https://twitter.com/#!/brettdixon/status/1124327457262374912"/>
    <m/>
    <m/>
    <s v="1124327457262374912"/>
    <m/>
    <b v="0"/>
    <n v="0"/>
    <s v=""/>
    <b v="0"/>
    <s v="en"/>
    <m/>
    <s v=""/>
    <b v="0"/>
    <n v="4"/>
    <s v="1123342549865963520"/>
    <s v="SocialReport.com"/>
    <b v="0"/>
    <s v="1123342549865963520"/>
    <s v="Tweet"/>
    <n v="0"/>
    <n v="0"/>
    <m/>
    <m/>
    <m/>
    <m/>
    <m/>
    <m/>
    <m/>
    <m/>
    <n v="1"/>
    <s v="1"/>
    <s v="1"/>
    <n v="0"/>
    <n v="0"/>
    <n v="0"/>
    <n v="0"/>
    <n v="0"/>
    <n v="0"/>
    <n v="22"/>
    <n v="100"/>
    <n v="22"/>
  </r>
  <r>
    <s v="_vincent_binet"/>
    <s v="socialmedia2day"/>
    <m/>
    <m/>
    <m/>
    <m/>
    <m/>
    <m/>
    <m/>
    <m/>
    <s v="No"/>
    <n v="55"/>
    <m/>
    <m/>
    <x v="1"/>
    <d v="2019-05-04T18:21:23.000"/>
    <s v="RT @socialmedia2day: How can B2B brands use Instagram for marketing? Some tips from the SMT community, from our most recent #SMTLive chat #…"/>
    <m/>
    <m/>
    <x v="0"/>
    <m/>
    <s v="http://pbs.twimg.com/profile_images/1093178371679371264/XhXnZUmI_normal.jpg"/>
    <x v="38"/>
    <s v="https://twitter.com/#!/_vincent_binet/status/1124740822518382592"/>
    <m/>
    <m/>
    <s v="1124740822518382592"/>
    <m/>
    <b v="0"/>
    <n v="0"/>
    <s v=""/>
    <b v="0"/>
    <s v="en"/>
    <m/>
    <s v=""/>
    <b v="0"/>
    <n v="22"/>
    <s v="1124740516485246976"/>
    <s v="Twitter for Android"/>
    <b v="0"/>
    <s v="1124740516485246976"/>
    <s v="Tweet"/>
    <n v="0"/>
    <n v="0"/>
    <m/>
    <m/>
    <m/>
    <m/>
    <m/>
    <m/>
    <m/>
    <m/>
    <n v="1"/>
    <s v="1"/>
    <s v="1"/>
    <n v="0"/>
    <n v="0"/>
    <n v="0"/>
    <n v="0"/>
    <n v="0"/>
    <n v="0"/>
    <n v="22"/>
    <n v="100"/>
    <n v="22"/>
  </r>
  <r>
    <s v="warriorgrll74"/>
    <s v="socialmedia2day"/>
    <m/>
    <m/>
    <m/>
    <m/>
    <m/>
    <m/>
    <m/>
    <m/>
    <s v="No"/>
    <n v="56"/>
    <m/>
    <m/>
    <x v="1"/>
    <d v="2019-05-04T18:21:54.000"/>
    <s v="RT @socialmedia2day: How can B2B brands use Instagram for marketing? Some tips from the SMT community, from our most recent #SMTLive chat #…"/>
    <m/>
    <m/>
    <x v="0"/>
    <m/>
    <s v="http://pbs.twimg.com/profile_images/963087423323373568/3XcnnCDv_normal.jpg"/>
    <x v="39"/>
    <s v="https://twitter.com/#!/warriorgrll74/status/1124740952839430145"/>
    <m/>
    <m/>
    <s v="1124740952839430145"/>
    <m/>
    <b v="0"/>
    <n v="0"/>
    <s v=""/>
    <b v="0"/>
    <s v="en"/>
    <m/>
    <s v=""/>
    <b v="0"/>
    <n v="22"/>
    <s v="1124740516485246976"/>
    <s v="Twitter for iPhone"/>
    <b v="0"/>
    <s v="1124740516485246976"/>
    <s v="Tweet"/>
    <n v="0"/>
    <n v="0"/>
    <m/>
    <m/>
    <m/>
    <m/>
    <m/>
    <m/>
    <m/>
    <m/>
    <n v="1"/>
    <s v="1"/>
    <s v="1"/>
    <n v="0"/>
    <n v="0"/>
    <n v="0"/>
    <n v="0"/>
    <n v="0"/>
    <n v="0"/>
    <n v="22"/>
    <n v="100"/>
    <n v="22"/>
  </r>
  <r>
    <s v="agushendrostwn"/>
    <s v="socialmedia2day"/>
    <m/>
    <m/>
    <m/>
    <m/>
    <m/>
    <m/>
    <m/>
    <m/>
    <s v="No"/>
    <n v="57"/>
    <m/>
    <m/>
    <x v="1"/>
    <d v="2019-05-04T18:31:14.000"/>
    <s v="RT @socialmedia2day: How can B2B brands use Instagram for marketing? Some tips from the SMT community, from our most recent #SMTLive chat #…"/>
    <m/>
    <m/>
    <x v="0"/>
    <m/>
    <s v="http://pbs.twimg.com/profile_images/1124448305826619392/D26OAkjy_normal.jpg"/>
    <x v="40"/>
    <s v="https://twitter.com/#!/agushendrostwn/status/1124743299619741696"/>
    <m/>
    <m/>
    <s v="1124743299619741696"/>
    <m/>
    <b v="0"/>
    <n v="0"/>
    <s v=""/>
    <b v="0"/>
    <s v="en"/>
    <m/>
    <s v=""/>
    <b v="0"/>
    <n v="22"/>
    <s v="1124740516485246976"/>
    <s v="Twitter for Android"/>
    <b v="0"/>
    <s v="1124740516485246976"/>
    <s v="Tweet"/>
    <n v="0"/>
    <n v="0"/>
    <m/>
    <m/>
    <m/>
    <m/>
    <m/>
    <m/>
    <m/>
    <m/>
    <n v="1"/>
    <s v="1"/>
    <s v="1"/>
    <n v="0"/>
    <n v="0"/>
    <n v="0"/>
    <n v="0"/>
    <n v="0"/>
    <n v="0"/>
    <n v="22"/>
    <n v="100"/>
    <n v="22"/>
  </r>
  <r>
    <s v="juanjoaldaz"/>
    <s v="socialmedia2day"/>
    <m/>
    <m/>
    <m/>
    <m/>
    <m/>
    <m/>
    <m/>
    <m/>
    <s v="No"/>
    <n v="58"/>
    <m/>
    <m/>
    <x v="1"/>
    <d v="2019-05-04T18:33:34.000"/>
    <s v="RT @socialmedia2day: How can B2B brands use Instagram for marketing? Some tips from the SMT community, from our most recent #SMTLive chat #…"/>
    <m/>
    <m/>
    <x v="0"/>
    <m/>
    <s v="http://pbs.twimg.com/profile_images/978993366221246465/jghb2Ywd_normal.jpg"/>
    <x v="41"/>
    <s v="https://twitter.com/#!/juanjoaldaz/status/1124743888353230848"/>
    <m/>
    <m/>
    <s v="1124743888353230848"/>
    <m/>
    <b v="0"/>
    <n v="0"/>
    <s v=""/>
    <b v="0"/>
    <s v="en"/>
    <m/>
    <s v=""/>
    <b v="0"/>
    <n v="22"/>
    <s v="1124740516485246976"/>
    <s v="Twitter Web App"/>
    <b v="0"/>
    <s v="1124740516485246976"/>
    <s v="Tweet"/>
    <n v="0"/>
    <n v="0"/>
    <m/>
    <m/>
    <m/>
    <m/>
    <m/>
    <m/>
    <m/>
    <m/>
    <n v="1"/>
    <s v="1"/>
    <s v="1"/>
    <n v="0"/>
    <n v="0"/>
    <n v="0"/>
    <n v="0"/>
    <n v="0"/>
    <n v="0"/>
    <n v="22"/>
    <n v="100"/>
    <n v="22"/>
  </r>
  <r>
    <s v="natasham4"/>
    <s v="socialmedia2day"/>
    <m/>
    <m/>
    <m/>
    <m/>
    <m/>
    <m/>
    <m/>
    <m/>
    <s v="No"/>
    <n v="59"/>
    <m/>
    <m/>
    <x v="1"/>
    <d v="2019-05-04T18:34:12.000"/>
    <s v="RT @socialmedia2day: How can B2B brands use Instagram for marketing? Some tips from the SMT community, from our most recent #SMTLive chat #…"/>
    <m/>
    <m/>
    <x v="0"/>
    <m/>
    <s v="http://pbs.twimg.com/profile_images/1094044730508410881/YCH5z10g_normal.jpg"/>
    <x v="42"/>
    <s v="https://twitter.com/#!/natasham4/status/1124744050031067149"/>
    <m/>
    <m/>
    <s v="1124744050031067149"/>
    <m/>
    <b v="0"/>
    <n v="0"/>
    <s v=""/>
    <b v="0"/>
    <s v="en"/>
    <m/>
    <s v=""/>
    <b v="0"/>
    <n v="22"/>
    <s v="1124740516485246976"/>
    <s v="Twitter Web Client"/>
    <b v="0"/>
    <s v="1124740516485246976"/>
    <s v="Tweet"/>
    <n v="0"/>
    <n v="0"/>
    <m/>
    <m/>
    <m/>
    <m/>
    <m/>
    <m/>
    <m/>
    <m/>
    <n v="1"/>
    <s v="1"/>
    <s v="1"/>
    <n v="0"/>
    <n v="0"/>
    <n v="0"/>
    <n v="0"/>
    <n v="0"/>
    <n v="0"/>
    <n v="22"/>
    <n v="100"/>
    <n v="22"/>
  </r>
  <r>
    <s v="coppersqcomms"/>
    <s v="socialmedia2day"/>
    <m/>
    <m/>
    <m/>
    <m/>
    <m/>
    <m/>
    <m/>
    <m/>
    <s v="No"/>
    <n v="60"/>
    <m/>
    <m/>
    <x v="1"/>
    <d v="2019-05-04T18:52:06.000"/>
    <s v="RT @socialmedia2day: How can B2B brands use Instagram for marketing? Some tips from the SMT community, from our most recent #SMTLive chat #…"/>
    <m/>
    <m/>
    <x v="0"/>
    <m/>
    <s v="http://pbs.twimg.com/profile_images/976456474812612608/Pvp6A_Dq_normal.jpg"/>
    <x v="43"/>
    <s v="https://twitter.com/#!/coppersqcomms/status/1124748552046088193"/>
    <m/>
    <m/>
    <s v="1124748552046088193"/>
    <m/>
    <b v="0"/>
    <n v="0"/>
    <s v=""/>
    <b v="0"/>
    <s v="en"/>
    <m/>
    <s v=""/>
    <b v="0"/>
    <n v="22"/>
    <s v="1124740516485246976"/>
    <s v="Twitter for Android"/>
    <b v="0"/>
    <s v="1124740516485246976"/>
    <s v="Tweet"/>
    <n v="0"/>
    <n v="0"/>
    <m/>
    <m/>
    <m/>
    <m/>
    <m/>
    <m/>
    <m/>
    <m/>
    <n v="1"/>
    <s v="1"/>
    <s v="1"/>
    <n v="0"/>
    <n v="0"/>
    <n v="0"/>
    <n v="0"/>
    <n v="0"/>
    <n v="0"/>
    <n v="22"/>
    <n v="100"/>
    <n v="22"/>
  </r>
  <r>
    <s v="sassysuite"/>
    <s v="socialmedia2day"/>
    <m/>
    <m/>
    <m/>
    <m/>
    <m/>
    <m/>
    <m/>
    <m/>
    <s v="No"/>
    <n v="61"/>
    <m/>
    <m/>
    <x v="1"/>
    <d v="2019-05-04T18:57:32.000"/>
    <s v="RT @socialmedia2day: How can B2B brands use Instagram for marketing? Some tips from the SMT community, from our most recent #SMTLive chat #…"/>
    <m/>
    <m/>
    <x v="0"/>
    <m/>
    <s v="http://pbs.twimg.com/profile_images/1123719011764711424/CEqINWz6_normal.png"/>
    <x v="44"/>
    <s v="https://twitter.com/#!/sassysuite/status/1124749919284232192"/>
    <m/>
    <m/>
    <s v="1124749919284232192"/>
    <m/>
    <b v="0"/>
    <n v="0"/>
    <s v=""/>
    <b v="0"/>
    <s v="en"/>
    <m/>
    <s v=""/>
    <b v="0"/>
    <n v="22"/>
    <s v="1124740516485246976"/>
    <s v="Twitter for iPhone"/>
    <b v="0"/>
    <s v="1124740516485246976"/>
    <s v="Tweet"/>
    <n v="0"/>
    <n v="0"/>
    <m/>
    <m/>
    <m/>
    <m/>
    <m/>
    <m/>
    <m/>
    <m/>
    <n v="1"/>
    <s v="1"/>
    <s v="1"/>
    <n v="0"/>
    <n v="0"/>
    <n v="0"/>
    <n v="0"/>
    <n v="0"/>
    <n v="0"/>
    <n v="22"/>
    <n v="100"/>
    <n v="22"/>
  </r>
  <r>
    <s v="lazybone007"/>
    <s v="socialmedia2day"/>
    <m/>
    <m/>
    <m/>
    <m/>
    <m/>
    <m/>
    <m/>
    <m/>
    <s v="No"/>
    <n v="62"/>
    <m/>
    <m/>
    <x v="1"/>
    <d v="2019-05-04T19:07:48.000"/>
    <s v="RT @socialmedia2day: How can B2B brands use Instagram for marketing? Some tips from the SMT community, from our most recent #SMTLive chat #…"/>
    <m/>
    <m/>
    <x v="0"/>
    <m/>
    <s v="http://pbs.twimg.com/profile_images/921728131152494593/Sq6n7sPZ_normal.jpg"/>
    <x v="45"/>
    <s v="https://twitter.com/#!/lazybone007/status/1124752504879587329"/>
    <m/>
    <m/>
    <s v="1124752504879587329"/>
    <m/>
    <b v="0"/>
    <n v="0"/>
    <s v=""/>
    <b v="0"/>
    <s v="en"/>
    <m/>
    <s v=""/>
    <b v="0"/>
    <n v="22"/>
    <s v="1124740516485246976"/>
    <s v="Twitter for Android"/>
    <b v="0"/>
    <s v="1124740516485246976"/>
    <s v="Tweet"/>
    <n v="0"/>
    <n v="0"/>
    <m/>
    <m/>
    <m/>
    <m/>
    <m/>
    <m/>
    <m/>
    <m/>
    <n v="1"/>
    <s v="1"/>
    <s v="1"/>
    <n v="0"/>
    <n v="0"/>
    <n v="0"/>
    <n v="0"/>
    <n v="0"/>
    <n v="0"/>
    <n v="22"/>
    <n v="100"/>
    <n v="22"/>
  </r>
  <r>
    <s v="fiscalcliffw"/>
    <s v="socialmedia2day"/>
    <m/>
    <m/>
    <m/>
    <m/>
    <m/>
    <m/>
    <m/>
    <m/>
    <s v="No"/>
    <n v="63"/>
    <m/>
    <m/>
    <x v="1"/>
    <d v="2019-05-04T19:20:28.000"/>
    <s v="RT @socialmedia2day: How can B2B brands use Instagram for marketing? Some tips from the SMT community, from our most recent #SMTLive chat #…"/>
    <m/>
    <m/>
    <x v="0"/>
    <m/>
    <s v="http://pbs.twimg.com/profile_images/869220255096201217/sfE2rJKJ_normal.jpg"/>
    <x v="46"/>
    <s v="https://twitter.com/#!/fiscalcliffw/status/1124755692450041862"/>
    <m/>
    <m/>
    <s v="1124755692450041862"/>
    <m/>
    <b v="0"/>
    <n v="0"/>
    <s v=""/>
    <b v="0"/>
    <s v="en"/>
    <m/>
    <s v=""/>
    <b v="0"/>
    <n v="22"/>
    <s v="1124740516485246976"/>
    <s v="Twitter Web Client"/>
    <b v="0"/>
    <s v="1124740516485246976"/>
    <s v="Tweet"/>
    <n v="0"/>
    <n v="0"/>
    <m/>
    <m/>
    <m/>
    <m/>
    <m/>
    <m/>
    <m/>
    <m/>
    <n v="1"/>
    <s v="1"/>
    <s v="1"/>
    <n v="0"/>
    <n v="0"/>
    <n v="0"/>
    <n v="0"/>
    <n v="0"/>
    <n v="0"/>
    <n v="22"/>
    <n v="100"/>
    <n v="22"/>
  </r>
  <r>
    <s v="marifasanaro"/>
    <s v="socialmedia2day"/>
    <m/>
    <m/>
    <m/>
    <m/>
    <m/>
    <m/>
    <m/>
    <m/>
    <s v="No"/>
    <n v="64"/>
    <m/>
    <m/>
    <x v="1"/>
    <d v="2019-05-04T19:24:45.000"/>
    <s v="RT @socialmedia2day: How can B2B brands use Instagram for marketing? Some tips from the SMT community, from our most recent #SMTLive chat #…"/>
    <m/>
    <m/>
    <x v="0"/>
    <m/>
    <s v="http://pbs.twimg.com/profile_images/1090640346369921026/40to8-IP_normal.jpg"/>
    <x v="47"/>
    <s v="https://twitter.com/#!/marifasanaro/status/1124756771330056192"/>
    <m/>
    <m/>
    <s v="1124756771330056192"/>
    <m/>
    <b v="0"/>
    <n v="0"/>
    <s v=""/>
    <b v="0"/>
    <s v="en"/>
    <m/>
    <s v=""/>
    <b v="0"/>
    <n v="22"/>
    <s v="1124740516485246976"/>
    <s v="Twitter Web Client"/>
    <b v="0"/>
    <s v="1124740516485246976"/>
    <s v="Tweet"/>
    <n v="0"/>
    <n v="0"/>
    <m/>
    <m/>
    <m/>
    <m/>
    <m/>
    <m/>
    <m/>
    <m/>
    <n v="1"/>
    <s v="1"/>
    <s v="1"/>
    <n v="0"/>
    <n v="0"/>
    <n v="0"/>
    <n v="0"/>
    <n v="0"/>
    <n v="0"/>
    <n v="22"/>
    <n v="100"/>
    <n v="22"/>
  </r>
  <r>
    <s v="h_u_m_i_n_t"/>
    <s v="socialmedia2day"/>
    <m/>
    <m/>
    <m/>
    <m/>
    <m/>
    <m/>
    <m/>
    <m/>
    <s v="No"/>
    <n v="65"/>
    <m/>
    <m/>
    <x v="1"/>
    <d v="2019-05-04T19:59:36.000"/>
    <s v="RT @socialmedia2day: How can B2B brands use Instagram for marketing? Some tips from the SMT community, from our most recent #SMTLive chat #…"/>
    <m/>
    <m/>
    <x v="0"/>
    <m/>
    <s v="http://pbs.twimg.com/profile_images/1112043511677771776/hPTMLEln_normal.jpg"/>
    <x v="48"/>
    <s v="https://twitter.com/#!/h_u_m_i_n_t/status/1124765538054430720"/>
    <m/>
    <m/>
    <s v="1124765538054430720"/>
    <m/>
    <b v="0"/>
    <n v="0"/>
    <s v=""/>
    <b v="0"/>
    <s v="en"/>
    <m/>
    <s v=""/>
    <b v="0"/>
    <n v="22"/>
    <s v="1124740516485246976"/>
    <s v="Twitter for Android"/>
    <b v="0"/>
    <s v="1124740516485246976"/>
    <s v="Tweet"/>
    <n v="0"/>
    <n v="0"/>
    <m/>
    <m/>
    <m/>
    <m/>
    <m/>
    <m/>
    <m/>
    <m/>
    <n v="1"/>
    <s v="1"/>
    <s v="1"/>
    <n v="0"/>
    <n v="0"/>
    <n v="0"/>
    <n v="0"/>
    <n v="0"/>
    <n v="0"/>
    <n v="22"/>
    <n v="100"/>
    <n v="22"/>
  </r>
  <r>
    <s v="valuencer"/>
    <s v="socialmedia2day"/>
    <m/>
    <m/>
    <m/>
    <m/>
    <m/>
    <m/>
    <m/>
    <m/>
    <s v="No"/>
    <n v="66"/>
    <m/>
    <m/>
    <x v="1"/>
    <d v="2019-05-04T20:28:31.000"/>
    <s v="RT @socialmedia2day: How can B2B brands use Instagram for marketing? Some tips from the SMT community, from our most recent #SMTLive chat #…"/>
    <m/>
    <m/>
    <x v="0"/>
    <m/>
    <s v="http://pbs.twimg.com/profile_images/1025760574951419905/VJnPrBNO_normal.jpg"/>
    <x v="49"/>
    <s v="https://twitter.com/#!/valuencer/status/1124772818414120962"/>
    <m/>
    <m/>
    <s v="1124772818414120962"/>
    <m/>
    <b v="0"/>
    <n v="0"/>
    <s v=""/>
    <b v="0"/>
    <s v="en"/>
    <m/>
    <s v=""/>
    <b v="0"/>
    <n v="22"/>
    <s v="1124740516485246976"/>
    <s v="Twitter for iPhone"/>
    <b v="0"/>
    <s v="1124740516485246976"/>
    <s v="Tweet"/>
    <n v="0"/>
    <n v="0"/>
    <m/>
    <m/>
    <m/>
    <m/>
    <m/>
    <m/>
    <m/>
    <m/>
    <n v="1"/>
    <s v="1"/>
    <s v="1"/>
    <n v="0"/>
    <n v="0"/>
    <n v="0"/>
    <n v="0"/>
    <n v="0"/>
    <n v="0"/>
    <n v="22"/>
    <n v="100"/>
    <n v="22"/>
  </r>
  <r>
    <s v="eddygarciavega"/>
    <s v="socialmedia2day"/>
    <m/>
    <m/>
    <m/>
    <m/>
    <m/>
    <m/>
    <m/>
    <m/>
    <s v="No"/>
    <n v="67"/>
    <m/>
    <m/>
    <x v="1"/>
    <d v="2019-05-04T20:58:30.000"/>
    <s v="RT @socialmedia2day: How can B2B brands use Instagram for marketing? Some tips from the SMT community, from our most recent #SMTLive chat #…"/>
    <m/>
    <m/>
    <x v="0"/>
    <m/>
    <s v="http://pbs.twimg.com/profile_images/665618948218609666/a6228emI_normal.jpg"/>
    <x v="50"/>
    <s v="https://twitter.com/#!/eddygarciavega/status/1124780363258007552"/>
    <m/>
    <m/>
    <s v="1124780363258007552"/>
    <m/>
    <b v="0"/>
    <n v="0"/>
    <s v=""/>
    <b v="0"/>
    <s v="en"/>
    <m/>
    <s v=""/>
    <b v="0"/>
    <n v="22"/>
    <s v="1124740516485246976"/>
    <s v="Twitter for Android"/>
    <b v="0"/>
    <s v="1124740516485246976"/>
    <s v="Tweet"/>
    <n v="0"/>
    <n v="0"/>
    <m/>
    <m/>
    <m/>
    <m/>
    <m/>
    <m/>
    <m/>
    <m/>
    <n v="1"/>
    <s v="1"/>
    <s v="1"/>
    <n v="0"/>
    <n v="0"/>
    <n v="0"/>
    <n v="0"/>
    <n v="0"/>
    <n v="0"/>
    <n v="22"/>
    <n v="100"/>
    <n v="22"/>
  </r>
  <r>
    <s v="greggthorpe"/>
    <s v="socialmedia2day"/>
    <m/>
    <m/>
    <m/>
    <m/>
    <m/>
    <m/>
    <m/>
    <m/>
    <s v="No"/>
    <n v="68"/>
    <m/>
    <m/>
    <x v="1"/>
    <d v="2019-05-04T21:00:16.000"/>
    <s v="RT @socialmedia2day: How can B2B brands use Instagram for marketing? Some tips from the SMT community, from our most recent #SMTLive chat #…"/>
    <m/>
    <m/>
    <x v="0"/>
    <m/>
    <s v="http://pbs.twimg.com/profile_images/378800000522771851/0e6bae89f5dc1de5c934c0cb151cab6d_normal.jpeg"/>
    <x v="51"/>
    <s v="https://twitter.com/#!/greggthorpe/status/1124780805933404160"/>
    <m/>
    <m/>
    <s v="1124780805933404160"/>
    <m/>
    <b v="0"/>
    <n v="0"/>
    <s v=""/>
    <b v="0"/>
    <s v="en"/>
    <m/>
    <s v=""/>
    <b v="0"/>
    <n v="22"/>
    <s v="1124740516485246976"/>
    <s v="Tweeting FPP Machine"/>
    <b v="0"/>
    <s v="1124740516485246976"/>
    <s v="Tweet"/>
    <n v="0"/>
    <n v="0"/>
    <m/>
    <m/>
    <m/>
    <m/>
    <m/>
    <m/>
    <m/>
    <m/>
    <n v="1"/>
    <s v="1"/>
    <s v="1"/>
    <n v="0"/>
    <n v="0"/>
    <n v="0"/>
    <n v="0"/>
    <n v="0"/>
    <n v="0"/>
    <n v="22"/>
    <n v="100"/>
    <n v="22"/>
  </r>
  <r>
    <s v="loganwiddicombe"/>
    <s v="socialmedia2day"/>
    <m/>
    <m/>
    <m/>
    <m/>
    <m/>
    <m/>
    <m/>
    <m/>
    <s v="No"/>
    <n v="69"/>
    <m/>
    <m/>
    <x v="1"/>
    <d v="2019-05-04T21:11:43.000"/>
    <s v="RT @socialmedia2day: How can B2B brands use Instagram for marketing? Some tips from the SMT community, from our most recent #SMTLive chat #…"/>
    <m/>
    <m/>
    <x v="0"/>
    <m/>
    <s v="http://pbs.twimg.com/profile_images/1122846521513275392/7j7on-pd_normal.jpg"/>
    <x v="52"/>
    <s v="https://twitter.com/#!/loganwiddicombe/status/1124783687185289216"/>
    <m/>
    <m/>
    <s v="1124783687185289216"/>
    <m/>
    <b v="0"/>
    <n v="0"/>
    <s v=""/>
    <b v="0"/>
    <s v="en"/>
    <m/>
    <s v=""/>
    <b v="0"/>
    <n v="22"/>
    <s v="1124740516485246976"/>
    <s v="Twitter for Android"/>
    <b v="0"/>
    <s v="1124740516485246976"/>
    <s v="Tweet"/>
    <n v="0"/>
    <n v="0"/>
    <m/>
    <m/>
    <m/>
    <m/>
    <m/>
    <m/>
    <m/>
    <m/>
    <n v="1"/>
    <s v="1"/>
    <s v="1"/>
    <n v="0"/>
    <n v="0"/>
    <n v="0"/>
    <n v="0"/>
    <n v="0"/>
    <n v="0"/>
    <n v="22"/>
    <n v="100"/>
    <n v="22"/>
  </r>
  <r>
    <s v="lishunemahone"/>
    <s v="socialmedia2day"/>
    <m/>
    <m/>
    <m/>
    <m/>
    <m/>
    <m/>
    <m/>
    <m/>
    <s v="No"/>
    <n v="70"/>
    <m/>
    <m/>
    <x v="1"/>
    <d v="2019-05-04T22:14:42.000"/>
    <s v="RT @socialmedia2day: How can B2B brands use Instagram for marketing? Some tips from the SMT community, from our most recent #SMTLive chat #…"/>
    <m/>
    <m/>
    <x v="0"/>
    <m/>
    <s v="http://abs.twimg.com/sticky/default_profile_images/default_profile_normal.png"/>
    <x v="53"/>
    <s v="https://twitter.com/#!/lishunemahone/status/1124799539142189057"/>
    <m/>
    <m/>
    <s v="1124799539142189057"/>
    <m/>
    <b v="0"/>
    <n v="0"/>
    <s v=""/>
    <b v="0"/>
    <s v="en"/>
    <m/>
    <s v=""/>
    <b v="0"/>
    <n v="22"/>
    <s v="1124740516485246976"/>
    <s v="Twitter for iPhone"/>
    <b v="0"/>
    <s v="1124740516485246976"/>
    <s v="Tweet"/>
    <n v="0"/>
    <n v="0"/>
    <m/>
    <m/>
    <m/>
    <m/>
    <m/>
    <m/>
    <m/>
    <m/>
    <n v="1"/>
    <s v="1"/>
    <s v="1"/>
    <n v="0"/>
    <n v="0"/>
    <n v="0"/>
    <n v="0"/>
    <n v="0"/>
    <n v="0"/>
    <n v="22"/>
    <n v="100"/>
    <n v="22"/>
  </r>
  <r>
    <s v="rimveba"/>
    <s v="socialmedia2day"/>
    <m/>
    <m/>
    <m/>
    <m/>
    <m/>
    <m/>
    <m/>
    <m/>
    <s v="No"/>
    <n v="71"/>
    <m/>
    <m/>
    <x v="1"/>
    <d v="2019-05-04T23:33:19.000"/>
    <s v="RT @socialmedia2day: How can B2B brands use Instagram for marketing? Some tips from the SMT community, from our most recent #SMTLive chat #…"/>
    <m/>
    <m/>
    <x v="0"/>
    <m/>
    <s v="http://pbs.twimg.com/profile_images/780672350245294084/U08IK_Jh_normal.jpg"/>
    <x v="54"/>
    <s v="https://twitter.com/#!/rimveba/status/1124819322918989824"/>
    <m/>
    <m/>
    <s v="1124819322918989824"/>
    <m/>
    <b v="0"/>
    <n v="0"/>
    <s v=""/>
    <b v="0"/>
    <s v="en"/>
    <m/>
    <s v=""/>
    <b v="0"/>
    <n v="22"/>
    <s v="1124740516485246976"/>
    <s v="Twitter for iPhone"/>
    <b v="0"/>
    <s v="1124740516485246976"/>
    <s v="Tweet"/>
    <n v="0"/>
    <n v="0"/>
    <m/>
    <m/>
    <m/>
    <m/>
    <m/>
    <m/>
    <m/>
    <m/>
    <n v="1"/>
    <s v="1"/>
    <s v="1"/>
    <n v="0"/>
    <n v="0"/>
    <n v="0"/>
    <n v="0"/>
    <n v="0"/>
    <n v="0"/>
    <n v="22"/>
    <n v="100"/>
    <n v="22"/>
  </r>
  <r>
    <s v="australia0811sm"/>
    <s v="socialmedia2day"/>
    <m/>
    <m/>
    <m/>
    <m/>
    <m/>
    <m/>
    <m/>
    <m/>
    <s v="No"/>
    <n v="72"/>
    <m/>
    <m/>
    <x v="1"/>
    <d v="2019-05-05T01:46:03.000"/>
    <s v="RT @socialmedia2day: How can B2B brands use Instagram for marketing? Some tips from the SMT community, from our most recent #SMTLive chat #…"/>
    <m/>
    <m/>
    <x v="0"/>
    <m/>
    <s v="http://pbs.twimg.com/profile_images/1053820356979437568/fXkCF6Wd_normal.jpg"/>
    <x v="55"/>
    <s v="https://twitter.com/#!/australia0811sm/status/1124852727027101698"/>
    <m/>
    <m/>
    <s v="1124852727027101698"/>
    <m/>
    <b v="0"/>
    <n v="0"/>
    <s v=""/>
    <b v="0"/>
    <s v="en"/>
    <m/>
    <s v=""/>
    <b v="0"/>
    <n v="22"/>
    <s v="1124740516485246976"/>
    <s v="Twitter Web Client"/>
    <b v="0"/>
    <s v="1124740516485246976"/>
    <s v="Tweet"/>
    <n v="0"/>
    <n v="0"/>
    <m/>
    <m/>
    <m/>
    <m/>
    <m/>
    <m/>
    <m/>
    <m/>
    <n v="1"/>
    <s v="1"/>
    <s v="1"/>
    <n v="0"/>
    <n v="0"/>
    <n v="0"/>
    <n v="0"/>
    <n v="0"/>
    <n v="0"/>
    <n v="22"/>
    <n v="100"/>
    <n v="22"/>
  </r>
  <r>
    <s v="mathony"/>
    <s v="socialmedia2day"/>
    <m/>
    <m/>
    <m/>
    <m/>
    <m/>
    <m/>
    <m/>
    <m/>
    <s v="No"/>
    <n v="73"/>
    <m/>
    <m/>
    <x v="1"/>
    <d v="2019-05-05T02:07:05.000"/>
    <s v="RT @socialmedia2day: How can B2B brands use Instagram for marketing? Some tips from the SMT community, from our most recent #SMTLive chat #…"/>
    <m/>
    <m/>
    <x v="0"/>
    <m/>
    <s v="http://pbs.twimg.com/profile_images/1108554708875014145/IsDZVaDj_normal.jpg"/>
    <x v="56"/>
    <s v="https://twitter.com/#!/mathony/status/1124858018212876288"/>
    <m/>
    <m/>
    <s v="1124858018212876288"/>
    <m/>
    <b v="0"/>
    <n v="0"/>
    <s v=""/>
    <b v="0"/>
    <s v="en"/>
    <m/>
    <s v=""/>
    <b v="0"/>
    <n v="22"/>
    <s v="1124740516485246976"/>
    <s v="Twitter for iPad"/>
    <b v="0"/>
    <s v="1124740516485246976"/>
    <s v="Tweet"/>
    <n v="0"/>
    <n v="0"/>
    <m/>
    <m/>
    <m/>
    <m/>
    <m/>
    <m/>
    <m/>
    <m/>
    <n v="1"/>
    <s v="1"/>
    <s v="1"/>
    <n v="0"/>
    <n v="0"/>
    <n v="0"/>
    <n v="0"/>
    <n v="0"/>
    <n v="0"/>
    <n v="22"/>
    <n v="100"/>
    <n v="22"/>
  </r>
  <r>
    <s v="b_anand"/>
    <s v="socialmedia2day"/>
    <m/>
    <m/>
    <m/>
    <m/>
    <m/>
    <m/>
    <m/>
    <m/>
    <s v="No"/>
    <n v="74"/>
    <m/>
    <m/>
    <x v="1"/>
    <d v="2019-05-05T03:00:50.000"/>
    <s v="RT @socialmedia2day: How can B2B brands use Instagram for marketing? Some tips from the SMT community, from our most recent #SMTLive chat #…"/>
    <m/>
    <m/>
    <x v="0"/>
    <m/>
    <s v="http://pbs.twimg.com/profile_images/1119884001643118592/RzVJGbl5_normal.jpg"/>
    <x v="57"/>
    <s v="https://twitter.com/#!/b_anand/status/1124871547200520193"/>
    <m/>
    <m/>
    <s v="1124871547200520193"/>
    <m/>
    <b v="0"/>
    <n v="0"/>
    <s v=""/>
    <b v="0"/>
    <s v="en"/>
    <m/>
    <s v=""/>
    <b v="0"/>
    <n v="22"/>
    <s v="1124740516485246976"/>
    <s v="Twitter for Android"/>
    <b v="0"/>
    <s v="1124740516485246976"/>
    <s v="Tweet"/>
    <n v="0"/>
    <n v="0"/>
    <m/>
    <m/>
    <m/>
    <m/>
    <m/>
    <m/>
    <m/>
    <m/>
    <n v="1"/>
    <s v="1"/>
    <s v="1"/>
    <n v="0"/>
    <n v="0"/>
    <n v="0"/>
    <n v="0"/>
    <n v="0"/>
    <n v="0"/>
    <n v="22"/>
    <n v="100"/>
    <n v="22"/>
  </r>
  <r>
    <s v="stefrivetti"/>
    <s v="socialmedia2day"/>
    <m/>
    <m/>
    <m/>
    <m/>
    <m/>
    <m/>
    <m/>
    <m/>
    <s v="No"/>
    <n v="75"/>
    <m/>
    <m/>
    <x v="1"/>
    <d v="2019-05-05T03:41:54.000"/>
    <s v="RT @socialmedia2day: How can B2B brands use Instagram for marketing? Some tips from the SMT community, from our most recent #SMTLive chat #…"/>
    <m/>
    <m/>
    <x v="0"/>
    <m/>
    <s v="http://pbs.twimg.com/profile_images/818447560897679361/exqMAHgb_normal.jpg"/>
    <x v="58"/>
    <s v="https://twitter.com/#!/stefrivetti/status/1124881879541407744"/>
    <m/>
    <m/>
    <s v="1124881879541407744"/>
    <m/>
    <b v="0"/>
    <n v="0"/>
    <s v=""/>
    <b v="0"/>
    <s v="en"/>
    <m/>
    <s v=""/>
    <b v="0"/>
    <n v="22"/>
    <s v="1124740516485246976"/>
    <s v="Twitter for Android"/>
    <b v="0"/>
    <s v="1124740516485246976"/>
    <s v="Tweet"/>
    <n v="0"/>
    <n v="0"/>
    <m/>
    <m/>
    <m/>
    <m/>
    <m/>
    <m/>
    <m/>
    <m/>
    <n v="1"/>
    <s v="1"/>
    <s v="1"/>
    <n v="0"/>
    <n v="0"/>
    <n v="0"/>
    <n v="0"/>
    <n v="0"/>
    <n v="0"/>
    <n v="22"/>
    <n v="100"/>
    <n v="22"/>
  </r>
  <r>
    <s v="daydreamerwinay"/>
    <s v="socialmedia2day"/>
    <m/>
    <m/>
    <m/>
    <m/>
    <m/>
    <m/>
    <m/>
    <m/>
    <s v="No"/>
    <n v="76"/>
    <m/>
    <m/>
    <x v="1"/>
    <d v="2019-05-05T05:17:46.000"/>
    <s v="RT @socialmedia2day: How can B2B brands use Instagram for marketing? Some tips from the SMT community, from our most recent #SMTLive chat #…"/>
    <m/>
    <m/>
    <x v="0"/>
    <m/>
    <s v="http://pbs.twimg.com/profile_images/1019657436175757313/Z_9rAQZH_normal.jpg"/>
    <x v="59"/>
    <s v="https://twitter.com/#!/daydreamerwinay/status/1124906006583173121"/>
    <m/>
    <m/>
    <s v="1124906006583173121"/>
    <m/>
    <b v="0"/>
    <n v="0"/>
    <s v=""/>
    <b v="0"/>
    <s v="en"/>
    <m/>
    <s v=""/>
    <b v="0"/>
    <n v="38"/>
    <s v="1124740516485246976"/>
    <s v="Twitter for Android"/>
    <b v="0"/>
    <s v="1124740516485246976"/>
    <s v="Tweet"/>
    <n v="0"/>
    <n v="0"/>
    <m/>
    <m/>
    <m/>
    <m/>
    <m/>
    <m/>
    <m/>
    <m/>
    <n v="1"/>
    <s v="1"/>
    <s v="1"/>
    <n v="0"/>
    <n v="0"/>
    <n v="0"/>
    <n v="0"/>
    <n v="0"/>
    <n v="0"/>
    <n v="22"/>
    <n v="100"/>
    <n v="22"/>
  </r>
  <r>
    <s v="alexandra_stan8"/>
    <s v="socialmedia2day"/>
    <m/>
    <m/>
    <m/>
    <m/>
    <m/>
    <m/>
    <m/>
    <m/>
    <s v="No"/>
    <n v="77"/>
    <m/>
    <m/>
    <x v="1"/>
    <d v="2019-05-05T07:15:30.000"/>
    <s v="RT @socialmedia2day: How can B2B brands use Instagram for marketing? Some tips from the SMT community, from our most recent #SMTLive chat #…"/>
    <m/>
    <m/>
    <x v="0"/>
    <m/>
    <s v="http://pbs.twimg.com/profile_images/1071916654777507847/iBUsv7Fd_normal.jpg"/>
    <x v="60"/>
    <s v="https://twitter.com/#!/alexandra_stan8/status/1124935636132167680"/>
    <m/>
    <m/>
    <s v="1124935636132167680"/>
    <m/>
    <b v="0"/>
    <n v="0"/>
    <s v=""/>
    <b v="0"/>
    <s v="en"/>
    <m/>
    <s v=""/>
    <b v="0"/>
    <n v="38"/>
    <s v="1124740516485246976"/>
    <s v="Twitter for iPhone"/>
    <b v="0"/>
    <s v="1124740516485246976"/>
    <s v="Tweet"/>
    <n v="0"/>
    <n v="0"/>
    <m/>
    <m/>
    <m/>
    <m/>
    <m/>
    <m/>
    <m/>
    <m/>
    <n v="1"/>
    <s v="1"/>
    <s v="1"/>
    <n v="0"/>
    <n v="0"/>
    <n v="0"/>
    <n v="0"/>
    <n v="0"/>
    <n v="0"/>
    <n v="22"/>
    <n v="100"/>
    <n v="22"/>
  </r>
  <r>
    <s v="peeljoanna"/>
    <s v="socialmedia2day"/>
    <m/>
    <m/>
    <m/>
    <m/>
    <m/>
    <m/>
    <m/>
    <m/>
    <s v="No"/>
    <n v="78"/>
    <m/>
    <m/>
    <x v="1"/>
    <d v="2019-05-05T07:55:06.000"/>
    <s v="RT @socialmedia2day: How can B2B brands use Instagram for marketing? Some tips from the SMT community, from our most recent #SMTLive chat #…"/>
    <m/>
    <m/>
    <x v="0"/>
    <m/>
    <s v="http://pbs.twimg.com/profile_images/871790645861654528/qu7C766i_normal.jpg"/>
    <x v="61"/>
    <s v="https://twitter.com/#!/peeljoanna/status/1124945602134052865"/>
    <m/>
    <m/>
    <s v="1124945602134052865"/>
    <m/>
    <b v="0"/>
    <n v="0"/>
    <s v=""/>
    <b v="0"/>
    <s v="en"/>
    <m/>
    <s v=""/>
    <b v="0"/>
    <n v="38"/>
    <s v="1124740516485246976"/>
    <s v="Twitter for iPhone"/>
    <b v="0"/>
    <s v="1124740516485246976"/>
    <s v="Tweet"/>
    <n v="0"/>
    <n v="0"/>
    <m/>
    <m/>
    <m/>
    <m/>
    <m/>
    <m/>
    <m/>
    <m/>
    <n v="1"/>
    <s v="1"/>
    <s v="1"/>
    <n v="0"/>
    <n v="0"/>
    <n v="0"/>
    <n v="0"/>
    <n v="0"/>
    <n v="0"/>
    <n v="22"/>
    <n v="100"/>
    <n v="22"/>
  </r>
  <r>
    <s v="wendytarr"/>
    <s v="socialmedia2day"/>
    <m/>
    <m/>
    <m/>
    <m/>
    <m/>
    <m/>
    <m/>
    <m/>
    <s v="No"/>
    <n v="79"/>
    <m/>
    <m/>
    <x v="1"/>
    <d v="2019-05-05T08:03:22.000"/>
    <s v="RT @socialmedia2day: How can B2B brands use Instagram for marketing? Some tips from the SMT community, from our most recent #SMTLive chat #…"/>
    <m/>
    <m/>
    <x v="0"/>
    <m/>
    <s v="http://pbs.twimg.com/profile_images/487522448355516416/UVz68NP4_normal.png"/>
    <x v="62"/>
    <s v="https://twitter.com/#!/wendytarr/status/1124947681946865664"/>
    <m/>
    <m/>
    <s v="1124947681946865664"/>
    <m/>
    <b v="0"/>
    <n v="0"/>
    <s v=""/>
    <b v="0"/>
    <s v="en"/>
    <m/>
    <s v=""/>
    <b v="0"/>
    <n v="38"/>
    <s v="1124740516485246976"/>
    <s v="Twitter for Android"/>
    <b v="0"/>
    <s v="1124740516485246976"/>
    <s v="Tweet"/>
    <n v="0"/>
    <n v="0"/>
    <m/>
    <m/>
    <m/>
    <m/>
    <m/>
    <m/>
    <m/>
    <m/>
    <n v="1"/>
    <s v="1"/>
    <s v="1"/>
    <n v="0"/>
    <n v="0"/>
    <n v="0"/>
    <n v="0"/>
    <n v="0"/>
    <n v="0"/>
    <n v="22"/>
    <n v="100"/>
    <n v="22"/>
  </r>
  <r>
    <s v="franckdeo"/>
    <s v="socialmedia2day"/>
    <m/>
    <m/>
    <m/>
    <m/>
    <m/>
    <m/>
    <m/>
    <m/>
    <s v="No"/>
    <n v="80"/>
    <m/>
    <m/>
    <x v="1"/>
    <d v="2019-05-05T08:27:12.000"/>
    <s v="RT @socialmedia2day: How can B2B brands use Instagram for marketing? Some tips from the SMT community, from our most recent #SMTLive chat #…"/>
    <m/>
    <m/>
    <x v="0"/>
    <m/>
    <s v="http://pbs.twimg.com/profile_images/1028758712675127297/GJ1QOJoX_normal.jpg"/>
    <x v="63"/>
    <s v="https://twitter.com/#!/franckdeo/status/1124953678643961857"/>
    <m/>
    <m/>
    <s v="1124953678643961857"/>
    <m/>
    <b v="0"/>
    <n v="0"/>
    <s v=""/>
    <b v="0"/>
    <s v="en"/>
    <m/>
    <s v=""/>
    <b v="0"/>
    <n v="38"/>
    <s v="1124740516485246976"/>
    <s v="Twitter for Android"/>
    <b v="0"/>
    <s v="1124740516485246976"/>
    <s v="Tweet"/>
    <n v="0"/>
    <n v="0"/>
    <m/>
    <m/>
    <m/>
    <m/>
    <m/>
    <m/>
    <m/>
    <m/>
    <n v="1"/>
    <s v="1"/>
    <s v="1"/>
    <n v="0"/>
    <n v="0"/>
    <n v="0"/>
    <n v="0"/>
    <n v="0"/>
    <n v="0"/>
    <n v="22"/>
    <n v="100"/>
    <n v="22"/>
  </r>
  <r>
    <s v="nkavithanair"/>
    <s v="socialmedia2day"/>
    <m/>
    <m/>
    <m/>
    <m/>
    <m/>
    <m/>
    <m/>
    <m/>
    <s v="No"/>
    <n v="81"/>
    <m/>
    <m/>
    <x v="1"/>
    <d v="2019-05-01T07:14:38.000"/>
    <s v="RT @socialmedia2day: The Instagram tips were flowing in our most recent #SMTLive Twitter chat #smm https://t.co/Mub0LjkEFH"/>
    <s v="https://www.socialmediatoday.com/news/b2b-marketers-share-their-best-tips-for-instagram/553675/"/>
    <s v="socialmediatoday.com"/>
    <x v="4"/>
    <m/>
    <s v="http://pbs.twimg.com/profile_images/1825375754/Kavitha_Headshot_normal.jpg"/>
    <x v="64"/>
    <s v="https://twitter.com/#!/nkavithanair/status/1123485867824250887"/>
    <m/>
    <m/>
    <s v="1123485867824250887"/>
    <m/>
    <b v="0"/>
    <n v="0"/>
    <s v=""/>
    <b v="0"/>
    <s v="en"/>
    <m/>
    <s v=""/>
    <b v="0"/>
    <n v="11"/>
    <s v="1123470886932242433"/>
    <s v="Twitter for iPhone"/>
    <b v="0"/>
    <s v="1123470886932242433"/>
    <s v="Tweet"/>
    <n v="0"/>
    <n v="0"/>
    <m/>
    <m/>
    <m/>
    <m/>
    <m/>
    <m/>
    <m/>
    <m/>
    <n v="2"/>
    <s v="1"/>
    <s v="1"/>
    <n v="0"/>
    <n v="0"/>
    <n v="0"/>
    <n v="0"/>
    <n v="0"/>
    <n v="0"/>
    <n v="15"/>
    <n v="100"/>
    <n v="15"/>
  </r>
  <r>
    <s v="nkavithanair"/>
    <s v="socialmedia2day"/>
    <m/>
    <m/>
    <m/>
    <m/>
    <m/>
    <m/>
    <m/>
    <m/>
    <s v="No"/>
    <n v="82"/>
    <m/>
    <m/>
    <x v="1"/>
    <d v="2019-05-05T08:33:54.000"/>
    <s v="RT @socialmedia2day: How can B2B brands use Instagram for marketing? Some tips from the SMT community, from our most recent #SMTLive chat #…"/>
    <m/>
    <m/>
    <x v="0"/>
    <m/>
    <s v="http://pbs.twimg.com/profile_images/1825375754/Kavitha_Headshot_normal.jpg"/>
    <x v="65"/>
    <s v="https://twitter.com/#!/nkavithanair/status/1124955364120760320"/>
    <m/>
    <m/>
    <s v="1124955364120760320"/>
    <m/>
    <b v="0"/>
    <n v="0"/>
    <s v=""/>
    <b v="0"/>
    <s v="en"/>
    <m/>
    <s v=""/>
    <b v="0"/>
    <n v="38"/>
    <s v="1124740516485246976"/>
    <s v="Twitter for iPhone"/>
    <b v="0"/>
    <s v="1124740516485246976"/>
    <s v="Tweet"/>
    <n v="0"/>
    <n v="0"/>
    <m/>
    <m/>
    <m/>
    <m/>
    <m/>
    <m/>
    <m/>
    <m/>
    <n v="2"/>
    <s v="1"/>
    <s v="1"/>
    <n v="0"/>
    <n v="0"/>
    <n v="0"/>
    <n v="0"/>
    <n v="0"/>
    <n v="0"/>
    <n v="22"/>
    <n v="100"/>
    <n v="22"/>
  </r>
  <r>
    <s v="consultscarlett"/>
    <s v="socialmedia2day"/>
    <m/>
    <m/>
    <m/>
    <m/>
    <m/>
    <m/>
    <m/>
    <m/>
    <s v="No"/>
    <n v="83"/>
    <m/>
    <m/>
    <x v="1"/>
    <d v="2019-05-05T10:06:20.000"/>
    <s v="RT @socialmedia2day: How can B2B brands use Instagram for marketing? Some tips from the SMT community, from our most recent #SMTLive chat #…"/>
    <m/>
    <m/>
    <x v="0"/>
    <m/>
    <s v="http://pbs.twimg.com/profile_images/865318741311094784/0LK-zmb1_normal.jpg"/>
    <x v="66"/>
    <s v="https://twitter.com/#!/consultscarlett/status/1124978626867421185"/>
    <m/>
    <m/>
    <s v="1124978626867421185"/>
    <m/>
    <b v="0"/>
    <n v="0"/>
    <s v=""/>
    <b v="0"/>
    <s v="en"/>
    <m/>
    <s v=""/>
    <b v="0"/>
    <n v="38"/>
    <s v="1124740516485246976"/>
    <s v="Twitter for iPhone"/>
    <b v="0"/>
    <s v="1124740516485246976"/>
    <s v="Tweet"/>
    <n v="0"/>
    <n v="0"/>
    <m/>
    <m/>
    <m/>
    <m/>
    <m/>
    <m/>
    <m/>
    <m/>
    <n v="1"/>
    <s v="1"/>
    <s v="1"/>
    <n v="0"/>
    <n v="0"/>
    <n v="0"/>
    <n v="0"/>
    <n v="0"/>
    <n v="0"/>
    <n v="22"/>
    <n v="100"/>
    <n v="22"/>
  </r>
  <r>
    <s v="postingbee"/>
    <s v="socialmedia2day"/>
    <m/>
    <m/>
    <m/>
    <m/>
    <m/>
    <m/>
    <m/>
    <m/>
    <s v="No"/>
    <n v="84"/>
    <m/>
    <m/>
    <x v="1"/>
    <d v="2019-05-05T12:17:19.000"/>
    <s v="RT @socialmedia2day: How can B2B brands use Instagram for marketing? Some tips from the SMT community, from our most recent #SMTLive chat #…"/>
    <m/>
    <m/>
    <x v="0"/>
    <m/>
    <s v="http://pbs.twimg.com/profile_images/722485870545149952/vgKfzLUK_normal.jpg"/>
    <x v="67"/>
    <s v="https://twitter.com/#!/postingbee/status/1125011590267277313"/>
    <m/>
    <m/>
    <s v="1125011590267277313"/>
    <m/>
    <b v="0"/>
    <n v="0"/>
    <s v=""/>
    <b v="0"/>
    <s v="en"/>
    <m/>
    <s v=""/>
    <b v="0"/>
    <n v="38"/>
    <s v="1124740516485246976"/>
    <s v="Twitter for iPhone"/>
    <b v="0"/>
    <s v="1124740516485246976"/>
    <s v="Tweet"/>
    <n v="0"/>
    <n v="0"/>
    <m/>
    <m/>
    <m/>
    <m/>
    <m/>
    <m/>
    <m/>
    <m/>
    <n v="1"/>
    <s v="1"/>
    <s v="1"/>
    <n v="0"/>
    <n v="0"/>
    <n v="0"/>
    <n v="0"/>
    <n v="0"/>
    <n v="0"/>
    <n v="22"/>
    <n v="100"/>
    <n v="22"/>
  </r>
  <r>
    <s v="ysmb_nl"/>
    <s v="socialmedia2day"/>
    <m/>
    <m/>
    <m/>
    <m/>
    <m/>
    <m/>
    <m/>
    <m/>
    <s v="No"/>
    <n v="85"/>
    <m/>
    <m/>
    <x v="1"/>
    <d v="2019-05-05T12:51:32.000"/>
    <s v="RT @socialmedia2day: How can B2B brands use Instagram for marketing? Some tips from the SMT community, from our most recent #SMTLive chat #…"/>
    <m/>
    <m/>
    <x v="0"/>
    <m/>
    <s v="http://pbs.twimg.com/profile_images/1127855491395260416/rG1igP3i_normal.jpg"/>
    <x v="68"/>
    <s v="https://twitter.com/#!/ysmb_nl/status/1125020202310275072"/>
    <m/>
    <m/>
    <s v="1125020202310275072"/>
    <m/>
    <b v="0"/>
    <n v="0"/>
    <s v=""/>
    <b v="0"/>
    <s v="en"/>
    <m/>
    <s v=""/>
    <b v="0"/>
    <n v="38"/>
    <s v="1124740516485246976"/>
    <s v="Twitter for iPhone"/>
    <b v="0"/>
    <s v="1124740516485246976"/>
    <s v="Tweet"/>
    <n v="0"/>
    <n v="0"/>
    <m/>
    <m/>
    <m/>
    <m/>
    <m/>
    <m/>
    <m/>
    <m/>
    <n v="1"/>
    <s v="1"/>
    <s v="1"/>
    <n v="0"/>
    <n v="0"/>
    <n v="0"/>
    <n v="0"/>
    <n v="0"/>
    <n v="0"/>
    <n v="22"/>
    <n v="100"/>
    <n v="22"/>
  </r>
  <r>
    <s v="travelwithelw"/>
    <s v="socialmedia2day"/>
    <m/>
    <m/>
    <m/>
    <m/>
    <m/>
    <m/>
    <m/>
    <m/>
    <s v="No"/>
    <n v="86"/>
    <m/>
    <m/>
    <x v="1"/>
    <d v="2019-05-05T13:21:31.000"/>
    <s v="RT @socialmedia2day: How can B2B brands use Instagram for marketing? Some tips from the SMT community, from our most recent #SMTLive chat #…"/>
    <m/>
    <m/>
    <x v="0"/>
    <m/>
    <s v="http://pbs.twimg.com/profile_images/1057232266454319104/PBZrUvgk_normal.jpg"/>
    <x v="69"/>
    <s v="https://twitter.com/#!/travelwithelw/status/1125027747045285888"/>
    <m/>
    <m/>
    <s v="1125027747045285888"/>
    <m/>
    <b v="0"/>
    <n v="0"/>
    <s v=""/>
    <b v="0"/>
    <s v="en"/>
    <m/>
    <s v=""/>
    <b v="0"/>
    <n v="38"/>
    <s v="1124740516485246976"/>
    <s v="Twitter Web Client"/>
    <b v="0"/>
    <s v="1124740516485246976"/>
    <s v="Tweet"/>
    <n v="0"/>
    <n v="0"/>
    <m/>
    <m/>
    <m/>
    <m/>
    <m/>
    <m/>
    <m/>
    <m/>
    <n v="1"/>
    <s v="1"/>
    <s v="1"/>
    <n v="0"/>
    <n v="0"/>
    <n v="0"/>
    <n v="0"/>
    <n v="0"/>
    <n v="0"/>
    <n v="22"/>
    <n v="100"/>
    <n v="22"/>
  </r>
  <r>
    <s v="chetan0037"/>
    <s v="socialmedia2day"/>
    <m/>
    <m/>
    <m/>
    <m/>
    <m/>
    <m/>
    <m/>
    <m/>
    <s v="No"/>
    <n v="87"/>
    <m/>
    <m/>
    <x v="1"/>
    <d v="2019-05-05T13:28:01.000"/>
    <s v="RT @socialmedia2day: How can B2B brands use Instagram for marketing? Some tips from the SMT community, from our most recent #SMTLive chat #…"/>
    <m/>
    <m/>
    <x v="0"/>
    <m/>
    <s v="http://pbs.twimg.com/profile_images/635728484648685568/shbB4SyY_normal.jpg"/>
    <x v="70"/>
    <s v="https://twitter.com/#!/chetan0037/status/1125029382685380608"/>
    <m/>
    <m/>
    <s v="1125029382685380608"/>
    <m/>
    <b v="0"/>
    <n v="0"/>
    <s v=""/>
    <b v="0"/>
    <s v="en"/>
    <m/>
    <s v=""/>
    <b v="0"/>
    <n v="38"/>
    <s v="1124740516485246976"/>
    <s v="Twitter for Android"/>
    <b v="0"/>
    <s v="1124740516485246976"/>
    <s v="Tweet"/>
    <n v="0"/>
    <n v="0"/>
    <m/>
    <m/>
    <m/>
    <m/>
    <m/>
    <m/>
    <m/>
    <m/>
    <n v="1"/>
    <s v="1"/>
    <s v="1"/>
    <n v="0"/>
    <n v="0"/>
    <n v="0"/>
    <n v="0"/>
    <n v="0"/>
    <n v="0"/>
    <n v="22"/>
    <n v="100"/>
    <n v="22"/>
  </r>
  <r>
    <s v="momomarketing"/>
    <s v="socialmedia2day"/>
    <m/>
    <m/>
    <m/>
    <m/>
    <m/>
    <m/>
    <m/>
    <m/>
    <s v="No"/>
    <n v="88"/>
    <m/>
    <m/>
    <x v="1"/>
    <d v="2019-05-05T13:49:44.000"/>
    <s v="RT @socialmedia2day: How can B2B brands use Instagram for marketing? Some tips from the SMT community, from our most recent #SMTLive chat #…"/>
    <m/>
    <m/>
    <x v="0"/>
    <m/>
    <s v="http://pbs.twimg.com/profile_images/1114915453774602240/x3aGk45h_normal.png"/>
    <x v="71"/>
    <s v="https://twitter.com/#!/momomarketing/status/1125034848274354176"/>
    <m/>
    <m/>
    <s v="1125034848274354176"/>
    <m/>
    <b v="0"/>
    <n v="0"/>
    <s v=""/>
    <b v="0"/>
    <s v="en"/>
    <m/>
    <s v=""/>
    <b v="0"/>
    <n v="38"/>
    <s v="1124740516485246976"/>
    <s v="Twitter for Android"/>
    <b v="0"/>
    <s v="1124740516485246976"/>
    <s v="Tweet"/>
    <n v="0"/>
    <n v="0"/>
    <m/>
    <m/>
    <m/>
    <m/>
    <m/>
    <m/>
    <m/>
    <m/>
    <n v="1"/>
    <s v="1"/>
    <s v="1"/>
    <n v="0"/>
    <n v="0"/>
    <n v="0"/>
    <n v="0"/>
    <n v="0"/>
    <n v="0"/>
    <n v="22"/>
    <n v="100"/>
    <n v="22"/>
  </r>
  <r>
    <s v="princeroy76"/>
    <s v="socialmedia2day"/>
    <m/>
    <m/>
    <m/>
    <m/>
    <m/>
    <m/>
    <m/>
    <m/>
    <s v="No"/>
    <n v="89"/>
    <m/>
    <m/>
    <x v="1"/>
    <d v="2019-05-05T14:22:34.000"/>
    <s v="RT @socialmedia2day: How can B2B brands use Instagram for marketing? Some tips from the SMT community, from our most recent #SMTLive chat #…"/>
    <m/>
    <m/>
    <x v="0"/>
    <m/>
    <s v="http://pbs.twimg.com/profile_images/1023615385327661056/JLOeWuuR_normal.jpg"/>
    <x v="72"/>
    <s v="https://twitter.com/#!/princeroy76/status/1125043110382161921"/>
    <m/>
    <m/>
    <s v="1125043110382161921"/>
    <m/>
    <b v="0"/>
    <n v="0"/>
    <s v=""/>
    <b v="0"/>
    <s v="en"/>
    <m/>
    <s v=""/>
    <b v="0"/>
    <n v="38"/>
    <s v="1124740516485246976"/>
    <s v="Twitter for Android"/>
    <b v="0"/>
    <s v="1124740516485246976"/>
    <s v="Tweet"/>
    <n v="0"/>
    <n v="0"/>
    <m/>
    <m/>
    <m/>
    <m/>
    <m/>
    <m/>
    <m/>
    <m/>
    <n v="1"/>
    <s v="1"/>
    <s v="1"/>
    <n v="0"/>
    <n v="0"/>
    <n v="0"/>
    <n v="0"/>
    <n v="0"/>
    <n v="0"/>
    <n v="22"/>
    <n v="100"/>
    <n v="22"/>
  </r>
  <r>
    <s v="corellanapino"/>
    <s v="instagram"/>
    <m/>
    <m/>
    <m/>
    <m/>
    <m/>
    <m/>
    <m/>
    <m/>
    <s v="No"/>
    <n v="90"/>
    <m/>
    <m/>
    <x v="1"/>
    <d v="2019-05-05T15:40:14.000"/>
    <s v="RT @socialmedia2day: We're kicking off today's chat with a poll. -- Q1: What are your biggest struggles managing a B2B brand on @instagram?…"/>
    <m/>
    <m/>
    <x v="11"/>
    <m/>
    <s v="http://pbs.twimg.com/profile_images/1101255537264594945/OcaLjE0m_normal.jpg"/>
    <x v="73"/>
    <s v="https://twitter.com/#!/corellanapino/status/1125062655922855937"/>
    <m/>
    <m/>
    <s v="1125062655922855937"/>
    <m/>
    <b v="0"/>
    <n v="0"/>
    <s v=""/>
    <b v="0"/>
    <s v="en"/>
    <m/>
    <s v=""/>
    <b v="0"/>
    <n v="4"/>
    <s v="1120719030002831360"/>
    <s v="Twitter Web Client"/>
    <b v="0"/>
    <s v="1120719030002831360"/>
    <s v="Tweet"/>
    <n v="0"/>
    <n v="0"/>
    <m/>
    <m/>
    <m/>
    <m/>
    <m/>
    <m/>
    <m/>
    <m/>
    <n v="1"/>
    <s v="1"/>
    <s v="1"/>
    <n v="0"/>
    <n v="0"/>
    <n v="1"/>
    <n v="4.545454545454546"/>
    <n v="0"/>
    <n v="0"/>
    <n v="21"/>
    <n v="95.45454545454545"/>
    <n v="22"/>
  </r>
  <r>
    <s v="strend_"/>
    <s v="socialmedia2day"/>
    <m/>
    <m/>
    <m/>
    <m/>
    <m/>
    <m/>
    <m/>
    <m/>
    <s v="No"/>
    <n v="92"/>
    <m/>
    <m/>
    <x v="1"/>
    <d v="2019-05-05T16:33:44.000"/>
    <s v="RT @socialmedia2day: How can B2B brands use Instagram for marketing? Some tips from the SMT community, from our most recent #SMTLive chat #…"/>
    <m/>
    <m/>
    <x v="0"/>
    <m/>
    <s v="http://pbs.twimg.com/profile_images/1118563003765534720/yNBaWxKI_normal.png"/>
    <x v="74"/>
    <s v="https://twitter.com/#!/strend_/status/1125076120683073536"/>
    <m/>
    <m/>
    <s v="1125076120683073536"/>
    <m/>
    <b v="0"/>
    <n v="0"/>
    <s v=""/>
    <b v="0"/>
    <s v="en"/>
    <m/>
    <s v=""/>
    <b v="0"/>
    <n v="38"/>
    <s v="1124740516485246976"/>
    <s v="Twitter for Android"/>
    <b v="0"/>
    <s v="1124740516485246976"/>
    <s v="Tweet"/>
    <n v="0"/>
    <n v="0"/>
    <m/>
    <m/>
    <m/>
    <m/>
    <m/>
    <m/>
    <m/>
    <m/>
    <n v="1"/>
    <s v="1"/>
    <s v="1"/>
    <n v="0"/>
    <n v="0"/>
    <n v="0"/>
    <n v="0"/>
    <n v="0"/>
    <n v="0"/>
    <n v="22"/>
    <n v="100"/>
    <n v="22"/>
  </r>
  <r>
    <s v="redcopperltd"/>
    <s v="socialmedia2day"/>
    <m/>
    <m/>
    <m/>
    <m/>
    <m/>
    <m/>
    <m/>
    <m/>
    <s v="No"/>
    <n v="93"/>
    <m/>
    <m/>
    <x v="1"/>
    <d v="2019-05-06T10:32:44.000"/>
    <s v="RT @socialmedia2day: How can B2B brands use Instagram for marketing? Some tips from the SMT community, from our most recent #SMTLive chat #…"/>
    <m/>
    <m/>
    <x v="0"/>
    <m/>
    <s v="http://pbs.twimg.com/profile_images/1043817185678897153/bALC3l-8_normal.jpg"/>
    <x v="75"/>
    <s v="https://twitter.com/#!/redcopperltd/status/1125347658175066113"/>
    <m/>
    <m/>
    <s v="1125347658175066113"/>
    <m/>
    <b v="0"/>
    <n v="0"/>
    <s v=""/>
    <b v="0"/>
    <s v="en"/>
    <m/>
    <s v=""/>
    <b v="0"/>
    <n v="39"/>
    <s v="1124740516485246976"/>
    <s v="Twitter for iPhone"/>
    <b v="0"/>
    <s v="1124740516485246976"/>
    <s v="Tweet"/>
    <n v="0"/>
    <n v="0"/>
    <m/>
    <m/>
    <m/>
    <m/>
    <m/>
    <m/>
    <m/>
    <m/>
    <n v="1"/>
    <s v="1"/>
    <s v="1"/>
    <n v="0"/>
    <n v="0"/>
    <n v="0"/>
    <n v="0"/>
    <n v="0"/>
    <n v="0"/>
    <n v="22"/>
    <n v="100"/>
    <n v="22"/>
  </r>
  <r>
    <s v="awarioapp"/>
    <s v="awarioapp"/>
    <m/>
    <m/>
    <m/>
    <m/>
    <m/>
    <m/>
    <m/>
    <m/>
    <s v="No"/>
    <n v="94"/>
    <m/>
    <m/>
    <x v="0"/>
    <d v="2019-05-01T03:00:31.000"/>
    <s v="Here are some of our favourite Twitter chats on all things #DigitalMarketing:_x000a_ðŸ’™ #SocialROI_x000a_ðŸ’™ #smechat_x000a_ðŸ’™ #SMTLive_x000a_ðŸ’™ #VCbuzz_x000a_ðŸ’™ #ContentClubUK_x000a_ðŸ’™ #CMWorld_x000a_ðŸ’™ #PPCchat_x000a_ðŸ’™ #SEOchat_x000a_ðŸ’™ #Digital360Chat_x000a_ðŸ’™ #SEMrushChat_x000a_https://t.co/VOw8vLSihP https://t.co/lvhA2fIokI"/>
    <s v="https://awario.com/blog/digital-marketing-twitter-chats/"/>
    <s v="awario.com"/>
    <x v="8"/>
    <s v="https://pbs.twimg.com/media/D5cyR1TW0AAo1bZ.jpg"/>
    <s v="https://pbs.twimg.com/media/D5cyR1TW0AAo1bZ.jpg"/>
    <x v="76"/>
    <s v="https://twitter.com/#!/awarioapp/status/1123421916864421889"/>
    <m/>
    <m/>
    <s v="1123421916864421889"/>
    <m/>
    <b v="0"/>
    <n v="2"/>
    <s v=""/>
    <b v="0"/>
    <s v="en"/>
    <m/>
    <s v=""/>
    <b v="0"/>
    <n v="1"/>
    <s v=""/>
    <s v="Buffer"/>
    <b v="0"/>
    <s v="1123421916864421889"/>
    <s v="Tweet"/>
    <n v="0"/>
    <n v="0"/>
    <m/>
    <m/>
    <m/>
    <m/>
    <m/>
    <m/>
    <m/>
    <m/>
    <n v="1"/>
    <s v="3"/>
    <s v="3"/>
    <n v="0"/>
    <n v="0"/>
    <n v="0"/>
    <n v="0"/>
    <n v="0"/>
    <n v="0"/>
    <n v="32"/>
    <n v="100"/>
    <n v="32"/>
  </r>
  <r>
    <s v="b2the7"/>
    <s v="awarioapp"/>
    <m/>
    <m/>
    <m/>
    <m/>
    <m/>
    <m/>
    <m/>
    <m/>
    <s v="No"/>
    <n v="95"/>
    <m/>
    <m/>
    <x v="1"/>
    <d v="2019-05-07T17:16:28.000"/>
    <s v="RT @AwarioApp: Here are some of our favourite Twitter chats on all things #DigitalMarketing:_x000a_💙 #SocialROI_x000a_💙 #smechat_x000a_💙 #SMTLive_x000a_💙 #VCbuzz_x000a_💙…"/>
    <m/>
    <m/>
    <x v="7"/>
    <m/>
    <s v="http://pbs.twimg.com/profile_images/994319408947449856/ScQPPPOP_normal.jpg"/>
    <x v="77"/>
    <s v="https://twitter.com/#!/b2the7/status/1125811648399278082"/>
    <m/>
    <m/>
    <s v="1125811648399278082"/>
    <m/>
    <b v="0"/>
    <n v="0"/>
    <s v=""/>
    <b v="0"/>
    <s v="en"/>
    <m/>
    <s v=""/>
    <b v="0"/>
    <n v="6"/>
    <s v="1123421916864421889"/>
    <s v="TweetDeck"/>
    <b v="0"/>
    <s v="1123421916864421889"/>
    <s v="Tweet"/>
    <n v="0"/>
    <n v="0"/>
    <m/>
    <m/>
    <m/>
    <m/>
    <m/>
    <m/>
    <m/>
    <m/>
    <n v="1"/>
    <s v="3"/>
    <s v="3"/>
    <n v="0"/>
    <n v="0"/>
    <n v="0"/>
    <n v="0"/>
    <n v="0"/>
    <n v="0"/>
    <n v="18"/>
    <n v="100"/>
    <n v="18"/>
  </r>
  <r>
    <s v="fearh2o"/>
    <s v="fearh2o"/>
    <m/>
    <m/>
    <m/>
    <m/>
    <m/>
    <m/>
    <m/>
    <m/>
    <s v="No"/>
    <n v="96"/>
    <m/>
    <m/>
    <x v="0"/>
    <d v="2019-04-30T21:49:35.000"/>
    <s v="How can B2B brands use Instagram for marketing? Some tips from the SMT community, from our most recent #SMTLive chat #smm https://t.co/C2PLJhdIdh"/>
    <s v="https://www.socialmediatoday.com/news/b2b-marketers-share-their-best-tips-for-instagram/553675/"/>
    <s v="socialmediatoday.com"/>
    <x v="4"/>
    <m/>
    <s v="http://pbs.twimg.com/profile_images/656515061129826304/qvdIEnTP_normal.jpg"/>
    <x v="78"/>
    <s v="https://twitter.com/#!/fearh2o/status/1123343666326704129"/>
    <m/>
    <m/>
    <s v="1123343666326704129"/>
    <m/>
    <b v="0"/>
    <n v="0"/>
    <s v=""/>
    <b v="0"/>
    <s v="en"/>
    <m/>
    <s v=""/>
    <b v="0"/>
    <n v="0"/>
    <s v=""/>
    <s v="IFTTT"/>
    <b v="0"/>
    <s v="1123343666326704129"/>
    <s v="Tweet"/>
    <n v="0"/>
    <n v="0"/>
    <m/>
    <m/>
    <m/>
    <m/>
    <m/>
    <m/>
    <m/>
    <m/>
    <n v="5"/>
    <s v="4"/>
    <s v="4"/>
    <n v="0"/>
    <n v="0"/>
    <n v="0"/>
    <n v="0"/>
    <n v="0"/>
    <n v="0"/>
    <n v="21"/>
    <n v="100"/>
    <n v="21"/>
  </r>
  <r>
    <s v="fearh2o"/>
    <s v="fearh2o"/>
    <m/>
    <m/>
    <m/>
    <m/>
    <m/>
    <m/>
    <m/>
    <m/>
    <s v="No"/>
    <n v="97"/>
    <m/>
    <m/>
    <x v="0"/>
    <d v="2019-05-01T06:19:06.000"/>
    <s v="The Instagram tips were flowing in our most recent #SMTLive Twitter chat #smm https://t.co/C2PLJhdIdh"/>
    <s v="https://www.socialmediatoday.com/news/b2b-marketers-share-their-best-tips-for-instagram/553675/"/>
    <s v="socialmediatoday.com"/>
    <x v="4"/>
    <m/>
    <s v="http://pbs.twimg.com/profile_images/656515061129826304/qvdIEnTP_normal.jpg"/>
    <x v="79"/>
    <s v="https://twitter.com/#!/fearh2o/status/1123471890180448259"/>
    <m/>
    <m/>
    <s v="1123471890180448259"/>
    <m/>
    <b v="0"/>
    <n v="0"/>
    <s v=""/>
    <b v="0"/>
    <s v="en"/>
    <m/>
    <s v=""/>
    <b v="0"/>
    <n v="0"/>
    <s v=""/>
    <s v="IFTTT"/>
    <b v="0"/>
    <s v="1123471890180448259"/>
    <s v="Tweet"/>
    <n v="0"/>
    <n v="0"/>
    <m/>
    <m/>
    <m/>
    <m/>
    <m/>
    <m/>
    <m/>
    <m/>
    <n v="5"/>
    <s v="4"/>
    <s v="4"/>
    <n v="0"/>
    <n v="0"/>
    <n v="0"/>
    <n v="0"/>
    <n v="0"/>
    <n v="0"/>
    <n v="13"/>
    <n v="100"/>
    <n v="13"/>
  </r>
  <r>
    <s v="fearh2o"/>
    <s v="fearh2o"/>
    <m/>
    <m/>
    <m/>
    <m/>
    <m/>
    <m/>
    <m/>
    <m/>
    <s v="No"/>
    <n v="98"/>
    <m/>
    <m/>
    <x v="0"/>
    <d v="2019-05-03T01:28:08.000"/>
    <s v="Did you miss our most recent #SMTLive Twitter chat? Here's a recap of the discussion #smm https://t.co/C2PLJhdIdh"/>
    <s v="https://www.socialmediatoday.com/news/b2b-marketers-share-their-best-tips-for-instagram/553675/"/>
    <s v="socialmediatoday.com"/>
    <x v="4"/>
    <m/>
    <s v="http://pbs.twimg.com/profile_images/656515061129826304/qvdIEnTP_normal.jpg"/>
    <x v="80"/>
    <s v="https://twitter.com/#!/fearh2o/status/1124123444235374592"/>
    <m/>
    <m/>
    <s v="1124123444235374592"/>
    <m/>
    <b v="0"/>
    <n v="0"/>
    <s v=""/>
    <b v="0"/>
    <s v="en"/>
    <m/>
    <s v=""/>
    <b v="0"/>
    <n v="0"/>
    <s v=""/>
    <s v="IFTTT"/>
    <b v="0"/>
    <s v="1124123444235374592"/>
    <s v="Tweet"/>
    <n v="0"/>
    <n v="0"/>
    <m/>
    <m/>
    <m/>
    <m/>
    <m/>
    <m/>
    <m/>
    <m/>
    <n v="5"/>
    <s v="4"/>
    <s v="4"/>
    <n v="0"/>
    <n v="0"/>
    <n v="1"/>
    <n v="6.25"/>
    <n v="0"/>
    <n v="0"/>
    <n v="15"/>
    <n v="93.75"/>
    <n v="16"/>
  </r>
  <r>
    <s v="fearh2o"/>
    <s v="fearh2o"/>
    <m/>
    <m/>
    <m/>
    <m/>
    <m/>
    <m/>
    <m/>
    <m/>
    <s v="No"/>
    <n v="99"/>
    <m/>
    <m/>
    <x v="0"/>
    <d v="2019-05-04T18:33:28.000"/>
    <s v="How can B2B brands use Instagram for marketing? Some tips from the SMT community, from our most recent #SMTLive chat #smm https://t.co/C2PLJhdIdh"/>
    <s v="https://www.socialmediatoday.com/news/b2b-marketers-share-their-best-tips-for-instagram/553675/"/>
    <s v="socialmediatoday.com"/>
    <x v="4"/>
    <m/>
    <s v="http://pbs.twimg.com/profile_images/656515061129826304/qvdIEnTP_normal.jpg"/>
    <x v="81"/>
    <s v="https://twitter.com/#!/fearh2o/status/1124743864248614913"/>
    <m/>
    <m/>
    <s v="1124743864248614913"/>
    <m/>
    <b v="0"/>
    <n v="0"/>
    <s v=""/>
    <b v="0"/>
    <s v="en"/>
    <m/>
    <s v=""/>
    <b v="0"/>
    <n v="0"/>
    <s v=""/>
    <s v="IFTTT"/>
    <b v="0"/>
    <s v="1124743864248614913"/>
    <s v="Tweet"/>
    <n v="0"/>
    <n v="0"/>
    <m/>
    <m/>
    <m/>
    <m/>
    <m/>
    <m/>
    <m/>
    <m/>
    <n v="5"/>
    <s v="4"/>
    <s v="4"/>
    <n v="0"/>
    <n v="0"/>
    <n v="0"/>
    <n v="0"/>
    <n v="0"/>
    <n v="0"/>
    <n v="21"/>
    <n v="100"/>
    <n v="21"/>
  </r>
  <r>
    <s v="fearh2o"/>
    <s v="fearh2o"/>
    <m/>
    <m/>
    <m/>
    <m/>
    <m/>
    <m/>
    <m/>
    <m/>
    <s v="No"/>
    <n v="100"/>
    <m/>
    <m/>
    <x v="0"/>
    <d v="2019-05-09T15:40:20.000"/>
    <s v="Next #SMTLive Twitter chat = &quot;What Is TikTok? (A Marketer's Guide)&quot; 🎥 RSVP: https://t.co/ejnBk0cNfr https://t.co/wUkatUfv1q"/>
    <s v="http://link.divenewsletter.com/join/3qu/smt-twitter-chat"/>
    <s v="divenewsletter.com"/>
    <x v="0"/>
    <s v="https://pbs.twimg.com/tweet_video_thumb/D6IsF1kU8AE25sZ.jpg"/>
    <s v="https://pbs.twimg.com/tweet_video_thumb/D6IsF1kU8AE25sZ.jpg"/>
    <x v="82"/>
    <s v="https://twitter.com/#!/fearh2o/status/1126512232299294720"/>
    <m/>
    <m/>
    <s v="1126512232299294720"/>
    <m/>
    <b v="0"/>
    <n v="0"/>
    <s v=""/>
    <b v="0"/>
    <s v="en"/>
    <m/>
    <s v=""/>
    <b v="0"/>
    <n v="0"/>
    <s v=""/>
    <s v="IFTTT"/>
    <b v="0"/>
    <s v="1126512232299294720"/>
    <s v="Tweet"/>
    <n v="0"/>
    <n v="0"/>
    <m/>
    <m/>
    <m/>
    <m/>
    <m/>
    <m/>
    <m/>
    <m/>
    <n v="5"/>
    <s v="4"/>
    <s v="4"/>
    <n v="0"/>
    <n v="0"/>
    <n v="0"/>
    <n v="0"/>
    <n v="0"/>
    <n v="0"/>
    <n v="11"/>
    <n v="100"/>
    <n v="11"/>
  </r>
  <r>
    <s v="backmanage"/>
    <s v="backmanage"/>
    <m/>
    <m/>
    <m/>
    <m/>
    <m/>
    <m/>
    <m/>
    <m/>
    <s v="No"/>
    <n v="101"/>
    <m/>
    <m/>
    <x v="0"/>
    <d v="2019-05-09T15:42:03.000"/>
    <s v="RT socialmedia2day &quot;Next #SMTLive Twitter chat = &quot;What Is TikTok? (A Marketer's Guide)&quot; 🎥 RSVP: https://t.co/JGR4C4fXFc https://t.co/gyqWPBqFvf&quot;"/>
    <s v="http://link.divenewsletter.com/join/3qu/smt-twitter-chat"/>
    <s v="divenewsletter.com"/>
    <x v="0"/>
    <s v="https://pbs.twimg.com/tweet_video_thumb/D6IsF1kU8AE25sZ.jpg"/>
    <s v="https://pbs.twimg.com/tweet_video_thumb/D6IsF1kU8AE25sZ.jpg"/>
    <x v="83"/>
    <s v="https://twitter.com/#!/backmanage/status/1126512664123990021"/>
    <m/>
    <m/>
    <s v="1126512664123990021"/>
    <m/>
    <b v="0"/>
    <n v="0"/>
    <s v=""/>
    <b v="0"/>
    <s v="en"/>
    <m/>
    <s v=""/>
    <b v="0"/>
    <n v="0"/>
    <s v=""/>
    <s v="IFTTT"/>
    <b v="0"/>
    <s v="1126512664123990021"/>
    <s v="Tweet"/>
    <n v="0"/>
    <n v="0"/>
    <m/>
    <m/>
    <m/>
    <m/>
    <m/>
    <m/>
    <m/>
    <m/>
    <n v="1"/>
    <s v="4"/>
    <s v="4"/>
    <n v="0"/>
    <n v="0"/>
    <n v="0"/>
    <n v="0"/>
    <n v="0"/>
    <n v="0"/>
    <n v="13"/>
    <n v="100"/>
    <n v="13"/>
  </r>
  <r>
    <s v="simplenetbiz"/>
    <s v="simplenetbiz"/>
    <m/>
    <m/>
    <m/>
    <m/>
    <m/>
    <m/>
    <m/>
    <m/>
    <s v="No"/>
    <n v="102"/>
    <m/>
    <m/>
    <x v="0"/>
    <d v="2019-04-30T13:24:53.000"/>
    <s v="Did you miss our most recent #SMTLive Twitter chat? Here's a recap of the discussion #smm https://t.co/rXjYFsPQqQ"/>
    <s v="https://www.socialmediatoday.com/news/b2b-marketers-share-their-best-tips-for-instagram/553675/"/>
    <s v="socialmediatoday.com"/>
    <x v="4"/>
    <m/>
    <s v="http://pbs.twimg.com/profile_images/1029184534632267776/cdX-KRln_normal.jpg"/>
    <x v="84"/>
    <s v="https://twitter.com/#!/simplenetbiz/status/1123216653225951232"/>
    <m/>
    <m/>
    <s v="1123216653225951232"/>
    <m/>
    <b v="0"/>
    <n v="0"/>
    <s v=""/>
    <b v="0"/>
    <s v="en"/>
    <m/>
    <s v=""/>
    <b v="0"/>
    <n v="0"/>
    <s v=""/>
    <s v="IFTTT"/>
    <b v="0"/>
    <s v="1123216653225951232"/>
    <s v="Tweet"/>
    <n v="0"/>
    <n v="0"/>
    <m/>
    <m/>
    <m/>
    <m/>
    <m/>
    <m/>
    <m/>
    <m/>
    <n v="6"/>
    <s v="6"/>
    <s v="6"/>
    <n v="0"/>
    <n v="0"/>
    <n v="1"/>
    <n v="6.25"/>
    <n v="0"/>
    <n v="0"/>
    <n v="15"/>
    <n v="93.75"/>
    <n v="16"/>
  </r>
  <r>
    <s v="simplenetbiz"/>
    <s v="simplenetbiz"/>
    <m/>
    <m/>
    <m/>
    <m/>
    <m/>
    <m/>
    <m/>
    <m/>
    <s v="No"/>
    <n v="103"/>
    <m/>
    <m/>
    <x v="0"/>
    <d v="2019-04-30T21:49:51.000"/>
    <s v="How can B2B brands use Instagram for marketing? Some tips from the SMT community, from our most recent #SMTLive chat #smm https://t.co/rXjYFsPQqQ"/>
    <s v="https://www.socialmediatoday.com/news/b2b-marketers-share-their-best-tips-for-instagram/553675/"/>
    <s v="socialmediatoday.com"/>
    <x v="4"/>
    <m/>
    <s v="http://pbs.twimg.com/profile_images/1029184534632267776/cdX-KRln_normal.jpg"/>
    <x v="85"/>
    <s v="https://twitter.com/#!/simplenetbiz/status/1123343735079821312"/>
    <m/>
    <m/>
    <s v="1123343735079821312"/>
    <m/>
    <b v="0"/>
    <n v="0"/>
    <s v=""/>
    <b v="0"/>
    <s v="en"/>
    <m/>
    <s v=""/>
    <b v="0"/>
    <n v="1"/>
    <s v=""/>
    <s v="IFTTT"/>
    <b v="0"/>
    <s v="1123343735079821312"/>
    <s v="Tweet"/>
    <n v="0"/>
    <n v="0"/>
    <m/>
    <m/>
    <m/>
    <m/>
    <m/>
    <m/>
    <m/>
    <m/>
    <n v="6"/>
    <s v="6"/>
    <s v="6"/>
    <n v="0"/>
    <n v="0"/>
    <n v="0"/>
    <n v="0"/>
    <n v="0"/>
    <n v="0"/>
    <n v="21"/>
    <n v="100"/>
    <n v="21"/>
  </r>
  <r>
    <s v="simplenetbiz"/>
    <s v="simplenetbiz"/>
    <m/>
    <m/>
    <m/>
    <m/>
    <m/>
    <m/>
    <m/>
    <m/>
    <s v="No"/>
    <n v="104"/>
    <m/>
    <m/>
    <x v="0"/>
    <d v="2019-05-01T06:19:14.000"/>
    <s v="The Instagram tips were flowing in our most recent #SMTLive Twitter chat #smm https://t.co/rXjYFsPQqQ"/>
    <s v="https://www.socialmediatoday.com/news/b2b-marketers-share-their-best-tips-for-instagram/553675/"/>
    <s v="socialmediatoday.com"/>
    <x v="4"/>
    <m/>
    <s v="http://pbs.twimg.com/profile_images/1029184534632267776/cdX-KRln_normal.jpg"/>
    <x v="86"/>
    <s v="https://twitter.com/#!/simplenetbiz/status/1123471923042770944"/>
    <m/>
    <m/>
    <s v="1123471923042770944"/>
    <m/>
    <b v="0"/>
    <n v="0"/>
    <s v=""/>
    <b v="0"/>
    <s v="en"/>
    <m/>
    <s v=""/>
    <b v="0"/>
    <n v="0"/>
    <s v=""/>
    <s v="IFTTT"/>
    <b v="0"/>
    <s v="1123471923042770944"/>
    <s v="Tweet"/>
    <n v="0"/>
    <n v="0"/>
    <m/>
    <m/>
    <m/>
    <m/>
    <m/>
    <m/>
    <m/>
    <m/>
    <n v="6"/>
    <s v="6"/>
    <s v="6"/>
    <n v="0"/>
    <n v="0"/>
    <n v="0"/>
    <n v="0"/>
    <n v="0"/>
    <n v="0"/>
    <n v="13"/>
    <n v="100"/>
    <n v="13"/>
  </r>
  <r>
    <s v="simplenetbiz"/>
    <s v="simplenetbiz"/>
    <m/>
    <m/>
    <m/>
    <m/>
    <m/>
    <m/>
    <m/>
    <m/>
    <s v="No"/>
    <n v="105"/>
    <m/>
    <m/>
    <x v="0"/>
    <d v="2019-05-03T01:19:21.000"/>
    <s v="Did you miss our most recent #SMTLive Twitter chat? Here's a recap of the discussion #smm https://t.co/rXjYFsPQqQ"/>
    <s v="https://www.socialmediatoday.com/news/b2b-marketers-share-their-best-tips-for-instagram/553675/"/>
    <s v="socialmediatoday.com"/>
    <x v="4"/>
    <m/>
    <s v="http://pbs.twimg.com/profile_images/1029184534632267776/cdX-KRln_normal.jpg"/>
    <x v="87"/>
    <s v="https://twitter.com/#!/simplenetbiz/status/1124121231224180736"/>
    <m/>
    <m/>
    <s v="1124121231224180736"/>
    <m/>
    <b v="0"/>
    <n v="1"/>
    <s v=""/>
    <b v="0"/>
    <s v="en"/>
    <m/>
    <s v=""/>
    <b v="0"/>
    <n v="0"/>
    <s v=""/>
    <s v="IFTTT"/>
    <b v="0"/>
    <s v="1124121231224180736"/>
    <s v="Tweet"/>
    <n v="0"/>
    <n v="0"/>
    <m/>
    <m/>
    <m/>
    <m/>
    <m/>
    <m/>
    <m/>
    <m/>
    <n v="6"/>
    <s v="6"/>
    <s v="6"/>
    <n v="0"/>
    <n v="0"/>
    <n v="1"/>
    <n v="6.25"/>
    <n v="0"/>
    <n v="0"/>
    <n v="15"/>
    <n v="93.75"/>
    <n v="16"/>
  </r>
  <r>
    <s v="simplenetbiz"/>
    <s v="simplenetbiz"/>
    <m/>
    <m/>
    <m/>
    <m/>
    <m/>
    <m/>
    <m/>
    <m/>
    <s v="No"/>
    <n v="106"/>
    <m/>
    <m/>
    <x v="0"/>
    <d v="2019-05-04T18:29:06.000"/>
    <s v="How can B2B brands use Instagram for marketing? Some tips from the SMT community, from our most recent #SMTLive chat #smm https://t.co/rXjYFsPQqQ"/>
    <s v="https://www.socialmediatoday.com/news/b2b-marketers-share-their-best-tips-for-instagram/553675/"/>
    <s v="socialmediatoday.com"/>
    <x v="4"/>
    <m/>
    <s v="http://pbs.twimg.com/profile_images/1029184534632267776/cdX-KRln_normal.jpg"/>
    <x v="88"/>
    <s v="https://twitter.com/#!/simplenetbiz/status/1124742762912452610"/>
    <m/>
    <m/>
    <s v="1124742762912452610"/>
    <m/>
    <b v="0"/>
    <n v="0"/>
    <s v=""/>
    <b v="0"/>
    <s v="en"/>
    <m/>
    <s v=""/>
    <b v="0"/>
    <n v="0"/>
    <s v=""/>
    <s v="IFTTT"/>
    <b v="0"/>
    <s v="1124742762912452610"/>
    <s v="Tweet"/>
    <n v="0"/>
    <n v="0"/>
    <m/>
    <m/>
    <m/>
    <m/>
    <m/>
    <m/>
    <m/>
    <m/>
    <n v="6"/>
    <s v="6"/>
    <s v="6"/>
    <n v="0"/>
    <n v="0"/>
    <n v="0"/>
    <n v="0"/>
    <n v="0"/>
    <n v="0"/>
    <n v="21"/>
    <n v="100"/>
    <n v="21"/>
  </r>
  <r>
    <s v="simplenetbiz"/>
    <s v="simplenetbiz"/>
    <m/>
    <m/>
    <m/>
    <m/>
    <m/>
    <m/>
    <m/>
    <m/>
    <s v="No"/>
    <n v="107"/>
    <m/>
    <m/>
    <x v="0"/>
    <d v="2019-05-09T15:42:11.000"/>
    <s v="Next #SMTLive Twitter chat = &quot;What Is TikTok? (A Marketer's Guide)&quot; 🎥 RSVP: https://t.co/YAMOnqZkxB https://t.co/LBgSlbMBoG"/>
    <s v="http://link.divenewsletter.com/join/3qu/smt-twitter-chat"/>
    <s v="divenewsletter.com"/>
    <x v="0"/>
    <s v="https://pbs.twimg.com/tweet_video_thumb/D6IsF1kU8AE25sZ.jpg"/>
    <s v="https://pbs.twimg.com/tweet_video_thumb/D6IsF1kU8AE25sZ.jpg"/>
    <x v="89"/>
    <s v="https://twitter.com/#!/simplenetbiz/status/1126512696319533056"/>
    <m/>
    <m/>
    <s v="1126512696319533056"/>
    <m/>
    <b v="0"/>
    <n v="0"/>
    <s v=""/>
    <b v="0"/>
    <s v="en"/>
    <m/>
    <s v=""/>
    <b v="0"/>
    <n v="0"/>
    <s v=""/>
    <s v="IFTTT"/>
    <b v="0"/>
    <s v="1126512696319533056"/>
    <s v="Tweet"/>
    <n v="0"/>
    <n v="0"/>
    <m/>
    <m/>
    <m/>
    <m/>
    <m/>
    <m/>
    <m/>
    <m/>
    <n v="6"/>
    <s v="6"/>
    <s v="6"/>
    <n v="0"/>
    <n v="0"/>
    <n v="0"/>
    <n v="0"/>
    <n v="0"/>
    <n v="0"/>
    <n v="11"/>
    <n v="100"/>
    <n v="11"/>
  </r>
  <r>
    <s v="monisbukhari"/>
    <s v="monisbukhari"/>
    <m/>
    <m/>
    <m/>
    <m/>
    <m/>
    <m/>
    <m/>
    <m/>
    <s v="No"/>
    <n v="108"/>
    <m/>
    <m/>
    <x v="0"/>
    <d v="2019-04-30T13:23:44.000"/>
    <s v="#moniseum Did you miss our most recent #SMTLive Twitter chat? Here's a recap of the discussion #smm https://t.co/taS5E315Tf - https://t.co/U15BngHdER"/>
    <s v="https://t.co/Mub0LjkEFH https://twitter.com/socialmedia2day/status/1123214232227602434"/>
    <s v="t.co twitter.com"/>
    <x v="12"/>
    <m/>
    <s v="http://pbs.twimg.com/profile_images/913811675505192960/0xPcrAab_normal.jpg"/>
    <x v="90"/>
    <s v="https://twitter.com/#!/monisbukhari/status/1123216363785543680"/>
    <m/>
    <m/>
    <s v="1123216363785543680"/>
    <m/>
    <b v="0"/>
    <n v="0"/>
    <s v=""/>
    <b v="1"/>
    <s v="en"/>
    <m/>
    <s v="1123214232227602434"/>
    <b v="0"/>
    <n v="0"/>
    <s v=""/>
    <s v="IFTTT"/>
    <b v="0"/>
    <s v="1123216363785543680"/>
    <s v="Tweet"/>
    <n v="0"/>
    <n v="0"/>
    <m/>
    <m/>
    <m/>
    <m/>
    <m/>
    <m/>
    <m/>
    <m/>
    <n v="6"/>
    <s v="4"/>
    <s v="4"/>
    <n v="0"/>
    <n v="0"/>
    <n v="1"/>
    <n v="5.882352941176471"/>
    <n v="0"/>
    <n v="0"/>
    <n v="16"/>
    <n v="94.11764705882354"/>
    <n v="17"/>
  </r>
  <r>
    <s v="monisbukhari"/>
    <s v="monisbukhari"/>
    <m/>
    <m/>
    <m/>
    <m/>
    <m/>
    <m/>
    <m/>
    <m/>
    <s v="No"/>
    <n v="109"/>
    <m/>
    <m/>
    <x v="0"/>
    <d v="2019-04-30T21:53:22.000"/>
    <s v="#moniseum How can B2B brands use Instagram for marketing? Some tips from the SMT community, from our most recent #SMTLive chat #smm https://t.co/taS5E315Tf - https://t.co/ge0JaQjWho"/>
    <s v="https://t.co/Mub0LjkEFH https://twitter.com/socialmedia2day/status/1123342549865963520"/>
    <s v="t.co twitter.com"/>
    <x v="12"/>
    <m/>
    <s v="http://pbs.twimg.com/profile_images/913811675505192960/0xPcrAab_normal.jpg"/>
    <x v="91"/>
    <s v="https://twitter.com/#!/monisbukhari/status/1123344616860848129"/>
    <m/>
    <m/>
    <s v="1123344616860848129"/>
    <m/>
    <b v="0"/>
    <n v="0"/>
    <s v=""/>
    <b v="1"/>
    <s v="en"/>
    <m/>
    <s v="1123342549865963520"/>
    <b v="0"/>
    <n v="0"/>
    <s v=""/>
    <s v="IFTTT"/>
    <b v="0"/>
    <s v="1123344616860848129"/>
    <s v="Tweet"/>
    <n v="0"/>
    <n v="0"/>
    <m/>
    <m/>
    <m/>
    <m/>
    <m/>
    <m/>
    <m/>
    <m/>
    <n v="6"/>
    <s v="4"/>
    <s v="4"/>
    <n v="0"/>
    <n v="0"/>
    <n v="0"/>
    <n v="0"/>
    <n v="0"/>
    <n v="0"/>
    <n v="22"/>
    <n v="100"/>
    <n v="22"/>
  </r>
  <r>
    <s v="monisbukhari"/>
    <s v="monisbukhari"/>
    <m/>
    <m/>
    <m/>
    <m/>
    <m/>
    <m/>
    <m/>
    <m/>
    <s v="No"/>
    <n v="110"/>
    <m/>
    <m/>
    <x v="0"/>
    <d v="2019-05-01T06:18:07.000"/>
    <s v="#moniseum The Instagram tips were flowing in our most recent #SMTLive Twitter chat #smm https://t.co/taS5E315Tf - https://t.co/LPdSYqCulg"/>
    <s v="https://t.co/Mub0LjkEFH https://twitter.com/socialmedia2day/status/1123470886932242433"/>
    <s v="t.co twitter.com"/>
    <x v="12"/>
    <m/>
    <s v="http://pbs.twimg.com/profile_images/913811675505192960/0xPcrAab_normal.jpg"/>
    <x v="92"/>
    <s v="https://twitter.com/#!/monisbukhari/status/1123471644339703808"/>
    <m/>
    <m/>
    <s v="1123471644339703808"/>
    <m/>
    <b v="0"/>
    <n v="0"/>
    <s v=""/>
    <b v="1"/>
    <s v="en"/>
    <m/>
    <s v="1123470886932242433"/>
    <b v="0"/>
    <n v="0"/>
    <s v=""/>
    <s v="IFTTT"/>
    <b v="0"/>
    <s v="1123471644339703808"/>
    <s v="Tweet"/>
    <n v="0"/>
    <n v="0"/>
    <m/>
    <m/>
    <m/>
    <m/>
    <m/>
    <m/>
    <m/>
    <m/>
    <n v="6"/>
    <s v="4"/>
    <s v="4"/>
    <n v="0"/>
    <n v="0"/>
    <n v="0"/>
    <n v="0"/>
    <n v="0"/>
    <n v="0"/>
    <n v="14"/>
    <n v="100"/>
    <n v="14"/>
  </r>
  <r>
    <s v="monisbukhari"/>
    <s v="monisbukhari"/>
    <m/>
    <m/>
    <m/>
    <m/>
    <m/>
    <m/>
    <m/>
    <m/>
    <s v="No"/>
    <n v="111"/>
    <m/>
    <m/>
    <x v="0"/>
    <d v="2019-05-03T01:15:22.000"/>
    <s v="#moniseum Did you miss our most recent #SMTLive Twitter chat? Here's a recap of the discussion #smm https://t.co/taS5E315Tf - https://t.co/ra9qXK5ZY9"/>
    <s v="https://t.co/Mub0LjkEFH https://twitter.com/socialmedia2day/status/1124120165199810562"/>
    <s v="t.co twitter.com"/>
    <x v="12"/>
    <m/>
    <s v="http://pbs.twimg.com/profile_images/913811675505192960/0xPcrAab_normal.jpg"/>
    <x v="93"/>
    <s v="https://twitter.com/#!/monisbukhari/status/1124120230370975744"/>
    <m/>
    <m/>
    <s v="1124120230370975744"/>
    <m/>
    <b v="0"/>
    <n v="0"/>
    <s v=""/>
    <b v="1"/>
    <s v="en"/>
    <m/>
    <s v="1124120165199810562"/>
    <b v="0"/>
    <n v="0"/>
    <s v=""/>
    <s v="IFTTT"/>
    <b v="0"/>
    <s v="1124120230370975744"/>
    <s v="Tweet"/>
    <n v="0"/>
    <n v="0"/>
    <m/>
    <m/>
    <m/>
    <m/>
    <m/>
    <m/>
    <m/>
    <m/>
    <n v="6"/>
    <s v="4"/>
    <s v="4"/>
    <n v="0"/>
    <n v="0"/>
    <n v="1"/>
    <n v="5.882352941176471"/>
    <n v="0"/>
    <n v="0"/>
    <n v="16"/>
    <n v="94.11764705882354"/>
    <n v="17"/>
  </r>
  <r>
    <s v="monisbukhari"/>
    <s v="monisbukhari"/>
    <m/>
    <m/>
    <m/>
    <m/>
    <m/>
    <m/>
    <m/>
    <m/>
    <s v="No"/>
    <n v="112"/>
    <m/>
    <m/>
    <x v="0"/>
    <d v="2019-05-04T18:20:34.000"/>
    <s v="#moniseum How can B2B brands use Instagram for marketing? Some tips from the SMT community, from our most recent #SMTLive chat #smm https://t.co/taS5E315Tf - https://t.co/GI55bsS3lH"/>
    <s v="https://t.co/Mub0LjkEFH https://twitter.com/socialmedia2day/status/1124740516485246976"/>
    <s v="t.co twitter.com"/>
    <x v="12"/>
    <m/>
    <s v="http://pbs.twimg.com/profile_images/913811675505192960/0xPcrAab_normal.jpg"/>
    <x v="94"/>
    <s v="https://twitter.com/#!/monisbukhari/status/1124740617840549888"/>
    <m/>
    <m/>
    <s v="1124740617840549888"/>
    <m/>
    <b v="0"/>
    <n v="0"/>
    <s v=""/>
    <b v="1"/>
    <s v="en"/>
    <m/>
    <s v="1124740516485246976"/>
    <b v="0"/>
    <n v="0"/>
    <s v=""/>
    <s v="IFTTT"/>
    <b v="0"/>
    <s v="1124740617840549888"/>
    <s v="Tweet"/>
    <n v="0"/>
    <n v="0"/>
    <m/>
    <m/>
    <m/>
    <m/>
    <m/>
    <m/>
    <m/>
    <m/>
    <n v="6"/>
    <s v="4"/>
    <s v="4"/>
    <n v="0"/>
    <n v="0"/>
    <n v="0"/>
    <n v="0"/>
    <n v="0"/>
    <n v="0"/>
    <n v="22"/>
    <n v="100"/>
    <n v="22"/>
  </r>
  <r>
    <s v="monisbukhari"/>
    <s v="monisbukhari"/>
    <m/>
    <m/>
    <m/>
    <m/>
    <m/>
    <m/>
    <m/>
    <m/>
    <s v="No"/>
    <n v="113"/>
    <m/>
    <m/>
    <x v="0"/>
    <d v="2019-05-09T15:45:10.000"/>
    <s v="#moniseum Next #SMTLive Twitter chat = &quot;What Is TikTok? (A Marketer's Guide)&quot; 🎥 RSVP: https://t.co/br2pJaVXZE https://t.co/Hj2lHkF73u - https://t.co/cAfWNuA0xX"/>
    <s v="https://t.co/aeWs3k5KkT https://t.co/D3qKS0Jtwv https://twitter.com/socialmedia2day/status/1126511661362438146"/>
    <s v="t.co t.co twitter.com"/>
    <x v="13"/>
    <m/>
    <s v="http://pbs.twimg.com/profile_images/913811675505192960/0xPcrAab_normal.jpg"/>
    <x v="95"/>
    <s v="https://twitter.com/#!/monisbukhari/status/1126513449977155584"/>
    <m/>
    <m/>
    <s v="1126513449977155584"/>
    <m/>
    <b v="0"/>
    <n v="0"/>
    <s v=""/>
    <b v="1"/>
    <s v="en"/>
    <m/>
    <s v="1126511661362438146"/>
    <b v="0"/>
    <n v="0"/>
    <s v=""/>
    <s v="IFTTT"/>
    <b v="0"/>
    <s v="1126513449977155584"/>
    <s v="Tweet"/>
    <n v="0"/>
    <n v="0"/>
    <m/>
    <m/>
    <m/>
    <m/>
    <m/>
    <m/>
    <m/>
    <m/>
    <n v="6"/>
    <s v="4"/>
    <s v="4"/>
    <n v="0"/>
    <n v="0"/>
    <n v="0"/>
    <n v="0"/>
    <n v="0"/>
    <n v="0"/>
    <n v="12"/>
    <n v="100"/>
    <n v="12"/>
  </r>
  <r>
    <s v="theryanmonahan"/>
    <s v="socialmedia2day"/>
    <m/>
    <m/>
    <m/>
    <m/>
    <m/>
    <m/>
    <m/>
    <m/>
    <s v="No"/>
    <n v="114"/>
    <m/>
    <m/>
    <x v="1"/>
    <d v="2019-05-09T16:13:13.000"/>
    <s v="RT @socialmedia2day: Next #SMTLive Twitter chat = &quot;What Is TikTok? (A Marketer's Guide)&quot; 🎥 RSVP: https://t.co/aeWs3k5KkT https://t.co/D3qKS…"/>
    <s v="http://link.divenewsletter.com/join/3qu/smt-twitter-chat"/>
    <s v="divenewsletter.com"/>
    <x v="0"/>
    <m/>
    <s v="http://pbs.twimg.com/profile_images/1069386689234305024/qf3H_lg1_normal.jpg"/>
    <x v="96"/>
    <s v="https://twitter.com/#!/theryanmonahan/status/1126520509565423617"/>
    <m/>
    <m/>
    <s v="1126520509565423617"/>
    <m/>
    <b v="0"/>
    <n v="0"/>
    <s v=""/>
    <b v="0"/>
    <s v="en"/>
    <m/>
    <s v=""/>
    <b v="0"/>
    <n v="3"/>
    <s v="1126511661362438146"/>
    <s v="Twitter for Android"/>
    <b v="0"/>
    <s v="1126511661362438146"/>
    <s v="Tweet"/>
    <n v="0"/>
    <n v="0"/>
    <m/>
    <m/>
    <m/>
    <m/>
    <m/>
    <m/>
    <m/>
    <m/>
    <n v="1"/>
    <s v="1"/>
    <s v="1"/>
    <n v="0"/>
    <n v="0"/>
    <n v="0"/>
    <n v="0"/>
    <n v="0"/>
    <n v="0"/>
    <n v="13"/>
    <n v="100"/>
    <n v="13"/>
  </r>
  <r>
    <s v="fuzedio"/>
    <s v="socialmedia2day"/>
    <m/>
    <m/>
    <m/>
    <m/>
    <m/>
    <m/>
    <m/>
    <m/>
    <s v="No"/>
    <n v="115"/>
    <m/>
    <m/>
    <x v="1"/>
    <d v="2019-05-09T18:14:11.000"/>
    <s v="RT @socialmedia2day: Next #SMTLive Twitter chat = &quot;What Is TikTok? (A Marketer's Guide)&quot; 🎥 RSVP: https://t.co/aeWs3k5KkT https://t.co/D3qKS…"/>
    <s v="http://link.divenewsletter.com/join/3qu/smt-twitter-chat"/>
    <s v="divenewsletter.com"/>
    <x v="0"/>
    <m/>
    <s v="http://pbs.twimg.com/profile_images/1120658975828131841/h1lSwie7_normal.png"/>
    <x v="97"/>
    <s v="https://twitter.com/#!/fuzedio/status/1126550951903617025"/>
    <m/>
    <m/>
    <s v="1126550951903617025"/>
    <m/>
    <b v="0"/>
    <n v="0"/>
    <s v=""/>
    <b v="0"/>
    <s v="en"/>
    <m/>
    <s v=""/>
    <b v="0"/>
    <n v="3"/>
    <s v="1126511661362438146"/>
    <s v="Twitter for iPhone"/>
    <b v="0"/>
    <s v="1126511661362438146"/>
    <s v="Tweet"/>
    <n v="0"/>
    <n v="0"/>
    <m/>
    <m/>
    <m/>
    <m/>
    <m/>
    <m/>
    <m/>
    <m/>
    <n v="1"/>
    <s v="1"/>
    <s v="1"/>
    <n v="0"/>
    <n v="0"/>
    <n v="0"/>
    <n v="0"/>
    <n v="0"/>
    <n v="0"/>
    <n v="13"/>
    <n v="100"/>
    <n v="13"/>
  </r>
  <r>
    <s v="annette_henry"/>
    <s v="socialmedia2day"/>
    <m/>
    <m/>
    <m/>
    <m/>
    <m/>
    <m/>
    <m/>
    <m/>
    <s v="No"/>
    <n v="116"/>
    <m/>
    <m/>
    <x v="1"/>
    <d v="2019-05-04T15:40:01.000"/>
    <s v="RT @socialmedia2day: 10 min countdown! ⏰ Reminder: How to participate in #SMTLive &amp;gt;&amp;gt; https://t.co/XXYhiyMmzp"/>
    <s v="https://www.socialmediatoday.com/news/how-to-participate-in-a-twitter-chat/546805/"/>
    <s v="socialmediatoday.com"/>
    <x v="0"/>
    <m/>
    <s v="http://pbs.twimg.com/profile_images/1017079329027756033/FiZNVJTo_normal.jpg"/>
    <x v="98"/>
    <s v="https://twitter.com/#!/annette_henry/status/1124700211543146498"/>
    <m/>
    <m/>
    <s v="1124700211543146498"/>
    <m/>
    <b v="0"/>
    <n v="0"/>
    <s v=""/>
    <b v="0"/>
    <s v="en"/>
    <m/>
    <s v=""/>
    <b v="0"/>
    <n v="1"/>
    <s v=""/>
    <s v="Buffer"/>
    <b v="0"/>
    <s v="1124700211543146498"/>
    <s v="Tweet"/>
    <n v="0"/>
    <n v="0"/>
    <m/>
    <m/>
    <m/>
    <m/>
    <m/>
    <m/>
    <m/>
    <m/>
    <n v="1"/>
    <s v="1"/>
    <s v="1"/>
    <n v="0"/>
    <n v="0"/>
    <n v="0"/>
    <n v="0"/>
    <n v="0"/>
    <n v="0"/>
    <n v="13"/>
    <n v="100"/>
    <n v="13"/>
  </r>
  <r>
    <s v="ammarketing_nl"/>
    <s v="annette_henry"/>
    <m/>
    <m/>
    <m/>
    <m/>
    <m/>
    <m/>
    <m/>
    <m/>
    <s v="No"/>
    <n v="117"/>
    <m/>
    <m/>
    <x v="1"/>
    <d v="2019-05-04T15:41:02.000"/>
    <s v="RT @annette_henry: RT @socialmedia2day: 10 min countdown! ⏰ Reminder: How to participate in #SMTLive &amp;gt;&amp;gt; https://t.co/XXYhiyMmzp"/>
    <s v="https://www.socialmediatoday.com/news/how-to-participate-in-a-twitter-chat/546805/"/>
    <s v="socialmediatoday.com"/>
    <x v="0"/>
    <m/>
    <s v="http://pbs.twimg.com/profile_images/696143278807375872/_8KOQ7tg_normal.jpg"/>
    <x v="99"/>
    <s v="https://twitter.com/#!/ammarketing_nl/status/1124700470377877505"/>
    <m/>
    <m/>
    <s v="1124700470377877505"/>
    <m/>
    <b v="0"/>
    <n v="0"/>
    <s v=""/>
    <b v="0"/>
    <s v="en"/>
    <m/>
    <s v=""/>
    <b v="0"/>
    <n v="1"/>
    <s v="1124700211543146498"/>
    <s v="Twitter bot first"/>
    <b v="0"/>
    <s v="1124700211543146498"/>
    <s v="Tweet"/>
    <n v="0"/>
    <n v="0"/>
    <m/>
    <m/>
    <m/>
    <m/>
    <m/>
    <m/>
    <m/>
    <m/>
    <n v="1"/>
    <s v="1"/>
    <s v="1"/>
    <m/>
    <m/>
    <m/>
    <m/>
    <m/>
    <m/>
    <m/>
    <m/>
    <m/>
  </r>
  <r>
    <s v="socialmedia2day"/>
    <s v="instagram"/>
    <m/>
    <m/>
    <m/>
    <m/>
    <m/>
    <m/>
    <m/>
    <m/>
    <s v="No"/>
    <n v="118"/>
    <m/>
    <m/>
    <x v="1"/>
    <d v="2019-04-23T16:00:13.000"/>
    <s v="We're kicking off today's chat with a poll. -- Q1: What are your biggest struggles managing a B2B brand on @instagram? #SMTLive"/>
    <m/>
    <m/>
    <x v="0"/>
    <m/>
    <s v="http://pbs.twimg.com/profile_images/487242217887502337/qOMRQbPk_normal.jpeg"/>
    <x v="100"/>
    <s v="https://twitter.com/#!/socialmedia2day/status/1120719030002831360"/>
    <m/>
    <m/>
    <s v="1120719030002831360"/>
    <m/>
    <b v="0"/>
    <n v="3"/>
    <s v=""/>
    <b v="0"/>
    <s v="en"/>
    <m/>
    <s v=""/>
    <b v="0"/>
    <n v="4"/>
    <s v=""/>
    <s v="Twitter Web Client"/>
    <b v="0"/>
    <s v="1120719030002831360"/>
    <s v="Retweet"/>
    <n v="0"/>
    <n v="0"/>
    <m/>
    <m/>
    <m/>
    <m/>
    <m/>
    <m/>
    <m/>
    <m/>
    <n v="1"/>
    <s v="1"/>
    <s v="1"/>
    <n v="0"/>
    <n v="0"/>
    <n v="1"/>
    <n v="4.761904761904762"/>
    <n v="0"/>
    <n v="0"/>
    <n v="20"/>
    <n v="95.23809523809524"/>
    <n v="21"/>
  </r>
  <r>
    <s v="ammarketing_nl"/>
    <s v="instagram"/>
    <m/>
    <m/>
    <m/>
    <m/>
    <m/>
    <m/>
    <m/>
    <m/>
    <s v="No"/>
    <n v="119"/>
    <m/>
    <m/>
    <x v="1"/>
    <d v="2019-05-05T15:41:02.000"/>
    <s v="RT @socialmedia2day: We're kicking off today's chat with a poll. -- Q1: What are your biggest struggles managing a B2B brand on @instagram?…"/>
    <m/>
    <m/>
    <x v="11"/>
    <m/>
    <s v="http://pbs.twimg.com/profile_images/696143278807375872/_8KOQ7tg_normal.jpg"/>
    <x v="101"/>
    <s v="https://twitter.com/#!/ammarketing_nl/status/1125062858935549952"/>
    <m/>
    <m/>
    <s v="1125062858935549952"/>
    <m/>
    <b v="0"/>
    <n v="0"/>
    <s v=""/>
    <b v="0"/>
    <s v="en"/>
    <m/>
    <s v=""/>
    <b v="0"/>
    <n v="4"/>
    <s v="1120719030002831360"/>
    <s v="Twitter bot first"/>
    <b v="0"/>
    <s v="1120719030002831360"/>
    <s v="Tweet"/>
    <n v="0"/>
    <n v="0"/>
    <m/>
    <m/>
    <m/>
    <m/>
    <m/>
    <m/>
    <m/>
    <m/>
    <n v="1"/>
    <s v="1"/>
    <s v="1"/>
    <m/>
    <m/>
    <m/>
    <m/>
    <m/>
    <m/>
    <m/>
    <m/>
    <m/>
  </r>
  <r>
    <s v="ammarketing_nl"/>
    <s v="socialmedia2day"/>
    <m/>
    <m/>
    <m/>
    <m/>
    <m/>
    <m/>
    <m/>
    <m/>
    <s v="No"/>
    <n v="120"/>
    <m/>
    <m/>
    <x v="1"/>
    <d v="2019-05-02T15:56:10.000"/>
    <s v="RT @socialmedia2day: The Instagram tips were flowing in our most recent #SMTLive Twitter chat #smm https://t.co/Mub0LjkEFH"/>
    <s v="https://www.socialmediatoday.com/news/b2b-marketers-share-their-best-tips-for-instagram/553675/"/>
    <s v="socialmediatoday.com"/>
    <x v="4"/>
    <m/>
    <s v="http://pbs.twimg.com/profile_images/696143278807375872/_8KOQ7tg_normal.jpg"/>
    <x v="102"/>
    <s v="https://twitter.com/#!/ammarketing_nl/status/1123979500503674880"/>
    <m/>
    <m/>
    <s v="1123979500503674880"/>
    <m/>
    <b v="0"/>
    <n v="0"/>
    <s v=""/>
    <b v="0"/>
    <s v="en"/>
    <m/>
    <s v=""/>
    <b v="0"/>
    <n v="14"/>
    <s v="1123470886932242433"/>
    <s v="Twitter bot first"/>
    <b v="0"/>
    <s v="1123470886932242433"/>
    <s v="Tweet"/>
    <n v="0"/>
    <n v="0"/>
    <m/>
    <m/>
    <m/>
    <m/>
    <m/>
    <m/>
    <m/>
    <m/>
    <n v="5"/>
    <s v="1"/>
    <s v="1"/>
    <n v="0"/>
    <n v="0"/>
    <n v="0"/>
    <n v="0"/>
    <n v="0"/>
    <n v="0"/>
    <n v="15"/>
    <n v="100"/>
    <n v="15"/>
  </r>
  <r>
    <s v="ammarketing_nl"/>
    <s v="socialmedia2day"/>
    <m/>
    <m/>
    <m/>
    <m/>
    <m/>
    <m/>
    <m/>
    <m/>
    <s v="No"/>
    <n v="122"/>
    <m/>
    <m/>
    <x v="1"/>
    <d v="2019-05-04T18:26:30.000"/>
    <s v="RT @socialmedia2day: How can B2B brands use Instagram for marketing? Some tips from the SMT community, from our most recent #SMTLive chat #…"/>
    <m/>
    <m/>
    <x v="0"/>
    <m/>
    <s v="http://pbs.twimg.com/profile_images/696143278807375872/_8KOQ7tg_normal.jpg"/>
    <x v="103"/>
    <s v="https://twitter.com/#!/ammarketing_nl/status/1124742112036237313"/>
    <m/>
    <m/>
    <s v="1124742112036237313"/>
    <m/>
    <b v="0"/>
    <n v="0"/>
    <s v=""/>
    <b v="0"/>
    <s v="en"/>
    <m/>
    <s v=""/>
    <b v="0"/>
    <n v="22"/>
    <s v="1124740516485246976"/>
    <s v="Twitter bot first"/>
    <b v="0"/>
    <s v="1124740516485246976"/>
    <s v="Tweet"/>
    <n v="0"/>
    <n v="0"/>
    <m/>
    <m/>
    <m/>
    <m/>
    <m/>
    <m/>
    <m/>
    <m/>
    <n v="5"/>
    <s v="1"/>
    <s v="1"/>
    <n v="0"/>
    <n v="0"/>
    <n v="0"/>
    <n v="0"/>
    <n v="0"/>
    <n v="0"/>
    <n v="22"/>
    <n v="100"/>
    <n v="22"/>
  </r>
  <r>
    <s v="ammarketing_nl"/>
    <s v="socialmedia2day"/>
    <m/>
    <m/>
    <m/>
    <m/>
    <m/>
    <m/>
    <m/>
    <m/>
    <s v="No"/>
    <n v="124"/>
    <m/>
    <m/>
    <x v="1"/>
    <d v="2019-05-09T18:26:21.000"/>
    <s v="RT @socialmedia2day: Next #SMTLive Twitter chat = &quot;What Is TikTok? (A Marketer's Guide)&quot; 🎥 RSVP: https://t.co/aeWs3k5KkT https://t.co/D3qKS…"/>
    <s v="http://link.divenewsletter.com/join/3qu/smt-twitter-chat"/>
    <s v="divenewsletter.com"/>
    <x v="0"/>
    <m/>
    <s v="http://pbs.twimg.com/profile_images/696143278807375872/_8KOQ7tg_normal.jpg"/>
    <x v="104"/>
    <s v="https://twitter.com/#!/ammarketing_nl/status/1126554011677679618"/>
    <m/>
    <m/>
    <s v="1126554011677679618"/>
    <m/>
    <b v="0"/>
    <n v="0"/>
    <s v=""/>
    <b v="0"/>
    <s v="en"/>
    <m/>
    <s v=""/>
    <b v="0"/>
    <n v="3"/>
    <s v="1126511661362438146"/>
    <s v="Twitter bot first"/>
    <b v="0"/>
    <s v="1126511661362438146"/>
    <s v="Tweet"/>
    <n v="0"/>
    <n v="0"/>
    <m/>
    <m/>
    <m/>
    <m/>
    <m/>
    <m/>
    <m/>
    <m/>
    <n v="5"/>
    <s v="1"/>
    <s v="1"/>
    <n v="0"/>
    <n v="0"/>
    <n v="0"/>
    <n v="0"/>
    <n v="0"/>
    <n v="0"/>
    <n v="13"/>
    <n v="100"/>
    <n v="13"/>
  </r>
  <r>
    <s v="socialmedia2day"/>
    <s v="socialmedia2day"/>
    <m/>
    <m/>
    <m/>
    <m/>
    <m/>
    <m/>
    <m/>
    <m/>
    <s v="No"/>
    <n v="125"/>
    <m/>
    <m/>
    <x v="0"/>
    <d v="2019-04-23T17:00:56.000"/>
    <s v="Also, anyone interested in learning more about #InstagramMarketing should fill out our 2-minute survey on this subject. We will compile the data and share a final 2019 benchmark report with you. Take the survey here: https://t.co/dSYsQCNEP1 #SMTLive"/>
    <s v="https://www.surveymonkey.com/r/GX8GQRN"/>
    <s v="surveymonkey.com"/>
    <x v="14"/>
    <m/>
    <s v="http://pbs.twimg.com/profile_images/487242217887502337/qOMRQbPk_normal.jpeg"/>
    <x v="105"/>
    <s v="https://twitter.com/#!/socialmedia2day/status/1120734309311242247"/>
    <m/>
    <m/>
    <s v="1120734309311242247"/>
    <s v="1120734308648538112"/>
    <b v="0"/>
    <n v="6"/>
    <s v="15441074"/>
    <b v="0"/>
    <s v="en"/>
    <m/>
    <s v=""/>
    <b v="0"/>
    <n v="4"/>
    <s v=""/>
    <s v="Twitter Web Client"/>
    <b v="0"/>
    <s v="1120734308648538112"/>
    <s v="Retweet"/>
    <n v="0"/>
    <n v="0"/>
    <m/>
    <m/>
    <m/>
    <m/>
    <m/>
    <m/>
    <m/>
    <m/>
    <n v="7"/>
    <s v="1"/>
    <s v="1"/>
    <n v="0"/>
    <n v="0"/>
    <n v="0"/>
    <n v="0"/>
    <n v="0"/>
    <n v="0"/>
    <n v="37"/>
    <n v="100"/>
    <n v="37"/>
  </r>
  <r>
    <s v="socialmedia2day"/>
    <s v="socialmedia2day"/>
    <m/>
    <m/>
    <m/>
    <m/>
    <m/>
    <m/>
    <m/>
    <m/>
    <s v="No"/>
    <n v="126"/>
    <m/>
    <m/>
    <x v="0"/>
    <d v="2019-04-30T13:15:15.000"/>
    <s v="Did you miss our most recent #SMTLive Twitter chat? Here's a recap of the discussion #smm https://t.co/Mub0LjkEFH"/>
    <s v="https://www.socialmediatoday.com/news/b2b-marketers-share-their-best-tips-for-instagram/553675/"/>
    <s v="socialmediatoday.com"/>
    <x v="4"/>
    <m/>
    <s v="http://pbs.twimg.com/profile_images/487242217887502337/qOMRQbPk_normal.jpeg"/>
    <x v="106"/>
    <s v="https://twitter.com/#!/socialmedia2day/status/1123214232227602434"/>
    <m/>
    <m/>
    <s v="1123214232227602434"/>
    <m/>
    <b v="0"/>
    <n v="10"/>
    <s v=""/>
    <b v="0"/>
    <s v="en"/>
    <m/>
    <s v=""/>
    <b v="0"/>
    <n v="6"/>
    <s v=""/>
    <s v="Hootsuite Inc."/>
    <b v="0"/>
    <s v="1123214232227602434"/>
    <s v="Tweet"/>
    <n v="0"/>
    <n v="0"/>
    <m/>
    <m/>
    <m/>
    <m/>
    <m/>
    <m/>
    <m/>
    <m/>
    <n v="7"/>
    <s v="1"/>
    <s v="1"/>
    <n v="0"/>
    <n v="0"/>
    <n v="1"/>
    <n v="6.25"/>
    <n v="0"/>
    <n v="0"/>
    <n v="15"/>
    <n v="93.75"/>
    <n v="16"/>
  </r>
  <r>
    <s v="socialmedia2day"/>
    <s v="socialmedia2day"/>
    <m/>
    <m/>
    <m/>
    <m/>
    <m/>
    <m/>
    <m/>
    <m/>
    <s v="No"/>
    <n v="127"/>
    <m/>
    <m/>
    <x v="0"/>
    <d v="2019-04-30T21:45:09.000"/>
    <s v="How can B2B brands use Instagram for marketing? Some tips from the SMT community, from our most recent #SMTLive chat #smm https://t.co/Mub0LjkEFH"/>
    <s v="https://www.socialmediatoday.com/news/b2b-marketers-share-their-best-tips-for-instagram/553675/"/>
    <s v="socialmediatoday.com"/>
    <x v="4"/>
    <m/>
    <s v="http://pbs.twimg.com/profile_images/487242217887502337/qOMRQbPk_normal.jpeg"/>
    <x v="107"/>
    <s v="https://twitter.com/#!/socialmedia2day/status/1123342549865963520"/>
    <m/>
    <m/>
    <s v="1123342549865963520"/>
    <m/>
    <b v="0"/>
    <n v="10"/>
    <s v=""/>
    <b v="0"/>
    <s v="en"/>
    <m/>
    <s v=""/>
    <b v="0"/>
    <n v="3"/>
    <s v=""/>
    <s v="Hootsuite Inc."/>
    <b v="0"/>
    <s v="1123342549865963520"/>
    <s v="Tweet"/>
    <n v="0"/>
    <n v="0"/>
    <m/>
    <m/>
    <m/>
    <m/>
    <m/>
    <m/>
    <m/>
    <m/>
    <n v="7"/>
    <s v="1"/>
    <s v="1"/>
    <n v="0"/>
    <n v="0"/>
    <n v="0"/>
    <n v="0"/>
    <n v="0"/>
    <n v="0"/>
    <n v="21"/>
    <n v="100"/>
    <n v="21"/>
  </r>
  <r>
    <s v="socialmedia2day"/>
    <s v="socialmedia2day"/>
    <m/>
    <m/>
    <m/>
    <m/>
    <m/>
    <m/>
    <m/>
    <m/>
    <s v="No"/>
    <n v="128"/>
    <m/>
    <m/>
    <x v="0"/>
    <d v="2019-05-01T06:15:07.000"/>
    <s v="The Instagram tips were flowing in our most recent #SMTLive Twitter chat #smm https://t.co/Mub0LjkEFH"/>
    <s v="https://www.socialmediatoday.com/news/b2b-marketers-share-their-best-tips-for-instagram/553675/"/>
    <s v="socialmediatoday.com"/>
    <x v="4"/>
    <m/>
    <s v="http://pbs.twimg.com/profile_images/487242217887502337/qOMRQbPk_normal.jpeg"/>
    <x v="108"/>
    <s v="https://twitter.com/#!/socialmedia2day/status/1123470886932242433"/>
    <m/>
    <m/>
    <s v="1123470886932242433"/>
    <m/>
    <b v="0"/>
    <n v="26"/>
    <s v=""/>
    <b v="0"/>
    <s v="en"/>
    <m/>
    <s v=""/>
    <b v="0"/>
    <n v="11"/>
    <s v=""/>
    <s v="Hootsuite Inc."/>
    <b v="0"/>
    <s v="1123470886932242433"/>
    <s v="Tweet"/>
    <n v="0"/>
    <n v="0"/>
    <m/>
    <m/>
    <m/>
    <m/>
    <m/>
    <m/>
    <m/>
    <m/>
    <n v="7"/>
    <s v="1"/>
    <s v="1"/>
    <n v="0"/>
    <n v="0"/>
    <n v="0"/>
    <n v="0"/>
    <n v="0"/>
    <n v="0"/>
    <n v="13"/>
    <n v="100"/>
    <n v="13"/>
  </r>
  <r>
    <s v="socialmedia2day"/>
    <s v="socialmedia2day"/>
    <m/>
    <m/>
    <m/>
    <m/>
    <m/>
    <m/>
    <m/>
    <m/>
    <s v="No"/>
    <n v="129"/>
    <m/>
    <m/>
    <x v="0"/>
    <d v="2019-05-03T01:15:07.000"/>
    <s v="Did you miss our most recent #SMTLive Twitter chat? Here's a recap of the discussion #smm https://t.co/Mub0LjkEFH"/>
    <s v="https://www.socialmediatoday.com/news/b2b-marketers-share-their-best-tips-for-instagram/553675/"/>
    <s v="socialmediatoday.com"/>
    <x v="4"/>
    <m/>
    <s v="http://pbs.twimg.com/profile_images/487242217887502337/qOMRQbPk_normal.jpeg"/>
    <x v="109"/>
    <s v="https://twitter.com/#!/socialmedia2day/status/1124120165199810562"/>
    <m/>
    <m/>
    <s v="1124120165199810562"/>
    <m/>
    <b v="0"/>
    <n v="4"/>
    <s v=""/>
    <b v="0"/>
    <s v="en"/>
    <m/>
    <s v=""/>
    <b v="0"/>
    <n v="2"/>
    <s v=""/>
    <s v="Hootsuite Inc."/>
    <b v="0"/>
    <s v="1124120165199810562"/>
    <s v="Tweet"/>
    <n v="0"/>
    <n v="0"/>
    <m/>
    <m/>
    <m/>
    <m/>
    <m/>
    <m/>
    <m/>
    <m/>
    <n v="7"/>
    <s v="1"/>
    <s v="1"/>
    <n v="0"/>
    <n v="0"/>
    <n v="1"/>
    <n v="6.25"/>
    <n v="0"/>
    <n v="0"/>
    <n v="15"/>
    <n v="93.75"/>
    <n v="16"/>
  </r>
  <r>
    <s v="socialmedia2day"/>
    <s v="socialmedia2day"/>
    <m/>
    <m/>
    <m/>
    <m/>
    <m/>
    <m/>
    <m/>
    <m/>
    <s v="No"/>
    <n v="130"/>
    <m/>
    <m/>
    <x v="0"/>
    <d v="2019-05-04T18:20:10.000"/>
    <s v="How can B2B brands use Instagram for marketing? Some tips from the SMT community, from our most recent #SMTLive chat #smm https://t.co/Mub0LjkEFH"/>
    <s v="https://www.socialmediatoday.com/news/b2b-marketers-share-their-best-tips-for-instagram/553675/"/>
    <s v="socialmediatoday.com"/>
    <x v="4"/>
    <m/>
    <s v="http://pbs.twimg.com/profile_images/487242217887502337/qOMRQbPk_normal.jpeg"/>
    <x v="110"/>
    <s v="https://twitter.com/#!/socialmedia2day/status/1124740516485246976"/>
    <m/>
    <m/>
    <s v="1124740516485246976"/>
    <m/>
    <b v="0"/>
    <n v="32"/>
    <s v=""/>
    <b v="0"/>
    <s v="en"/>
    <m/>
    <s v=""/>
    <b v="0"/>
    <n v="22"/>
    <s v=""/>
    <s v="Hootsuite Inc."/>
    <b v="0"/>
    <s v="1124740516485246976"/>
    <s v="Tweet"/>
    <n v="0"/>
    <n v="0"/>
    <m/>
    <m/>
    <m/>
    <m/>
    <m/>
    <m/>
    <m/>
    <m/>
    <n v="7"/>
    <s v="1"/>
    <s v="1"/>
    <n v="0"/>
    <n v="0"/>
    <n v="0"/>
    <n v="0"/>
    <n v="0"/>
    <n v="0"/>
    <n v="21"/>
    <n v="100"/>
    <n v="21"/>
  </r>
  <r>
    <s v="socialmedia2day"/>
    <s v="socialmedia2day"/>
    <m/>
    <m/>
    <m/>
    <m/>
    <m/>
    <m/>
    <m/>
    <m/>
    <s v="No"/>
    <n v="131"/>
    <m/>
    <m/>
    <x v="0"/>
    <d v="2019-05-09T15:38:04.000"/>
    <s v="Next #SMTLive Twitter chat = &quot;What Is TikTok? (A Marketer's Guide)&quot; 🎥 RSVP: https://t.co/aeWs3k5KkT https://t.co/D3qKS0Jtwv"/>
    <s v="http://link.divenewsletter.com/join/3qu/smt-twitter-chat"/>
    <s v="divenewsletter.com"/>
    <x v="0"/>
    <s v="https://pbs.twimg.com/tweet_video_thumb/D6IsF1kU8AE25sZ.jpg"/>
    <s v="https://pbs.twimg.com/tweet_video_thumb/D6IsF1kU8AE25sZ.jpg"/>
    <x v="111"/>
    <s v="https://twitter.com/#!/socialmedia2day/status/1126511661362438146"/>
    <m/>
    <m/>
    <s v="1126511661362438146"/>
    <m/>
    <b v="0"/>
    <n v="14"/>
    <s v=""/>
    <b v="0"/>
    <s v="en"/>
    <m/>
    <s v=""/>
    <b v="0"/>
    <n v="3"/>
    <s v=""/>
    <s v="Twitter Web Client"/>
    <b v="0"/>
    <s v="1126511661362438146"/>
    <s v="Tweet"/>
    <n v="0"/>
    <n v="0"/>
    <m/>
    <m/>
    <m/>
    <m/>
    <m/>
    <m/>
    <m/>
    <m/>
    <n v="7"/>
    <s v="1"/>
    <s v="1"/>
    <n v="0"/>
    <n v="0"/>
    <n v="0"/>
    <n v="0"/>
    <n v="0"/>
    <n v="0"/>
    <n v="11"/>
    <n v="100"/>
    <n v="11"/>
  </r>
  <r>
    <s v="cgtmarketing"/>
    <s v="socialmedia2day"/>
    <m/>
    <m/>
    <m/>
    <m/>
    <m/>
    <m/>
    <m/>
    <m/>
    <s v="No"/>
    <n v="132"/>
    <m/>
    <m/>
    <x v="1"/>
    <d v="2019-05-09T19:32:46.000"/>
    <s v="RT @socialmedia2day: How can B2B brands use Instagram for marketing? Some tips from the SMT community, from our most recent #SMTLive chat #…"/>
    <m/>
    <m/>
    <x v="0"/>
    <m/>
    <s v="http://pbs.twimg.com/profile_images/1025047861669634049/3sQgqm6d_normal.jpg"/>
    <x v="112"/>
    <s v="https://twitter.com/#!/cgtmarketing/status/1126570726797004800"/>
    <m/>
    <m/>
    <s v="1126570726797004800"/>
    <m/>
    <b v="0"/>
    <n v="0"/>
    <s v=""/>
    <b v="0"/>
    <s v="en"/>
    <m/>
    <s v=""/>
    <b v="0"/>
    <n v="39"/>
    <s v="1124740516485246976"/>
    <s v="Twitter Web Client"/>
    <b v="0"/>
    <s v="1124740516485246976"/>
    <s v="Tweet"/>
    <n v="0"/>
    <n v="0"/>
    <m/>
    <m/>
    <m/>
    <m/>
    <m/>
    <m/>
    <m/>
    <m/>
    <n v="1"/>
    <s v="1"/>
    <s v="1"/>
    <n v="0"/>
    <n v="0"/>
    <n v="0"/>
    <n v="0"/>
    <n v="0"/>
    <n v="0"/>
    <n v="22"/>
    <n v="100"/>
    <n v="22"/>
  </r>
  <r>
    <s v="kobmaxqueen"/>
    <s v="kobmaxqueen"/>
    <m/>
    <m/>
    <m/>
    <m/>
    <m/>
    <m/>
    <m/>
    <m/>
    <s v="No"/>
    <n v="133"/>
    <m/>
    <m/>
    <x v="0"/>
    <d v="2019-05-01T07:07:45.000"/>
    <s v="How can B2B brands use Instagram for marketing? Some tips from the SMT community, from our most recent #SMTLive chat #smm https://t.co/gbYW7ATYs7 #KobmaxQueen"/>
    <s v="https://www.socialmediatoday.com/news/b2b-marketers-share-their-best-tips-for-instagram/553675/"/>
    <s v="socialmediatoday.com"/>
    <x v="15"/>
    <m/>
    <s v="http://pbs.twimg.com/profile_images/1109803241435549697/v3a0BDXo_normal.png"/>
    <x v="113"/>
    <s v="https://twitter.com/#!/kobmaxqueen/status/1123484135148879872"/>
    <m/>
    <m/>
    <s v="1123484135148879872"/>
    <m/>
    <b v="0"/>
    <n v="0"/>
    <s v=""/>
    <b v="0"/>
    <s v="en"/>
    <m/>
    <s v=""/>
    <b v="0"/>
    <n v="0"/>
    <s v=""/>
    <s v="IFTTT"/>
    <b v="0"/>
    <s v="1123484135148879872"/>
    <s v="Tweet"/>
    <n v="0"/>
    <n v="0"/>
    <m/>
    <m/>
    <m/>
    <m/>
    <m/>
    <m/>
    <m/>
    <m/>
    <n v="5"/>
    <s v="4"/>
    <s v="4"/>
    <n v="0"/>
    <n v="0"/>
    <n v="0"/>
    <n v="0"/>
    <n v="0"/>
    <n v="0"/>
    <n v="22"/>
    <n v="100"/>
    <n v="22"/>
  </r>
  <r>
    <s v="kobmaxqueen"/>
    <s v="kobmaxqueen"/>
    <m/>
    <m/>
    <m/>
    <m/>
    <m/>
    <m/>
    <m/>
    <m/>
    <s v="No"/>
    <n v="134"/>
    <m/>
    <m/>
    <x v="0"/>
    <d v="2019-05-01T07:07:50.000"/>
    <s v="The Instagram tips were flowing in our most recent #SMTLive Twitter chat #smm https://t.co/gbYW7ATYs7 #KobmaxQueen"/>
    <s v="https://www.socialmediatoday.com/news/b2b-marketers-share-their-best-tips-for-instagram/553675/"/>
    <s v="socialmediatoday.com"/>
    <x v="15"/>
    <m/>
    <s v="http://pbs.twimg.com/profile_images/1109803241435549697/v3a0BDXo_normal.png"/>
    <x v="114"/>
    <s v="https://twitter.com/#!/kobmaxqueen/status/1123484156334358528"/>
    <m/>
    <m/>
    <s v="1123484156334358528"/>
    <m/>
    <b v="0"/>
    <n v="0"/>
    <s v=""/>
    <b v="0"/>
    <s v="en"/>
    <m/>
    <s v=""/>
    <b v="0"/>
    <n v="0"/>
    <s v=""/>
    <s v="IFTTT"/>
    <b v="0"/>
    <s v="1123484156334358528"/>
    <s v="Tweet"/>
    <n v="0"/>
    <n v="0"/>
    <m/>
    <m/>
    <m/>
    <m/>
    <m/>
    <m/>
    <m/>
    <m/>
    <n v="5"/>
    <s v="4"/>
    <s v="4"/>
    <n v="0"/>
    <n v="0"/>
    <n v="0"/>
    <n v="0"/>
    <n v="0"/>
    <n v="0"/>
    <n v="14"/>
    <n v="100"/>
    <n v="14"/>
  </r>
  <r>
    <s v="kobmaxqueen"/>
    <s v="kobmaxqueen"/>
    <m/>
    <m/>
    <m/>
    <m/>
    <m/>
    <m/>
    <m/>
    <m/>
    <s v="No"/>
    <n v="135"/>
    <m/>
    <m/>
    <x v="0"/>
    <d v="2019-05-03T07:07:03.000"/>
    <s v="Did you miss our most recent #SMTLive Twitter chat? Here's a recap of the discussion #smm https://t.co/gbYW7ATYs7 #KobmaxQueen"/>
    <s v="https://www.socialmediatoday.com/news/b2b-marketers-share-their-best-tips-for-instagram/553675/"/>
    <s v="socialmediatoday.com"/>
    <x v="15"/>
    <m/>
    <s v="http://pbs.twimg.com/profile_images/1109803241435549697/v3a0BDXo_normal.png"/>
    <x v="115"/>
    <s v="https://twitter.com/#!/kobmaxqueen/status/1124208732664139777"/>
    <m/>
    <m/>
    <s v="1124208732664139777"/>
    <m/>
    <b v="0"/>
    <n v="0"/>
    <s v=""/>
    <b v="0"/>
    <s v="en"/>
    <m/>
    <s v=""/>
    <b v="0"/>
    <n v="0"/>
    <s v=""/>
    <s v="IFTTT"/>
    <b v="0"/>
    <s v="1124208732664139777"/>
    <s v="Tweet"/>
    <n v="0"/>
    <n v="0"/>
    <m/>
    <m/>
    <m/>
    <m/>
    <m/>
    <m/>
    <m/>
    <m/>
    <n v="5"/>
    <s v="4"/>
    <s v="4"/>
    <n v="0"/>
    <n v="0"/>
    <n v="1"/>
    <n v="5.882352941176471"/>
    <n v="0"/>
    <n v="0"/>
    <n v="16"/>
    <n v="94.11764705882354"/>
    <n v="17"/>
  </r>
  <r>
    <s v="kobmaxqueen"/>
    <s v="kobmaxqueen"/>
    <m/>
    <m/>
    <m/>
    <m/>
    <m/>
    <m/>
    <m/>
    <m/>
    <s v="No"/>
    <n v="136"/>
    <m/>
    <m/>
    <x v="0"/>
    <d v="2019-05-05T07:00:11.000"/>
    <s v="How can B2B brands use Instagram for marketing? Some tips from the SMT community, from our most recent #SMTLive chat #smm https://t.co/gbYW7ATYs7 #KobmaxQueen"/>
    <s v="https://www.socialmediatoday.com/news/b2b-marketers-share-their-best-tips-for-instagram/553675/"/>
    <s v="socialmediatoday.com"/>
    <x v="15"/>
    <m/>
    <s v="http://pbs.twimg.com/profile_images/1109803241435549697/v3a0BDXo_normal.png"/>
    <x v="116"/>
    <s v="https://twitter.com/#!/kobmaxqueen/status/1124931779650048000"/>
    <m/>
    <m/>
    <s v="1124931779650048000"/>
    <m/>
    <b v="0"/>
    <n v="0"/>
    <s v=""/>
    <b v="0"/>
    <s v="en"/>
    <m/>
    <s v=""/>
    <b v="0"/>
    <n v="0"/>
    <s v=""/>
    <s v="IFTTT"/>
    <b v="0"/>
    <s v="1124931779650048000"/>
    <s v="Tweet"/>
    <n v="0"/>
    <n v="0"/>
    <m/>
    <m/>
    <m/>
    <m/>
    <m/>
    <m/>
    <m/>
    <m/>
    <n v="5"/>
    <s v="4"/>
    <s v="4"/>
    <n v="0"/>
    <n v="0"/>
    <n v="0"/>
    <n v="0"/>
    <n v="0"/>
    <n v="0"/>
    <n v="22"/>
    <n v="100"/>
    <n v="22"/>
  </r>
  <r>
    <s v="kobmaxqueen"/>
    <s v="kobmaxqueen"/>
    <m/>
    <m/>
    <m/>
    <m/>
    <m/>
    <m/>
    <m/>
    <m/>
    <s v="No"/>
    <n v="137"/>
    <m/>
    <m/>
    <x v="0"/>
    <d v="2019-05-10T07:07:16.000"/>
    <s v="Next #SMTLive Twitter chat = &quot;What Is TikTok? (A Marketer's Guide)&quot; 🎥 RSVP: https://t.co/95ZhOE7Krm https://t.co/bKdjCkGtn3 #KobmaxQueen"/>
    <s v="http://link.divenewsletter.com/join/3qu/smt-twitter-chat"/>
    <s v="divenewsletter.com"/>
    <x v="16"/>
    <s v="https://pbs.twimg.com/tweet_video_thumb/D6IsF1kU8AE25sZ.jpg"/>
    <s v="https://pbs.twimg.com/tweet_video_thumb/D6IsF1kU8AE25sZ.jpg"/>
    <x v="117"/>
    <s v="https://twitter.com/#!/kobmaxqueen/status/1126745503197097984"/>
    <m/>
    <m/>
    <s v="1126745503197097984"/>
    <m/>
    <b v="0"/>
    <n v="0"/>
    <s v=""/>
    <b v="0"/>
    <s v="en"/>
    <m/>
    <s v=""/>
    <b v="0"/>
    <n v="0"/>
    <s v=""/>
    <s v="IFTTT"/>
    <b v="0"/>
    <s v="1126745503197097984"/>
    <s v="Tweet"/>
    <n v="0"/>
    <n v="0"/>
    <m/>
    <m/>
    <m/>
    <m/>
    <m/>
    <m/>
    <m/>
    <m/>
    <n v="5"/>
    <s v="4"/>
    <s v="4"/>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1">
    <i>
      <x v="1"/>
    </i>
    <i r="1">
      <x v="4"/>
    </i>
    <i r="2">
      <x v="114"/>
    </i>
    <i r="3">
      <x v="17"/>
    </i>
    <i r="3">
      <x v="18"/>
    </i>
    <i r="2">
      <x v="120"/>
    </i>
    <i r="3">
      <x v="15"/>
    </i>
    <i r="2">
      <x v="121"/>
    </i>
    <i r="3">
      <x v="8"/>
    </i>
    <i r="3">
      <x v="11"/>
    </i>
    <i r="3">
      <x v="14"/>
    </i>
    <i r="3">
      <x v="16"/>
    </i>
    <i r="3">
      <x v="22"/>
    </i>
    <i r="3">
      <x v="23"/>
    </i>
    <i r="3">
      <x v="24"/>
    </i>
    <i r="1">
      <x v="5"/>
    </i>
    <i r="2">
      <x v="122"/>
    </i>
    <i r="3">
      <x v="4"/>
    </i>
    <i r="3">
      <x v="6"/>
    </i>
    <i r="3">
      <x v="7"/>
    </i>
    <i r="3">
      <x v="8"/>
    </i>
    <i r="3">
      <x v="9"/>
    </i>
    <i r="3">
      <x v="11"/>
    </i>
    <i r="3">
      <x v="12"/>
    </i>
    <i r="3">
      <x v="13"/>
    </i>
    <i r="3">
      <x v="14"/>
    </i>
    <i r="3">
      <x v="17"/>
    </i>
    <i r="3">
      <x v="19"/>
    </i>
    <i r="3">
      <x v="20"/>
    </i>
    <i r="2">
      <x v="123"/>
    </i>
    <i r="3">
      <x v="3"/>
    </i>
    <i r="3">
      <x v="11"/>
    </i>
    <i r="3">
      <x v="16"/>
    </i>
    <i r="2">
      <x v="124"/>
    </i>
    <i r="3">
      <x v="2"/>
    </i>
    <i r="3">
      <x v="4"/>
    </i>
    <i r="3">
      <x v="8"/>
    </i>
    <i r="3">
      <x v="15"/>
    </i>
    <i r="2">
      <x v="125"/>
    </i>
    <i r="3">
      <x v="16"/>
    </i>
    <i r="3">
      <x v="19"/>
    </i>
    <i r="3">
      <x v="20"/>
    </i>
    <i r="3">
      <x v="21"/>
    </i>
    <i r="3">
      <x v="22"/>
    </i>
    <i r="3">
      <x v="23"/>
    </i>
    <i r="3">
      <x v="24"/>
    </i>
    <i r="2">
      <x v="126"/>
    </i>
    <i r="3">
      <x v="2"/>
    </i>
    <i r="3">
      <x v="3"/>
    </i>
    <i r="3">
      <x v="4"/>
    </i>
    <i r="3">
      <x v="6"/>
    </i>
    <i r="3">
      <x v="8"/>
    </i>
    <i r="3">
      <x v="9"/>
    </i>
    <i r="3">
      <x v="11"/>
    </i>
    <i r="3">
      <x v="13"/>
    </i>
    <i r="3">
      <x v="14"/>
    </i>
    <i r="3">
      <x v="15"/>
    </i>
    <i r="3">
      <x v="16"/>
    </i>
    <i r="3">
      <x v="17"/>
    </i>
    <i r="2">
      <x v="127"/>
    </i>
    <i r="3">
      <x v="11"/>
    </i>
    <i r="2">
      <x v="128"/>
    </i>
    <i r="3">
      <x v="18"/>
    </i>
    <i r="2">
      <x v="130"/>
    </i>
    <i r="3">
      <x v="16"/>
    </i>
    <i r="3">
      <x v="17"/>
    </i>
    <i r="3">
      <x v="19"/>
    </i>
    <i r="3">
      <x v="20"/>
    </i>
    <i r="2">
      <x v="131"/>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7" s="1"/>
        <i x="8" s="1"/>
        <i x="10" s="1"/>
        <i x="14" s="1"/>
        <i x="13" s="1"/>
        <i x="12" s="1"/>
        <i x="0" s="1"/>
        <i x="16" s="1"/>
        <i x="4" s="1"/>
        <i x="15" s="1"/>
        <i x="1" s="1"/>
        <i x="9" s="1"/>
        <i x="3" s="1"/>
        <i x="6" s="1"/>
        <i x="5" s="1"/>
        <i x="2"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7" totalsRowShown="0" headerRowDxfId="428" dataDxfId="427">
  <autoFilter ref="A2:BL137"/>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98" dataDxfId="297">
  <autoFilter ref="A2:C10"/>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0" totalsRowShown="0" headerRowDxfId="275" dataDxfId="274">
  <autoFilter ref="A14:N20"/>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N33" totalsRowShown="0" headerRowDxfId="259" dataDxfId="258">
  <autoFilter ref="A23:N33"/>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N46" totalsRowShown="0" headerRowDxfId="242" dataDxfId="241">
  <autoFilter ref="A36:N46"/>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N59" totalsRowShown="0" headerRowDxfId="225" dataDxfId="224">
  <autoFilter ref="A49:N59"/>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N63" totalsRowShown="0" headerRowDxfId="208" dataDxfId="207">
  <autoFilter ref="A62:N63"/>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N75" totalsRowShown="0" headerRowDxfId="205" dataDxfId="204">
  <autoFilter ref="A65:N75"/>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N88" totalsRowShown="0" headerRowDxfId="174" dataDxfId="173">
  <autoFilter ref="A78:N88"/>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375" dataDxfId="374">
  <autoFilter ref="A2:BS97"/>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37" totalsRowShown="0" headerRowDxfId="147" dataDxfId="146">
  <autoFilter ref="A1:G23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76" totalsRowShown="0" headerRowDxfId="138" dataDxfId="137">
  <autoFilter ref="A1:L27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0" totalsRowShown="0" headerRowDxfId="64" dataDxfId="63">
  <autoFilter ref="A2:BL1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29" dataDxfId="328">
  <autoFilter ref="A1:C96"/>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today.com/news/smtlive-twitter-chat-recap-the-future-of-marketing-automation/552692/?utm_source=dlvr.it&amp;utm_medium=twitter" TargetMode="External" /><Relationship Id="rId2" Type="http://schemas.openxmlformats.org/officeDocument/2006/relationships/hyperlink" Target="https://www.socialmediatoday.com/news/b2b-marketers-share-their-best-tips-for-instagram/553675/" TargetMode="External" /><Relationship Id="rId3" Type="http://schemas.openxmlformats.org/officeDocument/2006/relationships/hyperlink" Target="https://awario.com/blog/digital-marketing-twitter-chats/" TargetMode="External" /><Relationship Id="rId4" Type="http://schemas.openxmlformats.org/officeDocument/2006/relationships/hyperlink" Target="https://awario.com/blog/digital-marketing-twitter-chats/" TargetMode="External" /><Relationship Id="rId5" Type="http://schemas.openxmlformats.org/officeDocument/2006/relationships/hyperlink" Target="https://awario.com/blog/digital-marketing-twitter-chats/" TargetMode="External" /><Relationship Id="rId6" Type="http://schemas.openxmlformats.org/officeDocument/2006/relationships/hyperlink" Target="https://awario.com/blog/digital-marketing-twitter-chats/" TargetMode="External" /><Relationship Id="rId7" Type="http://schemas.openxmlformats.org/officeDocument/2006/relationships/hyperlink" Target="https://www.socialmediatoday.com/news/7-biggest-challenges-of-social-media-management-smtlive-recap/549380/" TargetMode="External" /><Relationship Id="rId8" Type="http://schemas.openxmlformats.org/officeDocument/2006/relationships/hyperlink" Target="https://www.socialmediatoday.com/news/b2b-marketers-share-their-best-tips-for-instagram/553675/" TargetMode="External" /><Relationship Id="rId9" Type="http://schemas.openxmlformats.org/officeDocument/2006/relationships/hyperlink" Target="https://www.socialmediatoday.com/news/b2b-marketers-share-their-best-tips-for-instagram/553675/" TargetMode="External" /><Relationship Id="rId10" Type="http://schemas.openxmlformats.org/officeDocument/2006/relationships/hyperlink" Target="https://www.socialmediatoday.com/news/b2b-marketers-share-their-best-tips-for-instagram/553675/" TargetMode="External" /><Relationship Id="rId11" Type="http://schemas.openxmlformats.org/officeDocument/2006/relationships/hyperlink" Target="https://www.socialmediatoday.com/news/b2b-marketers-share-their-best-tips-for-instagram/553675/" TargetMode="External" /><Relationship Id="rId12" Type="http://schemas.openxmlformats.org/officeDocument/2006/relationships/hyperlink" Target="https://www.socialmediatoday.com/news/b2b-marketers-share-their-best-tips-for-instagram/553675/" TargetMode="External" /><Relationship Id="rId13" Type="http://schemas.openxmlformats.org/officeDocument/2006/relationships/hyperlink" Target="https://www.socialmediatoday.com/news/b2b-marketers-share-their-best-tips-for-instagram/553675/" TargetMode="External" /><Relationship Id="rId14" Type="http://schemas.openxmlformats.org/officeDocument/2006/relationships/hyperlink" Target="https://www.socialmediatoday.com/news/b2b-marketers-share-their-best-tips-for-instagram/553675/" TargetMode="External" /><Relationship Id="rId15" Type="http://schemas.openxmlformats.org/officeDocument/2006/relationships/hyperlink" Target="https://www.socialmediatoday.com/news/b2b-marketers-share-their-best-tips-for-instagram/553675/" TargetMode="External" /><Relationship Id="rId16" Type="http://schemas.openxmlformats.org/officeDocument/2006/relationships/hyperlink" Target="https://www.socialmediatoday.com/news/b2b-marketers-share-their-best-tips-for-instagram/553675/" TargetMode="External" /><Relationship Id="rId17" Type="http://schemas.openxmlformats.org/officeDocument/2006/relationships/hyperlink" Target="https://www.socialmediatoday.com/news/b2b-marketers-share-their-best-tips-for-instagram/553675/" TargetMode="External" /><Relationship Id="rId18" Type="http://schemas.openxmlformats.org/officeDocument/2006/relationships/hyperlink" Target="https://www.socialmediatoday.com/news/b2b-marketers-share-their-best-tips-for-instagram/553675/" TargetMode="External" /><Relationship Id="rId19" Type="http://schemas.openxmlformats.org/officeDocument/2006/relationships/hyperlink" Target="https://www.socialmediatoday.com/news/b2b-marketers-share-their-best-tips-for-instagram/553675/" TargetMode="External" /><Relationship Id="rId20" Type="http://schemas.openxmlformats.org/officeDocument/2006/relationships/hyperlink" Target="https://www.socialmediatoday.com/news/smtlive-recap-social-media-design-on-a-budget/550570/?fbclid=IwAR1XKABJduVTir-j98sBL-2ZwDlAfDWeArP_iRe5vY3ulI6p6u5HZhkUCpM" TargetMode="External" /><Relationship Id="rId21" Type="http://schemas.openxmlformats.org/officeDocument/2006/relationships/hyperlink" Target="https://www.socialmediatoday.com/news/b2b-marketers-share-their-best-tips-for-instagram/553675/" TargetMode="External" /><Relationship Id="rId22" Type="http://schemas.openxmlformats.org/officeDocument/2006/relationships/hyperlink" Target="https://awario.com/blog/digital-marketing-twitter-chats/" TargetMode="External" /><Relationship Id="rId23" Type="http://schemas.openxmlformats.org/officeDocument/2006/relationships/hyperlink" Target="https://awario.com/blog/digital-marketing-twitter-chats/" TargetMode="External" /><Relationship Id="rId24" Type="http://schemas.openxmlformats.org/officeDocument/2006/relationships/hyperlink" Target="https://awario.com/blog/digital-marketing-twitter-chats/" TargetMode="External" /><Relationship Id="rId25" Type="http://schemas.openxmlformats.org/officeDocument/2006/relationships/hyperlink" Target="https://awario.com/blog/digital-marketing-twitter-chats/" TargetMode="External" /><Relationship Id="rId26" Type="http://schemas.openxmlformats.org/officeDocument/2006/relationships/hyperlink" Target="https://www.socialmediatoday.com/news/b2b-marketers-share-their-best-tips-for-instagram/553675/" TargetMode="External" /><Relationship Id="rId27" Type="http://schemas.openxmlformats.org/officeDocument/2006/relationships/hyperlink" Target="https://www.socialmediatoday.com/news/b2b-marketers-share-their-best-tips-for-instagram/553675/" TargetMode="External" /><Relationship Id="rId28" Type="http://schemas.openxmlformats.org/officeDocument/2006/relationships/hyperlink" Target="https://www.socialmediatoday.com/news/b2b-marketers-share-their-best-tips-for-instagram/553675/" TargetMode="External" /><Relationship Id="rId29" Type="http://schemas.openxmlformats.org/officeDocument/2006/relationships/hyperlink" Target="https://www.socialmediatoday.com/news/b2b-marketers-share-their-best-tips-for-instagram/553675/" TargetMode="External" /><Relationship Id="rId30" Type="http://schemas.openxmlformats.org/officeDocument/2006/relationships/hyperlink" Target="https://www.socialmediatoday.com/news/b2b-marketers-share-their-best-tips-for-instagram/553675/" TargetMode="External" /><Relationship Id="rId31" Type="http://schemas.openxmlformats.org/officeDocument/2006/relationships/hyperlink" Target="https://awario.com/blog/digital-marketing-twitter-chats/" TargetMode="External" /><Relationship Id="rId32" Type="http://schemas.openxmlformats.org/officeDocument/2006/relationships/hyperlink" Target="https://www.socialmediatoday.com/news/b2b-marketers-share-their-best-tips-for-instagram/553675/" TargetMode="External" /><Relationship Id="rId33" Type="http://schemas.openxmlformats.org/officeDocument/2006/relationships/hyperlink" Target="https://www.socialmediatoday.com/news/b2b-marketers-share-their-best-tips-for-instagram/553675/" TargetMode="External" /><Relationship Id="rId34" Type="http://schemas.openxmlformats.org/officeDocument/2006/relationships/hyperlink" Target="https://www.socialmediatoday.com/news/b2b-marketers-share-their-best-tips-for-instagram/553675/" TargetMode="External" /><Relationship Id="rId35" Type="http://schemas.openxmlformats.org/officeDocument/2006/relationships/hyperlink" Target="https://www.socialmediatoday.com/news/b2b-marketers-share-their-best-tips-for-instagram/553675/" TargetMode="External" /><Relationship Id="rId36" Type="http://schemas.openxmlformats.org/officeDocument/2006/relationships/hyperlink" Target="http://link.divenewsletter.com/join/3qu/smt-twitter-chat" TargetMode="External" /><Relationship Id="rId37" Type="http://schemas.openxmlformats.org/officeDocument/2006/relationships/hyperlink" Target="http://link.divenewsletter.com/join/3qu/smt-twitter-chat" TargetMode="External" /><Relationship Id="rId38" Type="http://schemas.openxmlformats.org/officeDocument/2006/relationships/hyperlink" Target="https://www.socialmediatoday.com/news/b2b-marketers-share-their-best-tips-for-instagram/553675/" TargetMode="External" /><Relationship Id="rId39" Type="http://schemas.openxmlformats.org/officeDocument/2006/relationships/hyperlink" Target="https://www.socialmediatoday.com/news/b2b-marketers-share-their-best-tips-for-instagram/553675/" TargetMode="External" /><Relationship Id="rId40" Type="http://schemas.openxmlformats.org/officeDocument/2006/relationships/hyperlink" Target="https://www.socialmediatoday.com/news/b2b-marketers-share-their-best-tips-for-instagram/553675/" TargetMode="External" /><Relationship Id="rId41" Type="http://schemas.openxmlformats.org/officeDocument/2006/relationships/hyperlink" Target="https://www.socialmediatoday.com/news/b2b-marketers-share-their-best-tips-for-instagram/553675/" TargetMode="External" /><Relationship Id="rId42" Type="http://schemas.openxmlformats.org/officeDocument/2006/relationships/hyperlink" Target="https://www.socialmediatoday.com/news/b2b-marketers-share-their-best-tips-for-instagram/553675/" TargetMode="External" /><Relationship Id="rId43" Type="http://schemas.openxmlformats.org/officeDocument/2006/relationships/hyperlink" Target="http://link.divenewsletter.com/join/3qu/smt-twitter-chat" TargetMode="External" /><Relationship Id="rId44" Type="http://schemas.openxmlformats.org/officeDocument/2006/relationships/hyperlink" Target="http://link.divenewsletter.com/join/3qu/smt-twitter-chat" TargetMode="External" /><Relationship Id="rId45" Type="http://schemas.openxmlformats.org/officeDocument/2006/relationships/hyperlink" Target="http://link.divenewsletter.com/join/3qu/smt-twitter-chat" TargetMode="External" /><Relationship Id="rId46" Type="http://schemas.openxmlformats.org/officeDocument/2006/relationships/hyperlink" Target="https://www.socialmediatoday.com/news/how-to-participate-in-a-twitter-chat/546805/" TargetMode="External" /><Relationship Id="rId47" Type="http://schemas.openxmlformats.org/officeDocument/2006/relationships/hyperlink" Target="https://www.socialmediatoday.com/news/how-to-participate-in-a-twitter-chat/546805/" TargetMode="External" /><Relationship Id="rId48" Type="http://schemas.openxmlformats.org/officeDocument/2006/relationships/hyperlink" Target="https://www.socialmediatoday.com/news/b2b-marketers-share-their-best-tips-for-instagram/553675/" TargetMode="External" /><Relationship Id="rId49" Type="http://schemas.openxmlformats.org/officeDocument/2006/relationships/hyperlink" Target="https://www.socialmediatoday.com/news/how-to-participate-in-a-twitter-chat/546805/" TargetMode="External" /><Relationship Id="rId50" Type="http://schemas.openxmlformats.org/officeDocument/2006/relationships/hyperlink" Target="http://link.divenewsletter.com/join/3qu/smt-twitter-chat" TargetMode="External" /><Relationship Id="rId51" Type="http://schemas.openxmlformats.org/officeDocument/2006/relationships/hyperlink" Target="https://www.surveymonkey.com/r/GX8GQRN" TargetMode="External" /><Relationship Id="rId52" Type="http://schemas.openxmlformats.org/officeDocument/2006/relationships/hyperlink" Target="https://www.socialmediatoday.com/news/b2b-marketers-share-their-best-tips-for-instagram/553675/" TargetMode="External" /><Relationship Id="rId53" Type="http://schemas.openxmlformats.org/officeDocument/2006/relationships/hyperlink" Target="https://www.socialmediatoday.com/news/b2b-marketers-share-their-best-tips-for-instagram/553675/" TargetMode="External" /><Relationship Id="rId54" Type="http://schemas.openxmlformats.org/officeDocument/2006/relationships/hyperlink" Target="https://www.socialmediatoday.com/news/b2b-marketers-share-their-best-tips-for-instagram/553675/" TargetMode="External" /><Relationship Id="rId55" Type="http://schemas.openxmlformats.org/officeDocument/2006/relationships/hyperlink" Target="https://www.socialmediatoday.com/news/b2b-marketers-share-their-best-tips-for-instagram/553675/" TargetMode="External" /><Relationship Id="rId56" Type="http://schemas.openxmlformats.org/officeDocument/2006/relationships/hyperlink" Target="https://www.socialmediatoday.com/news/b2b-marketers-share-their-best-tips-for-instagram/553675/" TargetMode="External" /><Relationship Id="rId57" Type="http://schemas.openxmlformats.org/officeDocument/2006/relationships/hyperlink" Target="http://link.divenewsletter.com/join/3qu/smt-twitter-chat" TargetMode="External" /><Relationship Id="rId58" Type="http://schemas.openxmlformats.org/officeDocument/2006/relationships/hyperlink" Target="https://www.socialmediatoday.com/news/b2b-marketers-share-their-best-tips-for-instagram/553675/" TargetMode="External" /><Relationship Id="rId59" Type="http://schemas.openxmlformats.org/officeDocument/2006/relationships/hyperlink" Target="https://www.socialmediatoday.com/news/b2b-marketers-share-their-best-tips-for-instagram/553675/" TargetMode="External" /><Relationship Id="rId60" Type="http://schemas.openxmlformats.org/officeDocument/2006/relationships/hyperlink" Target="https://www.socialmediatoday.com/news/b2b-marketers-share-their-best-tips-for-instagram/553675/" TargetMode="External" /><Relationship Id="rId61" Type="http://schemas.openxmlformats.org/officeDocument/2006/relationships/hyperlink" Target="https://www.socialmediatoday.com/news/b2b-marketers-share-their-best-tips-for-instagram/553675/" TargetMode="External" /><Relationship Id="rId62" Type="http://schemas.openxmlformats.org/officeDocument/2006/relationships/hyperlink" Target="http://link.divenewsletter.com/join/3qu/smt-twitter-chat" TargetMode="External" /><Relationship Id="rId63" Type="http://schemas.openxmlformats.org/officeDocument/2006/relationships/hyperlink" Target="https://pbs.twimg.com/media/D5VAlOOUwAModoD.jpg" TargetMode="External" /><Relationship Id="rId64" Type="http://schemas.openxmlformats.org/officeDocument/2006/relationships/hyperlink" Target="https://pbs.twimg.com/media/D5Z0bZyUYAECg8V.jpg" TargetMode="External" /><Relationship Id="rId65" Type="http://schemas.openxmlformats.org/officeDocument/2006/relationships/hyperlink" Target="https://pbs.twimg.com/media/D5cyR1TW0AAo1bZ.jpg" TargetMode="External" /><Relationship Id="rId66" Type="http://schemas.openxmlformats.org/officeDocument/2006/relationships/hyperlink" Target="https://pbs.twimg.com/media/D5cyR1TW0AAo1bZ.jpg" TargetMode="External" /><Relationship Id="rId67" Type="http://schemas.openxmlformats.org/officeDocument/2006/relationships/hyperlink" Target="https://pbs.twimg.com/media/D5fwIxbXsAIN-Bc.jpg" TargetMode="External" /><Relationship Id="rId68" Type="http://schemas.openxmlformats.org/officeDocument/2006/relationships/hyperlink" Target="https://pbs.twimg.com/media/D5cyR1TW0AAo1bZ.jpg" TargetMode="External" /><Relationship Id="rId69" Type="http://schemas.openxmlformats.org/officeDocument/2006/relationships/hyperlink" Target="https://pbs.twimg.com/tweet_video_thumb/D6IsF1kU8AE25sZ.jpg" TargetMode="External" /><Relationship Id="rId70" Type="http://schemas.openxmlformats.org/officeDocument/2006/relationships/hyperlink" Target="https://pbs.twimg.com/tweet_video_thumb/D6IsF1kU8AE25sZ.jpg" TargetMode="External" /><Relationship Id="rId71" Type="http://schemas.openxmlformats.org/officeDocument/2006/relationships/hyperlink" Target="https://pbs.twimg.com/tweet_video_thumb/D6IsF1kU8AE25sZ.jpg" TargetMode="External" /><Relationship Id="rId72" Type="http://schemas.openxmlformats.org/officeDocument/2006/relationships/hyperlink" Target="https://pbs.twimg.com/tweet_video_thumb/D6IsF1kU8AE25sZ.jpg" TargetMode="External" /><Relationship Id="rId73" Type="http://schemas.openxmlformats.org/officeDocument/2006/relationships/hyperlink" Target="https://pbs.twimg.com/tweet_video_thumb/D6IsF1kU8AE25sZ.jpg" TargetMode="External" /><Relationship Id="rId74" Type="http://schemas.openxmlformats.org/officeDocument/2006/relationships/hyperlink" Target="https://pbs.twimg.com/media/D5VAlOOUwAModoD.jpg" TargetMode="External" /><Relationship Id="rId75" Type="http://schemas.openxmlformats.org/officeDocument/2006/relationships/hyperlink" Target="http://pbs.twimg.com/profile_images/846409220832473088/-1Wh0Keo_normal.jpg" TargetMode="External" /><Relationship Id="rId76" Type="http://schemas.openxmlformats.org/officeDocument/2006/relationships/hyperlink" Target="http://pbs.twimg.com/profile_images/885133434242379776/Smypch9I_normal.jpg" TargetMode="External" /><Relationship Id="rId77" Type="http://schemas.openxmlformats.org/officeDocument/2006/relationships/hyperlink" Target="http://pbs.twimg.com/profile_images/885133434242379776/Smypch9I_normal.jpg" TargetMode="External" /><Relationship Id="rId78" Type="http://schemas.openxmlformats.org/officeDocument/2006/relationships/hyperlink" Target="http://pbs.twimg.com/profile_images/885133434242379776/Smypch9I_normal.jpg" TargetMode="External" /><Relationship Id="rId79" Type="http://schemas.openxmlformats.org/officeDocument/2006/relationships/hyperlink" Target="http://pbs.twimg.com/profile_images/885133434242379776/Smypch9I_normal.jpg" TargetMode="External" /><Relationship Id="rId80" Type="http://schemas.openxmlformats.org/officeDocument/2006/relationships/hyperlink" Target="https://pbs.twimg.com/media/D5Z0bZyUYAECg8V.jpg" TargetMode="External" /><Relationship Id="rId81" Type="http://schemas.openxmlformats.org/officeDocument/2006/relationships/hyperlink" Target="http://pbs.twimg.com/profile_images/806159598252150784/Q-SpjRrK_normal.jpg" TargetMode="External" /><Relationship Id="rId82" Type="http://schemas.openxmlformats.org/officeDocument/2006/relationships/hyperlink" Target="http://pbs.twimg.com/profile_images/1106697498570227712/B6w3qb3N_normal.jpg" TargetMode="External" /><Relationship Id="rId83" Type="http://schemas.openxmlformats.org/officeDocument/2006/relationships/hyperlink" Target="http://pbs.twimg.com/profile_images/1103037214005571584/-bB2dNVN_normal.png" TargetMode="External" /><Relationship Id="rId84" Type="http://schemas.openxmlformats.org/officeDocument/2006/relationships/hyperlink" Target="http://pbs.twimg.com/profile_images/513958898986790913/dZbusBwx_normal.png" TargetMode="External" /><Relationship Id="rId85" Type="http://schemas.openxmlformats.org/officeDocument/2006/relationships/hyperlink" Target="http://pbs.twimg.com/profile_images/1113245837474369537/9elLXbK-_normal.jpg" TargetMode="External" /><Relationship Id="rId86" Type="http://schemas.openxmlformats.org/officeDocument/2006/relationships/hyperlink" Target="http://pbs.twimg.com/profile_images/1113245837474369537/9elLXbK-_normal.jpg" TargetMode="External" /><Relationship Id="rId87" Type="http://schemas.openxmlformats.org/officeDocument/2006/relationships/hyperlink" Target="http://pbs.twimg.com/profile_images/1113245837474369537/9elLXbK-_normal.jpg" TargetMode="External" /><Relationship Id="rId88" Type="http://schemas.openxmlformats.org/officeDocument/2006/relationships/hyperlink" Target="http://pbs.twimg.com/profile_images/1019413817309085696/andn1BiI_normal.jpg" TargetMode="External" /><Relationship Id="rId89" Type="http://schemas.openxmlformats.org/officeDocument/2006/relationships/hyperlink" Target="http://pbs.twimg.com/profile_images/1101205487838584832/8kG-fYO2_normal.jpg" TargetMode="External" /><Relationship Id="rId90" Type="http://schemas.openxmlformats.org/officeDocument/2006/relationships/hyperlink" Target="http://pbs.twimg.com/profile_images/958900715459694592/nmxTsQHj_normal.jpg" TargetMode="External" /><Relationship Id="rId91" Type="http://schemas.openxmlformats.org/officeDocument/2006/relationships/hyperlink" Target="http://pbs.twimg.com/profile_images/1091039762582884353/XWHF6zEH_normal.jpg" TargetMode="External" /><Relationship Id="rId92" Type="http://schemas.openxmlformats.org/officeDocument/2006/relationships/hyperlink" Target="http://pbs.twimg.com/profile_images/988676158634868737/P17l7GnN_normal.jpg" TargetMode="External" /><Relationship Id="rId93" Type="http://schemas.openxmlformats.org/officeDocument/2006/relationships/hyperlink" Target="http://pbs.twimg.com/profile_images/1106801017570549760/_cnCvoKf_normal.png" TargetMode="External" /><Relationship Id="rId94" Type="http://schemas.openxmlformats.org/officeDocument/2006/relationships/hyperlink" Target="http://pbs.twimg.com/profile_images/1120435000845971458/NLIAapta_normal.jpg" TargetMode="External" /><Relationship Id="rId95" Type="http://schemas.openxmlformats.org/officeDocument/2006/relationships/hyperlink" Target="http://pbs.twimg.com/profile_images/1004243547472556032/yayWifmC_normal.jpg" TargetMode="External" /><Relationship Id="rId96" Type="http://schemas.openxmlformats.org/officeDocument/2006/relationships/hyperlink" Target="http://pbs.twimg.com/profile_images/1072631939989942272/QQr9Sev3_normal.jpg" TargetMode="External" /><Relationship Id="rId97" Type="http://schemas.openxmlformats.org/officeDocument/2006/relationships/hyperlink" Target="http://pbs.twimg.com/profile_images/1116313319902781443/3HzeQ9gp_normal.jpg" TargetMode="External" /><Relationship Id="rId98" Type="http://schemas.openxmlformats.org/officeDocument/2006/relationships/hyperlink" Target="http://pbs.twimg.com/profile_images/1013863655941779458/-HfoqhFX_normal.jpg" TargetMode="External" /><Relationship Id="rId99" Type="http://schemas.openxmlformats.org/officeDocument/2006/relationships/hyperlink" Target="http://pbs.twimg.com/profile_images/975040211267801089/qNP_Vu7P_normal.jpg" TargetMode="External" /><Relationship Id="rId100" Type="http://schemas.openxmlformats.org/officeDocument/2006/relationships/hyperlink" Target="http://pbs.twimg.com/profile_images/987104009168142336/W-4T9eHh_normal.jpg" TargetMode="External" /><Relationship Id="rId101" Type="http://schemas.openxmlformats.org/officeDocument/2006/relationships/hyperlink" Target="http://pbs.twimg.com/profile_images/434673100798447616/acRKnzKU_normal.jpeg" TargetMode="External" /><Relationship Id="rId102" Type="http://schemas.openxmlformats.org/officeDocument/2006/relationships/hyperlink" Target="http://pbs.twimg.com/profile_images/1122565997599260673/pc2dzeTp_normal.png" TargetMode="External" /><Relationship Id="rId103" Type="http://schemas.openxmlformats.org/officeDocument/2006/relationships/hyperlink" Target="https://pbs.twimg.com/media/D5cyR1TW0AAo1bZ.jpg" TargetMode="External" /><Relationship Id="rId104" Type="http://schemas.openxmlformats.org/officeDocument/2006/relationships/hyperlink" Target="https://pbs.twimg.com/media/D5cyR1TW0AAo1bZ.jpg" TargetMode="External" /><Relationship Id="rId105" Type="http://schemas.openxmlformats.org/officeDocument/2006/relationships/hyperlink" Target="http://pbs.twimg.com/profile_images/920041568144384000/EAhHp4-u_normal.jpg" TargetMode="External" /><Relationship Id="rId106" Type="http://schemas.openxmlformats.org/officeDocument/2006/relationships/hyperlink" Target="http://pbs.twimg.com/profile_images/1042939911941316608/rVhfVHoI_normal.jpg" TargetMode="External" /><Relationship Id="rId107" Type="http://schemas.openxmlformats.org/officeDocument/2006/relationships/hyperlink" Target="https://pbs.twimg.com/media/D5fwIxbXsAIN-Bc.jpg" TargetMode="External" /><Relationship Id="rId108" Type="http://schemas.openxmlformats.org/officeDocument/2006/relationships/hyperlink" Target="http://pbs.twimg.com/profile_images/1125336074086178818/QRV8LpZW_normal.jpg" TargetMode="External" /><Relationship Id="rId109" Type="http://schemas.openxmlformats.org/officeDocument/2006/relationships/hyperlink" Target="http://pbs.twimg.com/profile_images/1123240846760054784/pWwIZm54_normal.jpg" TargetMode="External" /><Relationship Id="rId110" Type="http://schemas.openxmlformats.org/officeDocument/2006/relationships/hyperlink" Target="http://pbs.twimg.com/profile_images/1041572269527576577/6pgnmS8k_normal.jpg" TargetMode="External" /><Relationship Id="rId111" Type="http://schemas.openxmlformats.org/officeDocument/2006/relationships/hyperlink" Target="http://pbs.twimg.com/profile_images/1029366546106384386/Syiiivmq_normal.jpg" TargetMode="External" /><Relationship Id="rId112" Type="http://schemas.openxmlformats.org/officeDocument/2006/relationships/hyperlink" Target="http://pbs.twimg.com/profile_images/885133434242379776/Smypch9I_normal.jpg" TargetMode="External" /><Relationship Id="rId113" Type="http://schemas.openxmlformats.org/officeDocument/2006/relationships/hyperlink" Target="http://pbs.twimg.com/profile_images/971518376076984320/eQdX_nIQ_normal.jpg" TargetMode="External" /><Relationship Id="rId114" Type="http://schemas.openxmlformats.org/officeDocument/2006/relationships/hyperlink" Target="http://pbs.twimg.com/profile_images/1029366546106384386/Syiiivmq_normal.jpg" TargetMode="External" /><Relationship Id="rId115" Type="http://schemas.openxmlformats.org/officeDocument/2006/relationships/hyperlink" Target="http://pbs.twimg.com/profile_images/885133434242379776/Smypch9I_normal.jpg" TargetMode="External" /><Relationship Id="rId116" Type="http://schemas.openxmlformats.org/officeDocument/2006/relationships/hyperlink" Target="http://pbs.twimg.com/profile_images/971518376076984320/eQdX_nIQ_normal.jpg" TargetMode="External" /><Relationship Id="rId117" Type="http://schemas.openxmlformats.org/officeDocument/2006/relationships/hyperlink" Target="http://pbs.twimg.com/profile_images/1029366546106384386/Syiiivmq_normal.jpg" TargetMode="External" /><Relationship Id="rId118" Type="http://schemas.openxmlformats.org/officeDocument/2006/relationships/hyperlink" Target="http://pbs.twimg.com/profile_images/885133434242379776/Smypch9I_normal.jpg" TargetMode="External" /><Relationship Id="rId119" Type="http://schemas.openxmlformats.org/officeDocument/2006/relationships/hyperlink" Target="http://pbs.twimg.com/profile_images/885133434242379776/Smypch9I_normal.jpg" TargetMode="External" /><Relationship Id="rId120" Type="http://schemas.openxmlformats.org/officeDocument/2006/relationships/hyperlink" Target="http://pbs.twimg.com/profile_images/1029366546106384386/Syiiivmq_normal.jpg" TargetMode="External" /><Relationship Id="rId121" Type="http://schemas.openxmlformats.org/officeDocument/2006/relationships/hyperlink" Target="http://pbs.twimg.com/profile_images/866981183464386561/zCkOKtMf_normal.jpg" TargetMode="External" /><Relationship Id="rId122" Type="http://schemas.openxmlformats.org/officeDocument/2006/relationships/hyperlink" Target="http://pbs.twimg.com/profile_images/1031917989984194560/0lo3-4wE_normal.jpg" TargetMode="External" /><Relationship Id="rId123" Type="http://schemas.openxmlformats.org/officeDocument/2006/relationships/hyperlink" Target="http://pbs.twimg.com/profile_images/1009598385538596865/G2-6ykGO_normal.jpg" TargetMode="External" /><Relationship Id="rId124" Type="http://schemas.openxmlformats.org/officeDocument/2006/relationships/hyperlink" Target="http://pbs.twimg.com/profile_images/961417983271739392/MBcouCgC_normal.jpg" TargetMode="External" /><Relationship Id="rId125" Type="http://schemas.openxmlformats.org/officeDocument/2006/relationships/hyperlink" Target="http://pbs.twimg.com/profile_images/929112443137286144/f9x4tTrN_normal.jpg" TargetMode="External" /><Relationship Id="rId126" Type="http://schemas.openxmlformats.org/officeDocument/2006/relationships/hyperlink" Target="http://pbs.twimg.com/profile_images/1093178371679371264/XhXnZUmI_normal.jpg" TargetMode="External" /><Relationship Id="rId127" Type="http://schemas.openxmlformats.org/officeDocument/2006/relationships/hyperlink" Target="http://pbs.twimg.com/profile_images/963087423323373568/3XcnnCDv_normal.jpg" TargetMode="External" /><Relationship Id="rId128" Type="http://schemas.openxmlformats.org/officeDocument/2006/relationships/hyperlink" Target="http://pbs.twimg.com/profile_images/1124448305826619392/D26OAkjy_normal.jpg" TargetMode="External" /><Relationship Id="rId129" Type="http://schemas.openxmlformats.org/officeDocument/2006/relationships/hyperlink" Target="http://pbs.twimg.com/profile_images/978993366221246465/jghb2Ywd_normal.jpg" TargetMode="External" /><Relationship Id="rId130" Type="http://schemas.openxmlformats.org/officeDocument/2006/relationships/hyperlink" Target="http://pbs.twimg.com/profile_images/1094044730508410881/YCH5z10g_normal.jpg" TargetMode="External" /><Relationship Id="rId131" Type="http://schemas.openxmlformats.org/officeDocument/2006/relationships/hyperlink" Target="http://pbs.twimg.com/profile_images/976456474812612608/Pvp6A_Dq_normal.jpg" TargetMode="External" /><Relationship Id="rId132" Type="http://schemas.openxmlformats.org/officeDocument/2006/relationships/hyperlink" Target="http://pbs.twimg.com/profile_images/1123719011764711424/CEqINWz6_normal.png" TargetMode="External" /><Relationship Id="rId133" Type="http://schemas.openxmlformats.org/officeDocument/2006/relationships/hyperlink" Target="http://pbs.twimg.com/profile_images/921728131152494593/Sq6n7sPZ_normal.jpg" TargetMode="External" /><Relationship Id="rId134" Type="http://schemas.openxmlformats.org/officeDocument/2006/relationships/hyperlink" Target="http://pbs.twimg.com/profile_images/869220255096201217/sfE2rJKJ_normal.jpg" TargetMode="External" /><Relationship Id="rId135" Type="http://schemas.openxmlformats.org/officeDocument/2006/relationships/hyperlink" Target="http://pbs.twimg.com/profile_images/1090640346369921026/40to8-IP_normal.jpg" TargetMode="External" /><Relationship Id="rId136" Type="http://schemas.openxmlformats.org/officeDocument/2006/relationships/hyperlink" Target="http://pbs.twimg.com/profile_images/1112043511677771776/hPTMLEln_normal.jpg" TargetMode="External" /><Relationship Id="rId137" Type="http://schemas.openxmlformats.org/officeDocument/2006/relationships/hyperlink" Target="http://pbs.twimg.com/profile_images/1025760574951419905/VJnPrBNO_normal.jpg" TargetMode="External" /><Relationship Id="rId138" Type="http://schemas.openxmlformats.org/officeDocument/2006/relationships/hyperlink" Target="http://pbs.twimg.com/profile_images/665618948218609666/a6228emI_normal.jpg" TargetMode="External" /><Relationship Id="rId139" Type="http://schemas.openxmlformats.org/officeDocument/2006/relationships/hyperlink" Target="http://pbs.twimg.com/profile_images/378800000522771851/0e6bae89f5dc1de5c934c0cb151cab6d_normal.jpeg" TargetMode="External" /><Relationship Id="rId140" Type="http://schemas.openxmlformats.org/officeDocument/2006/relationships/hyperlink" Target="http://pbs.twimg.com/profile_images/1122846521513275392/7j7on-pd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780672350245294084/U08IK_Jh_normal.jpg" TargetMode="External" /><Relationship Id="rId143" Type="http://schemas.openxmlformats.org/officeDocument/2006/relationships/hyperlink" Target="http://pbs.twimg.com/profile_images/1053820356979437568/fXkCF6Wd_normal.jpg" TargetMode="External" /><Relationship Id="rId144" Type="http://schemas.openxmlformats.org/officeDocument/2006/relationships/hyperlink" Target="http://pbs.twimg.com/profile_images/1108554708875014145/IsDZVaDj_normal.jpg" TargetMode="External" /><Relationship Id="rId145" Type="http://schemas.openxmlformats.org/officeDocument/2006/relationships/hyperlink" Target="http://pbs.twimg.com/profile_images/1119884001643118592/RzVJGbl5_normal.jpg" TargetMode="External" /><Relationship Id="rId146" Type="http://schemas.openxmlformats.org/officeDocument/2006/relationships/hyperlink" Target="http://pbs.twimg.com/profile_images/818447560897679361/exqMAHgb_normal.jpg" TargetMode="External" /><Relationship Id="rId147" Type="http://schemas.openxmlformats.org/officeDocument/2006/relationships/hyperlink" Target="http://pbs.twimg.com/profile_images/1019657436175757313/Z_9rAQZH_normal.jpg" TargetMode="External" /><Relationship Id="rId148" Type="http://schemas.openxmlformats.org/officeDocument/2006/relationships/hyperlink" Target="http://pbs.twimg.com/profile_images/1071916654777507847/iBUsv7Fd_normal.jpg" TargetMode="External" /><Relationship Id="rId149" Type="http://schemas.openxmlformats.org/officeDocument/2006/relationships/hyperlink" Target="http://pbs.twimg.com/profile_images/871790645861654528/qu7C766i_normal.jpg" TargetMode="External" /><Relationship Id="rId150" Type="http://schemas.openxmlformats.org/officeDocument/2006/relationships/hyperlink" Target="http://pbs.twimg.com/profile_images/487522448355516416/UVz68NP4_normal.png" TargetMode="External" /><Relationship Id="rId151" Type="http://schemas.openxmlformats.org/officeDocument/2006/relationships/hyperlink" Target="http://pbs.twimg.com/profile_images/1028758712675127297/GJ1QOJoX_normal.jpg" TargetMode="External" /><Relationship Id="rId152" Type="http://schemas.openxmlformats.org/officeDocument/2006/relationships/hyperlink" Target="http://pbs.twimg.com/profile_images/1825375754/Kavitha_Headshot_normal.jpg" TargetMode="External" /><Relationship Id="rId153" Type="http://schemas.openxmlformats.org/officeDocument/2006/relationships/hyperlink" Target="http://pbs.twimg.com/profile_images/1825375754/Kavitha_Headshot_normal.jpg" TargetMode="External" /><Relationship Id="rId154" Type="http://schemas.openxmlformats.org/officeDocument/2006/relationships/hyperlink" Target="http://pbs.twimg.com/profile_images/865318741311094784/0LK-zmb1_normal.jpg" TargetMode="External" /><Relationship Id="rId155" Type="http://schemas.openxmlformats.org/officeDocument/2006/relationships/hyperlink" Target="http://pbs.twimg.com/profile_images/722485870545149952/vgKfzLUK_normal.jpg" TargetMode="External" /><Relationship Id="rId156" Type="http://schemas.openxmlformats.org/officeDocument/2006/relationships/hyperlink" Target="http://pbs.twimg.com/profile_images/1127855491395260416/rG1igP3i_normal.jpg" TargetMode="External" /><Relationship Id="rId157" Type="http://schemas.openxmlformats.org/officeDocument/2006/relationships/hyperlink" Target="http://pbs.twimg.com/profile_images/1057232266454319104/PBZrUvgk_normal.jpg" TargetMode="External" /><Relationship Id="rId158" Type="http://schemas.openxmlformats.org/officeDocument/2006/relationships/hyperlink" Target="http://pbs.twimg.com/profile_images/635728484648685568/shbB4SyY_normal.jpg" TargetMode="External" /><Relationship Id="rId159" Type="http://schemas.openxmlformats.org/officeDocument/2006/relationships/hyperlink" Target="http://pbs.twimg.com/profile_images/1114915453774602240/x3aGk45h_normal.png" TargetMode="External" /><Relationship Id="rId160" Type="http://schemas.openxmlformats.org/officeDocument/2006/relationships/hyperlink" Target="http://pbs.twimg.com/profile_images/1023615385327661056/JLOeWuuR_normal.jpg" TargetMode="External" /><Relationship Id="rId161" Type="http://schemas.openxmlformats.org/officeDocument/2006/relationships/hyperlink" Target="http://pbs.twimg.com/profile_images/1101255537264594945/OcaLjE0m_normal.jpg" TargetMode="External" /><Relationship Id="rId162" Type="http://schemas.openxmlformats.org/officeDocument/2006/relationships/hyperlink" Target="http://pbs.twimg.com/profile_images/1101255537264594945/OcaLjE0m_normal.jpg" TargetMode="External" /><Relationship Id="rId163" Type="http://schemas.openxmlformats.org/officeDocument/2006/relationships/hyperlink" Target="http://pbs.twimg.com/profile_images/1118563003765534720/yNBaWxKI_normal.png" TargetMode="External" /><Relationship Id="rId164" Type="http://schemas.openxmlformats.org/officeDocument/2006/relationships/hyperlink" Target="http://pbs.twimg.com/profile_images/1043817185678897153/bALC3l-8_normal.jpg" TargetMode="External" /><Relationship Id="rId165" Type="http://schemas.openxmlformats.org/officeDocument/2006/relationships/hyperlink" Target="https://pbs.twimg.com/media/D5cyR1TW0AAo1bZ.jpg" TargetMode="External" /><Relationship Id="rId166" Type="http://schemas.openxmlformats.org/officeDocument/2006/relationships/hyperlink" Target="http://pbs.twimg.com/profile_images/994319408947449856/ScQPPPOP_normal.jpg" TargetMode="External" /><Relationship Id="rId167" Type="http://schemas.openxmlformats.org/officeDocument/2006/relationships/hyperlink" Target="http://pbs.twimg.com/profile_images/656515061129826304/qvdIEnTP_normal.jpg" TargetMode="External" /><Relationship Id="rId168" Type="http://schemas.openxmlformats.org/officeDocument/2006/relationships/hyperlink" Target="http://pbs.twimg.com/profile_images/656515061129826304/qvdIEnTP_normal.jpg" TargetMode="External" /><Relationship Id="rId169" Type="http://schemas.openxmlformats.org/officeDocument/2006/relationships/hyperlink" Target="http://pbs.twimg.com/profile_images/656515061129826304/qvdIEnTP_normal.jpg" TargetMode="External" /><Relationship Id="rId170" Type="http://schemas.openxmlformats.org/officeDocument/2006/relationships/hyperlink" Target="http://pbs.twimg.com/profile_images/656515061129826304/qvdIEnTP_normal.jpg" TargetMode="External" /><Relationship Id="rId171" Type="http://schemas.openxmlformats.org/officeDocument/2006/relationships/hyperlink" Target="https://pbs.twimg.com/tweet_video_thumb/D6IsF1kU8AE25sZ.jpg" TargetMode="External" /><Relationship Id="rId172" Type="http://schemas.openxmlformats.org/officeDocument/2006/relationships/hyperlink" Target="https://pbs.twimg.com/tweet_video_thumb/D6IsF1kU8AE25sZ.jpg" TargetMode="External" /><Relationship Id="rId173" Type="http://schemas.openxmlformats.org/officeDocument/2006/relationships/hyperlink" Target="http://pbs.twimg.com/profile_images/1029184534632267776/cdX-KRln_normal.jpg" TargetMode="External" /><Relationship Id="rId174" Type="http://schemas.openxmlformats.org/officeDocument/2006/relationships/hyperlink" Target="http://pbs.twimg.com/profile_images/1029184534632267776/cdX-KRln_normal.jpg" TargetMode="External" /><Relationship Id="rId175" Type="http://schemas.openxmlformats.org/officeDocument/2006/relationships/hyperlink" Target="http://pbs.twimg.com/profile_images/1029184534632267776/cdX-KRln_normal.jpg" TargetMode="External" /><Relationship Id="rId176" Type="http://schemas.openxmlformats.org/officeDocument/2006/relationships/hyperlink" Target="http://pbs.twimg.com/profile_images/1029184534632267776/cdX-KRln_normal.jpg" TargetMode="External" /><Relationship Id="rId177" Type="http://schemas.openxmlformats.org/officeDocument/2006/relationships/hyperlink" Target="http://pbs.twimg.com/profile_images/1029184534632267776/cdX-KRln_normal.jpg" TargetMode="External" /><Relationship Id="rId178" Type="http://schemas.openxmlformats.org/officeDocument/2006/relationships/hyperlink" Target="https://pbs.twimg.com/tweet_video_thumb/D6IsF1kU8AE25sZ.jpg" TargetMode="External" /><Relationship Id="rId179" Type="http://schemas.openxmlformats.org/officeDocument/2006/relationships/hyperlink" Target="http://pbs.twimg.com/profile_images/913811675505192960/0xPcrAab_normal.jpg" TargetMode="External" /><Relationship Id="rId180" Type="http://schemas.openxmlformats.org/officeDocument/2006/relationships/hyperlink" Target="http://pbs.twimg.com/profile_images/913811675505192960/0xPcrAab_normal.jpg" TargetMode="External" /><Relationship Id="rId181" Type="http://schemas.openxmlformats.org/officeDocument/2006/relationships/hyperlink" Target="http://pbs.twimg.com/profile_images/913811675505192960/0xPcrAab_normal.jpg" TargetMode="External" /><Relationship Id="rId182" Type="http://schemas.openxmlformats.org/officeDocument/2006/relationships/hyperlink" Target="http://pbs.twimg.com/profile_images/913811675505192960/0xPcrAab_normal.jpg" TargetMode="External" /><Relationship Id="rId183" Type="http://schemas.openxmlformats.org/officeDocument/2006/relationships/hyperlink" Target="http://pbs.twimg.com/profile_images/913811675505192960/0xPcrAab_normal.jpg" TargetMode="External" /><Relationship Id="rId184" Type="http://schemas.openxmlformats.org/officeDocument/2006/relationships/hyperlink" Target="http://pbs.twimg.com/profile_images/913811675505192960/0xPcrAab_normal.jpg" TargetMode="External" /><Relationship Id="rId185" Type="http://schemas.openxmlformats.org/officeDocument/2006/relationships/hyperlink" Target="http://pbs.twimg.com/profile_images/1069386689234305024/qf3H_lg1_normal.jpg" TargetMode="External" /><Relationship Id="rId186" Type="http://schemas.openxmlformats.org/officeDocument/2006/relationships/hyperlink" Target="http://pbs.twimg.com/profile_images/1120658975828131841/h1lSwie7_normal.png" TargetMode="External" /><Relationship Id="rId187" Type="http://schemas.openxmlformats.org/officeDocument/2006/relationships/hyperlink" Target="http://pbs.twimg.com/profile_images/1017079329027756033/FiZNVJTo_normal.jpg" TargetMode="External" /><Relationship Id="rId188" Type="http://schemas.openxmlformats.org/officeDocument/2006/relationships/hyperlink" Target="http://pbs.twimg.com/profile_images/696143278807375872/_8KOQ7tg_normal.jpg" TargetMode="External" /><Relationship Id="rId189" Type="http://schemas.openxmlformats.org/officeDocument/2006/relationships/hyperlink" Target="http://pbs.twimg.com/profile_images/487242217887502337/qOMRQbPk_normal.jpeg" TargetMode="External" /><Relationship Id="rId190" Type="http://schemas.openxmlformats.org/officeDocument/2006/relationships/hyperlink" Target="http://pbs.twimg.com/profile_images/696143278807375872/_8KOQ7tg_normal.jpg" TargetMode="External" /><Relationship Id="rId191" Type="http://schemas.openxmlformats.org/officeDocument/2006/relationships/hyperlink" Target="http://pbs.twimg.com/profile_images/696143278807375872/_8KOQ7tg_normal.jpg" TargetMode="External" /><Relationship Id="rId192" Type="http://schemas.openxmlformats.org/officeDocument/2006/relationships/hyperlink" Target="http://pbs.twimg.com/profile_images/696143278807375872/_8KOQ7tg_normal.jpg" TargetMode="External" /><Relationship Id="rId193" Type="http://schemas.openxmlformats.org/officeDocument/2006/relationships/hyperlink" Target="http://pbs.twimg.com/profile_images/696143278807375872/_8KOQ7tg_normal.jpg" TargetMode="External" /><Relationship Id="rId194" Type="http://schemas.openxmlformats.org/officeDocument/2006/relationships/hyperlink" Target="http://pbs.twimg.com/profile_images/696143278807375872/_8KOQ7tg_normal.jpg" TargetMode="External" /><Relationship Id="rId195" Type="http://schemas.openxmlformats.org/officeDocument/2006/relationships/hyperlink" Target="http://pbs.twimg.com/profile_images/696143278807375872/_8KOQ7tg_normal.jpg" TargetMode="External" /><Relationship Id="rId196" Type="http://schemas.openxmlformats.org/officeDocument/2006/relationships/hyperlink" Target="http://pbs.twimg.com/profile_images/487242217887502337/qOMRQbPk_normal.jpeg" TargetMode="External" /><Relationship Id="rId197" Type="http://schemas.openxmlformats.org/officeDocument/2006/relationships/hyperlink" Target="http://pbs.twimg.com/profile_images/487242217887502337/qOMRQbPk_normal.jpeg" TargetMode="External" /><Relationship Id="rId198" Type="http://schemas.openxmlformats.org/officeDocument/2006/relationships/hyperlink" Target="http://pbs.twimg.com/profile_images/487242217887502337/qOMRQbPk_normal.jpeg" TargetMode="External" /><Relationship Id="rId199" Type="http://schemas.openxmlformats.org/officeDocument/2006/relationships/hyperlink" Target="http://pbs.twimg.com/profile_images/487242217887502337/qOMRQbPk_normal.jpeg" TargetMode="External" /><Relationship Id="rId200" Type="http://schemas.openxmlformats.org/officeDocument/2006/relationships/hyperlink" Target="http://pbs.twimg.com/profile_images/487242217887502337/qOMRQbPk_normal.jpeg" TargetMode="External" /><Relationship Id="rId201" Type="http://schemas.openxmlformats.org/officeDocument/2006/relationships/hyperlink" Target="http://pbs.twimg.com/profile_images/487242217887502337/qOMRQbPk_normal.jpeg" TargetMode="External" /><Relationship Id="rId202" Type="http://schemas.openxmlformats.org/officeDocument/2006/relationships/hyperlink" Target="https://pbs.twimg.com/tweet_video_thumb/D6IsF1kU8AE25sZ.jpg" TargetMode="External" /><Relationship Id="rId203" Type="http://schemas.openxmlformats.org/officeDocument/2006/relationships/hyperlink" Target="http://pbs.twimg.com/profile_images/1025047861669634049/3sQgqm6d_normal.jpg" TargetMode="External" /><Relationship Id="rId204" Type="http://schemas.openxmlformats.org/officeDocument/2006/relationships/hyperlink" Target="http://pbs.twimg.com/profile_images/1109803241435549697/v3a0BDXo_normal.png" TargetMode="External" /><Relationship Id="rId205" Type="http://schemas.openxmlformats.org/officeDocument/2006/relationships/hyperlink" Target="http://pbs.twimg.com/profile_images/1109803241435549697/v3a0BDXo_normal.png" TargetMode="External" /><Relationship Id="rId206" Type="http://schemas.openxmlformats.org/officeDocument/2006/relationships/hyperlink" Target="http://pbs.twimg.com/profile_images/1109803241435549697/v3a0BDXo_normal.png" TargetMode="External" /><Relationship Id="rId207" Type="http://schemas.openxmlformats.org/officeDocument/2006/relationships/hyperlink" Target="http://pbs.twimg.com/profile_images/1109803241435549697/v3a0BDXo_normal.png" TargetMode="External" /><Relationship Id="rId208" Type="http://schemas.openxmlformats.org/officeDocument/2006/relationships/hyperlink" Target="https://pbs.twimg.com/tweet_video_thumb/D6IsF1kU8AE25sZ.jpg" TargetMode="External" /><Relationship Id="rId209" Type="http://schemas.openxmlformats.org/officeDocument/2006/relationships/hyperlink" Target="https://twitter.com/#!/jlkcreative/status/1122874691964686338" TargetMode="External" /><Relationship Id="rId210" Type="http://schemas.openxmlformats.org/officeDocument/2006/relationships/hyperlink" Target="https://twitter.com/#!/cjscribe/status/1123122517844078592" TargetMode="External" /><Relationship Id="rId211" Type="http://schemas.openxmlformats.org/officeDocument/2006/relationships/hyperlink" Target="https://twitter.com/#!/seopowersuite/status/1123170377407111169" TargetMode="External" /><Relationship Id="rId212" Type="http://schemas.openxmlformats.org/officeDocument/2006/relationships/hyperlink" Target="https://twitter.com/#!/seopowersuite/status/1123170377407111169" TargetMode="External" /><Relationship Id="rId213" Type="http://schemas.openxmlformats.org/officeDocument/2006/relationships/hyperlink" Target="https://twitter.com/#!/seopowersuite/status/1123170377407111169" TargetMode="External" /><Relationship Id="rId214" Type="http://schemas.openxmlformats.org/officeDocument/2006/relationships/hyperlink" Target="https://twitter.com/#!/seopowersuite/status/1123170377407111169" TargetMode="External" /><Relationship Id="rId215" Type="http://schemas.openxmlformats.org/officeDocument/2006/relationships/hyperlink" Target="https://twitter.com/#!/mymarketingmule/status/1123213172804964356" TargetMode="External" /><Relationship Id="rId216" Type="http://schemas.openxmlformats.org/officeDocument/2006/relationships/hyperlink" Target="https://twitter.com/#!/cubed_education/status/1123215502300594176" TargetMode="External" /><Relationship Id="rId217" Type="http://schemas.openxmlformats.org/officeDocument/2006/relationships/hyperlink" Target="https://twitter.com/#!/ahikiiriza/status/1123216923225993216" TargetMode="External" /><Relationship Id="rId218" Type="http://schemas.openxmlformats.org/officeDocument/2006/relationships/hyperlink" Target="https://twitter.com/#!/cooeesocialhq/status/1123217188993818624" TargetMode="External" /><Relationship Id="rId219" Type="http://schemas.openxmlformats.org/officeDocument/2006/relationships/hyperlink" Target="https://twitter.com/#!/findyourcm/status/1123218594131845120" TargetMode="External" /><Relationship Id="rId220" Type="http://schemas.openxmlformats.org/officeDocument/2006/relationships/hyperlink" Target="https://twitter.com/#!/immanueloloo/status/1123251760930463744" TargetMode="External" /><Relationship Id="rId221" Type="http://schemas.openxmlformats.org/officeDocument/2006/relationships/hyperlink" Target="https://twitter.com/#!/immanueloloo/status/1123251760930463744" TargetMode="External" /><Relationship Id="rId222" Type="http://schemas.openxmlformats.org/officeDocument/2006/relationships/hyperlink" Target="https://twitter.com/#!/immanueloloo/status/1123251760930463744" TargetMode="External" /><Relationship Id="rId223" Type="http://schemas.openxmlformats.org/officeDocument/2006/relationships/hyperlink" Target="https://twitter.com/#!/morgan_short_/status/1123346620723093505" TargetMode="External" /><Relationship Id="rId224" Type="http://schemas.openxmlformats.org/officeDocument/2006/relationships/hyperlink" Target="https://twitter.com/#!/taylorsmendoza1/status/1123347438297731073" TargetMode="External" /><Relationship Id="rId225" Type="http://schemas.openxmlformats.org/officeDocument/2006/relationships/hyperlink" Target="https://twitter.com/#!/alyssalriegel/status/1123348965154594817" TargetMode="External" /><Relationship Id="rId226" Type="http://schemas.openxmlformats.org/officeDocument/2006/relationships/hyperlink" Target="https://twitter.com/#!/teambrandner/status/1123361486653444096" TargetMode="External" /><Relationship Id="rId227" Type="http://schemas.openxmlformats.org/officeDocument/2006/relationships/hyperlink" Target="https://twitter.com/#!/bestfiverrdeal/status/1123363106724425728" TargetMode="External" /><Relationship Id="rId228" Type="http://schemas.openxmlformats.org/officeDocument/2006/relationships/hyperlink" Target="https://twitter.com/#!/balyan/status/1123423270118629376" TargetMode="External" /><Relationship Id="rId229" Type="http://schemas.openxmlformats.org/officeDocument/2006/relationships/hyperlink" Target="https://twitter.com/#!/gmail_seller/status/1123455609771384835" TargetMode="External" /><Relationship Id="rId230" Type="http://schemas.openxmlformats.org/officeDocument/2006/relationships/hyperlink" Target="https://twitter.com/#!/joeclark947/status/1123471044986253312" TargetMode="External" /><Relationship Id="rId231" Type="http://schemas.openxmlformats.org/officeDocument/2006/relationships/hyperlink" Target="https://twitter.com/#!/coltboll/status/1123475886844588032" TargetMode="External" /><Relationship Id="rId232" Type="http://schemas.openxmlformats.org/officeDocument/2006/relationships/hyperlink" Target="https://twitter.com/#!/yanakalashnik16/status/1123481837551149057" TargetMode="External" /><Relationship Id="rId233" Type="http://schemas.openxmlformats.org/officeDocument/2006/relationships/hyperlink" Target="https://twitter.com/#!/techgeek311/status/1123488936796487680" TargetMode="External" /><Relationship Id="rId234" Type="http://schemas.openxmlformats.org/officeDocument/2006/relationships/hyperlink" Target="https://twitter.com/#!/nibirro/status/1123489983615180800" TargetMode="External" /><Relationship Id="rId235" Type="http://schemas.openxmlformats.org/officeDocument/2006/relationships/hyperlink" Target="https://twitter.com/#!/jumper_media/status/1123499564957196294" TargetMode="External" /><Relationship Id="rId236" Type="http://schemas.openxmlformats.org/officeDocument/2006/relationships/hyperlink" Target="https://twitter.com/#!/tabithaedwards/status/1123537210127548417" TargetMode="External" /><Relationship Id="rId237" Type="http://schemas.openxmlformats.org/officeDocument/2006/relationships/hyperlink" Target="https://twitter.com/#!/genepetrovlmc/status/1123556535303647232" TargetMode="External" /><Relationship Id="rId238" Type="http://schemas.openxmlformats.org/officeDocument/2006/relationships/hyperlink" Target="https://twitter.com/#!/personalautodm/status/1123556816934330368" TargetMode="External" /><Relationship Id="rId239" Type="http://schemas.openxmlformats.org/officeDocument/2006/relationships/hyperlink" Target="https://twitter.com/#!/personalautodm/status/1123556816934330368" TargetMode="External" /><Relationship Id="rId240" Type="http://schemas.openxmlformats.org/officeDocument/2006/relationships/hyperlink" Target="https://twitter.com/#!/snowdropmkting/status/1123566741496446976" TargetMode="External" /><Relationship Id="rId241" Type="http://schemas.openxmlformats.org/officeDocument/2006/relationships/hyperlink" Target="https://twitter.com/#!/marionh717/status/1123579469409804289" TargetMode="External" /><Relationship Id="rId242" Type="http://schemas.openxmlformats.org/officeDocument/2006/relationships/hyperlink" Target="https://twitter.com/#!/marisalouw/status/1123630667231846401" TargetMode="External" /><Relationship Id="rId243" Type="http://schemas.openxmlformats.org/officeDocument/2006/relationships/hyperlink" Target="https://twitter.com/#!/ashiya_guha/status/1123652653240782850" TargetMode="External" /><Relationship Id="rId244" Type="http://schemas.openxmlformats.org/officeDocument/2006/relationships/hyperlink" Target="https://twitter.com/#!/davithaghiassi/status/1123668650047754240" TargetMode="External" /><Relationship Id="rId245" Type="http://schemas.openxmlformats.org/officeDocument/2006/relationships/hyperlink" Target="https://twitter.com/#!/ruchi_aggarwal1/status/1123780096739958784" TargetMode="External" /><Relationship Id="rId246" Type="http://schemas.openxmlformats.org/officeDocument/2006/relationships/hyperlink" Target="https://twitter.com/#!/aleksius_com/status/1123904803770441730" TargetMode="External" /><Relationship Id="rId247" Type="http://schemas.openxmlformats.org/officeDocument/2006/relationships/hyperlink" Target="https://twitter.com/#!/seopowersuite/status/1123170377407111169" TargetMode="External" /><Relationship Id="rId248" Type="http://schemas.openxmlformats.org/officeDocument/2006/relationships/hyperlink" Target="https://twitter.com/#!/madalynsklar/status/1123251083625881604" TargetMode="External" /><Relationship Id="rId249" Type="http://schemas.openxmlformats.org/officeDocument/2006/relationships/hyperlink" Target="https://twitter.com/#!/aleksius_com/status/1123904803770441730" TargetMode="External" /><Relationship Id="rId250" Type="http://schemas.openxmlformats.org/officeDocument/2006/relationships/hyperlink" Target="https://twitter.com/#!/seopowersuite/status/1123170377407111169" TargetMode="External" /><Relationship Id="rId251" Type="http://schemas.openxmlformats.org/officeDocument/2006/relationships/hyperlink" Target="https://twitter.com/#!/madalynsklar/status/1123251083625881604" TargetMode="External" /><Relationship Id="rId252" Type="http://schemas.openxmlformats.org/officeDocument/2006/relationships/hyperlink" Target="https://twitter.com/#!/aleksius_com/status/1123904803770441730" TargetMode="External" /><Relationship Id="rId253" Type="http://schemas.openxmlformats.org/officeDocument/2006/relationships/hyperlink" Target="https://twitter.com/#!/seopowersuite/status/1123170377407111169" TargetMode="External" /><Relationship Id="rId254" Type="http://schemas.openxmlformats.org/officeDocument/2006/relationships/hyperlink" Target="https://twitter.com/#!/seopowersuite/status/1123170377407111169" TargetMode="External" /><Relationship Id="rId255" Type="http://schemas.openxmlformats.org/officeDocument/2006/relationships/hyperlink" Target="https://twitter.com/#!/aleksius_com/status/1123904803770441730" TargetMode="External" /><Relationship Id="rId256" Type="http://schemas.openxmlformats.org/officeDocument/2006/relationships/hyperlink" Target="https://twitter.com/#!/shelleycostello/status/1123979305309093899" TargetMode="External" /><Relationship Id="rId257" Type="http://schemas.openxmlformats.org/officeDocument/2006/relationships/hyperlink" Target="https://twitter.com/#!/_underdog_sport/status/1124120277028409344" TargetMode="External" /><Relationship Id="rId258" Type="http://schemas.openxmlformats.org/officeDocument/2006/relationships/hyperlink" Target="https://twitter.com/#!/zarkopinkas/status/1124125210184122370" TargetMode="External" /><Relationship Id="rId259" Type="http://schemas.openxmlformats.org/officeDocument/2006/relationships/hyperlink" Target="https://twitter.com/#!/mjfears/status/1124160918789640193" TargetMode="External" /><Relationship Id="rId260" Type="http://schemas.openxmlformats.org/officeDocument/2006/relationships/hyperlink" Target="https://twitter.com/#!/brettdixon/status/1124327457262374912" TargetMode="External" /><Relationship Id="rId261" Type="http://schemas.openxmlformats.org/officeDocument/2006/relationships/hyperlink" Target="https://twitter.com/#!/_vincent_binet/status/1124740822518382592" TargetMode="External" /><Relationship Id="rId262" Type="http://schemas.openxmlformats.org/officeDocument/2006/relationships/hyperlink" Target="https://twitter.com/#!/warriorgrll74/status/1124740952839430145" TargetMode="External" /><Relationship Id="rId263" Type="http://schemas.openxmlformats.org/officeDocument/2006/relationships/hyperlink" Target="https://twitter.com/#!/agushendrostwn/status/1124743299619741696" TargetMode="External" /><Relationship Id="rId264" Type="http://schemas.openxmlformats.org/officeDocument/2006/relationships/hyperlink" Target="https://twitter.com/#!/juanjoaldaz/status/1124743888353230848" TargetMode="External" /><Relationship Id="rId265" Type="http://schemas.openxmlformats.org/officeDocument/2006/relationships/hyperlink" Target="https://twitter.com/#!/natasham4/status/1124744050031067149" TargetMode="External" /><Relationship Id="rId266" Type="http://schemas.openxmlformats.org/officeDocument/2006/relationships/hyperlink" Target="https://twitter.com/#!/coppersqcomms/status/1124748552046088193" TargetMode="External" /><Relationship Id="rId267" Type="http://schemas.openxmlformats.org/officeDocument/2006/relationships/hyperlink" Target="https://twitter.com/#!/sassysuite/status/1124749919284232192" TargetMode="External" /><Relationship Id="rId268" Type="http://schemas.openxmlformats.org/officeDocument/2006/relationships/hyperlink" Target="https://twitter.com/#!/lazybone007/status/1124752504879587329" TargetMode="External" /><Relationship Id="rId269" Type="http://schemas.openxmlformats.org/officeDocument/2006/relationships/hyperlink" Target="https://twitter.com/#!/fiscalcliffw/status/1124755692450041862" TargetMode="External" /><Relationship Id="rId270" Type="http://schemas.openxmlformats.org/officeDocument/2006/relationships/hyperlink" Target="https://twitter.com/#!/marifasanaro/status/1124756771330056192" TargetMode="External" /><Relationship Id="rId271" Type="http://schemas.openxmlformats.org/officeDocument/2006/relationships/hyperlink" Target="https://twitter.com/#!/h_u_m_i_n_t/status/1124765538054430720" TargetMode="External" /><Relationship Id="rId272" Type="http://schemas.openxmlformats.org/officeDocument/2006/relationships/hyperlink" Target="https://twitter.com/#!/valuencer/status/1124772818414120962" TargetMode="External" /><Relationship Id="rId273" Type="http://schemas.openxmlformats.org/officeDocument/2006/relationships/hyperlink" Target="https://twitter.com/#!/eddygarciavega/status/1124780363258007552" TargetMode="External" /><Relationship Id="rId274" Type="http://schemas.openxmlformats.org/officeDocument/2006/relationships/hyperlink" Target="https://twitter.com/#!/greggthorpe/status/1124780805933404160" TargetMode="External" /><Relationship Id="rId275" Type="http://schemas.openxmlformats.org/officeDocument/2006/relationships/hyperlink" Target="https://twitter.com/#!/loganwiddicombe/status/1124783687185289216" TargetMode="External" /><Relationship Id="rId276" Type="http://schemas.openxmlformats.org/officeDocument/2006/relationships/hyperlink" Target="https://twitter.com/#!/lishunemahone/status/1124799539142189057" TargetMode="External" /><Relationship Id="rId277" Type="http://schemas.openxmlformats.org/officeDocument/2006/relationships/hyperlink" Target="https://twitter.com/#!/rimveba/status/1124819322918989824" TargetMode="External" /><Relationship Id="rId278" Type="http://schemas.openxmlformats.org/officeDocument/2006/relationships/hyperlink" Target="https://twitter.com/#!/australia0811sm/status/1124852727027101698" TargetMode="External" /><Relationship Id="rId279" Type="http://schemas.openxmlformats.org/officeDocument/2006/relationships/hyperlink" Target="https://twitter.com/#!/mathony/status/1124858018212876288" TargetMode="External" /><Relationship Id="rId280" Type="http://schemas.openxmlformats.org/officeDocument/2006/relationships/hyperlink" Target="https://twitter.com/#!/b_anand/status/1124871547200520193" TargetMode="External" /><Relationship Id="rId281" Type="http://schemas.openxmlformats.org/officeDocument/2006/relationships/hyperlink" Target="https://twitter.com/#!/stefrivetti/status/1124881879541407744" TargetMode="External" /><Relationship Id="rId282" Type="http://schemas.openxmlformats.org/officeDocument/2006/relationships/hyperlink" Target="https://twitter.com/#!/daydreamerwinay/status/1124906006583173121" TargetMode="External" /><Relationship Id="rId283" Type="http://schemas.openxmlformats.org/officeDocument/2006/relationships/hyperlink" Target="https://twitter.com/#!/alexandra_stan8/status/1124935636132167680" TargetMode="External" /><Relationship Id="rId284" Type="http://schemas.openxmlformats.org/officeDocument/2006/relationships/hyperlink" Target="https://twitter.com/#!/peeljoanna/status/1124945602134052865" TargetMode="External" /><Relationship Id="rId285" Type="http://schemas.openxmlformats.org/officeDocument/2006/relationships/hyperlink" Target="https://twitter.com/#!/wendytarr/status/1124947681946865664" TargetMode="External" /><Relationship Id="rId286" Type="http://schemas.openxmlformats.org/officeDocument/2006/relationships/hyperlink" Target="https://twitter.com/#!/franckdeo/status/1124953678643961857" TargetMode="External" /><Relationship Id="rId287" Type="http://schemas.openxmlformats.org/officeDocument/2006/relationships/hyperlink" Target="https://twitter.com/#!/nkavithanair/status/1123485867824250887" TargetMode="External" /><Relationship Id="rId288" Type="http://schemas.openxmlformats.org/officeDocument/2006/relationships/hyperlink" Target="https://twitter.com/#!/nkavithanair/status/1124955364120760320" TargetMode="External" /><Relationship Id="rId289" Type="http://schemas.openxmlformats.org/officeDocument/2006/relationships/hyperlink" Target="https://twitter.com/#!/consultscarlett/status/1124978626867421185" TargetMode="External" /><Relationship Id="rId290" Type="http://schemas.openxmlformats.org/officeDocument/2006/relationships/hyperlink" Target="https://twitter.com/#!/postingbee/status/1125011590267277313" TargetMode="External" /><Relationship Id="rId291" Type="http://schemas.openxmlformats.org/officeDocument/2006/relationships/hyperlink" Target="https://twitter.com/#!/ysmb_nl/status/1125020202310275072" TargetMode="External" /><Relationship Id="rId292" Type="http://schemas.openxmlformats.org/officeDocument/2006/relationships/hyperlink" Target="https://twitter.com/#!/travelwithelw/status/1125027747045285888" TargetMode="External" /><Relationship Id="rId293" Type="http://schemas.openxmlformats.org/officeDocument/2006/relationships/hyperlink" Target="https://twitter.com/#!/chetan0037/status/1125029382685380608" TargetMode="External" /><Relationship Id="rId294" Type="http://schemas.openxmlformats.org/officeDocument/2006/relationships/hyperlink" Target="https://twitter.com/#!/momomarketing/status/1125034848274354176" TargetMode="External" /><Relationship Id="rId295" Type="http://schemas.openxmlformats.org/officeDocument/2006/relationships/hyperlink" Target="https://twitter.com/#!/princeroy76/status/1125043110382161921" TargetMode="External" /><Relationship Id="rId296" Type="http://schemas.openxmlformats.org/officeDocument/2006/relationships/hyperlink" Target="https://twitter.com/#!/corellanapino/status/1125062655922855937" TargetMode="External" /><Relationship Id="rId297" Type="http://schemas.openxmlformats.org/officeDocument/2006/relationships/hyperlink" Target="https://twitter.com/#!/corellanapino/status/1125062655922855937" TargetMode="External" /><Relationship Id="rId298" Type="http://schemas.openxmlformats.org/officeDocument/2006/relationships/hyperlink" Target="https://twitter.com/#!/strend_/status/1125076120683073536" TargetMode="External" /><Relationship Id="rId299" Type="http://schemas.openxmlformats.org/officeDocument/2006/relationships/hyperlink" Target="https://twitter.com/#!/redcopperltd/status/1125347658175066113" TargetMode="External" /><Relationship Id="rId300" Type="http://schemas.openxmlformats.org/officeDocument/2006/relationships/hyperlink" Target="https://twitter.com/#!/awarioapp/status/1123421916864421889" TargetMode="External" /><Relationship Id="rId301" Type="http://schemas.openxmlformats.org/officeDocument/2006/relationships/hyperlink" Target="https://twitter.com/#!/b2the7/status/1125811648399278082" TargetMode="External" /><Relationship Id="rId302" Type="http://schemas.openxmlformats.org/officeDocument/2006/relationships/hyperlink" Target="https://twitter.com/#!/fearh2o/status/1123343666326704129" TargetMode="External" /><Relationship Id="rId303" Type="http://schemas.openxmlformats.org/officeDocument/2006/relationships/hyperlink" Target="https://twitter.com/#!/fearh2o/status/1123471890180448259" TargetMode="External" /><Relationship Id="rId304" Type="http://schemas.openxmlformats.org/officeDocument/2006/relationships/hyperlink" Target="https://twitter.com/#!/fearh2o/status/1124123444235374592" TargetMode="External" /><Relationship Id="rId305" Type="http://schemas.openxmlformats.org/officeDocument/2006/relationships/hyperlink" Target="https://twitter.com/#!/fearh2o/status/1124743864248614913" TargetMode="External" /><Relationship Id="rId306" Type="http://schemas.openxmlformats.org/officeDocument/2006/relationships/hyperlink" Target="https://twitter.com/#!/fearh2o/status/1126512232299294720" TargetMode="External" /><Relationship Id="rId307" Type="http://schemas.openxmlformats.org/officeDocument/2006/relationships/hyperlink" Target="https://twitter.com/#!/backmanage/status/1126512664123990021" TargetMode="External" /><Relationship Id="rId308" Type="http://schemas.openxmlformats.org/officeDocument/2006/relationships/hyperlink" Target="https://twitter.com/#!/simplenetbiz/status/1123216653225951232" TargetMode="External" /><Relationship Id="rId309" Type="http://schemas.openxmlformats.org/officeDocument/2006/relationships/hyperlink" Target="https://twitter.com/#!/simplenetbiz/status/1123343735079821312" TargetMode="External" /><Relationship Id="rId310" Type="http://schemas.openxmlformats.org/officeDocument/2006/relationships/hyperlink" Target="https://twitter.com/#!/simplenetbiz/status/1123471923042770944" TargetMode="External" /><Relationship Id="rId311" Type="http://schemas.openxmlformats.org/officeDocument/2006/relationships/hyperlink" Target="https://twitter.com/#!/simplenetbiz/status/1124121231224180736" TargetMode="External" /><Relationship Id="rId312" Type="http://schemas.openxmlformats.org/officeDocument/2006/relationships/hyperlink" Target="https://twitter.com/#!/simplenetbiz/status/1124742762912452610" TargetMode="External" /><Relationship Id="rId313" Type="http://schemas.openxmlformats.org/officeDocument/2006/relationships/hyperlink" Target="https://twitter.com/#!/simplenetbiz/status/1126512696319533056" TargetMode="External" /><Relationship Id="rId314" Type="http://schemas.openxmlformats.org/officeDocument/2006/relationships/hyperlink" Target="https://twitter.com/#!/monisbukhari/status/1123216363785543680" TargetMode="External" /><Relationship Id="rId315" Type="http://schemas.openxmlformats.org/officeDocument/2006/relationships/hyperlink" Target="https://twitter.com/#!/monisbukhari/status/1123344616860848129" TargetMode="External" /><Relationship Id="rId316" Type="http://schemas.openxmlformats.org/officeDocument/2006/relationships/hyperlink" Target="https://twitter.com/#!/monisbukhari/status/1123471644339703808" TargetMode="External" /><Relationship Id="rId317" Type="http://schemas.openxmlformats.org/officeDocument/2006/relationships/hyperlink" Target="https://twitter.com/#!/monisbukhari/status/1124120230370975744" TargetMode="External" /><Relationship Id="rId318" Type="http://schemas.openxmlformats.org/officeDocument/2006/relationships/hyperlink" Target="https://twitter.com/#!/monisbukhari/status/1124740617840549888" TargetMode="External" /><Relationship Id="rId319" Type="http://schemas.openxmlformats.org/officeDocument/2006/relationships/hyperlink" Target="https://twitter.com/#!/monisbukhari/status/1126513449977155584" TargetMode="External" /><Relationship Id="rId320" Type="http://schemas.openxmlformats.org/officeDocument/2006/relationships/hyperlink" Target="https://twitter.com/#!/theryanmonahan/status/1126520509565423617" TargetMode="External" /><Relationship Id="rId321" Type="http://schemas.openxmlformats.org/officeDocument/2006/relationships/hyperlink" Target="https://twitter.com/#!/fuzedio/status/1126550951903617025" TargetMode="External" /><Relationship Id="rId322" Type="http://schemas.openxmlformats.org/officeDocument/2006/relationships/hyperlink" Target="https://twitter.com/#!/annette_henry/status/1124700211543146498" TargetMode="External" /><Relationship Id="rId323" Type="http://schemas.openxmlformats.org/officeDocument/2006/relationships/hyperlink" Target="https://twitter.com/#!/ammarketing_nl/status/1124700470377877505" TargetMode="External" /><Relationship Id="rId324" Type="http://schemas.openxmlformats.org/officeDocument/2006/relationships/hyperlink" Target="https://twitter.com/#!/socialmedia2day/status/1120719030002831360" TargetMode="External" /><Relationship Id="rId325" Type="http://schemas.openxmlformats.org/officeDocument/2006/relationships/hyperlink" Target="https://twitter.com/#!/ammarketing_nl/status/1125062858935549952" TargetMode="External" /><Relationship Id="rId326" Type="http://schemas.openxmlformats.org/officeDocument/2006/relationships/hyperlink" Target="https://twitter.com/#!/ammarketing_nl/status/1123979500503674880" TargetMode="External" /><Relationship Id="rId327" Type="http://schemas.openxmlformats.org/officeDocument/2006/relationships/hyperlink" Target="https://twitter.com/#!/ammarketing_nl/status/1124700470377877505" TargetMode="External" /><Relationship Id="rId328" Type="http://schemas.openxmlformats.org/officeDocument/2006/relationships/hyperlink" Target="https://twitter.com/#!/ammarketing_nl/status/1124742112036237313" TargetMode="External" /><Relationship Id="rId329" Type="http://schemas.openxmlformats.org/officeDocument/2006/relationships/hyperlink" Target="https://twitter.com/#!/ammarketing_nl/status/1125062858935549952" TargetMode="External" /><Relationship Id="rId330" Type="http://schemas.openxmlformats.org/officeDocument/2006/relationships/hyperlink" Target="https://twitter.com/#!/ammarketing_nl/status/1126554011677679618" TargetMode="External" /><Relationship Id="rId331" Type="http://schemas.openxmlformats.org/officeDocument/2006/relationships/hyperlink" Target="https://twitter.com/#!/socialmedia2day/status/1120734309311242247" TargetMode="External" /><Relationship Id="rId332" Type="http://schemas.openxmlformats.org/officeDocument/2006/relationships/hyperlink" Target="https://twitter.com/#!/socialmedia2day/status/1123214232227602434" TargetMode="External" /><Relationship Id="rId333" Type="http://schemas.openxmlformats.org/officeDocument/2006/relationships/hyperlink" Target="https://twitter.com/#!/socialmedia2day/status/1123342549865963520" TargetMode="External" /><Relationship Id="rId334" Type="http://schemas.openxmlformats.org/officeDocument/2006/relationships/hyperlink" Target="https://twitter.com/#!/socialmedia2day/status/1123470886932242433" TargetMode="External" /><Relationship Id="rId335" Type="http://schemas.openxmlformats.org/officeDocument/2006/relationships/hyperlink" Target="https://twitter.com/#!/socialmedia2day/status/1124120165199810562" TargetMode="External" /><Relationship Id="rId336" Type="http://schemas.openxmlformats.org/officeDocument/2006/relationships/hyperlink" Target="https://twitter.com/#!/socialmedia2day/status/1124740516485246976" TargetMode="External" /><Relationship Id="rId337" Type="http://schemas.openxmlformats.org/officeDocument/2006/relationships/hyperlink" Target="https://twitter.com/#!/socialmedia2day/status/1126511661362438146" TargetMode="External" /><Relationship Id="rId338" Type="http://schemas.openxmlformats.org/officeDocument/2006/relationships/hyperlink" Target="https://twitter.com/#!/cgtmarketing/status/1126570726797004800" TargetMode="External" /><Relationship Id="rId339" Type="http://schemas.openxmlformats.org/officeDocument/2006/relationships/hyperlink" Target="https://twitter.com/#!/kobmaxqueen/status/1123484135148879872" TargetMode="External" /><Relationship Id="rId340" Type="http://schemas.openxmlformats.org/officeDocument/2006/relationships/hyperlink" Target="https://twitter.com/#!/kobmaxqueen/status/1123484156334358528" TargetMode="External" /><Relationship Id="rId341" Type="http://schemas.openxmlformats.org/officeDocument/2006/relationships/hyperlink" Target="https://twitter.com/#!/kobmaxqueen/status/1124208732664139777" TargetMode="External" /><Relationship Id="rId342" Type="http://schemas.openxmlformats.org/officeDocument/2006/relationships/hyperlink" Target="https://twitter.com/#!/kobmaxqueen/status/1124931779650048000" TargetMode="External" /><Relationship Id="rId343" Type="http://schemas.openxmlformats.org/officeDocument/2006/relationships/hyperlink" Target="https://twitter.com/#!/kobmaxqueen/status/1126745503197097984" TargetMode="External" /><Relationship Id="rId344" Type="http://schemas.openxmlformats.org/officeDocument/2006/relationships/comments" Target="../comments1.xml" /><Relationship Id="rId345" Type="http://schemas.openxmlformats.org/officeDocument/2006/relationships/vmlDrawing" Target="../drawings/vmlDrawing1.vml" /><Relationship Id="rId346" Type="http://schemas.openxmlformats.org/officeDocument/2006/relationships/table" Target="../tables/table1.xml" /><Relationship Id="rId3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ocialmediatoday.com/news/smtlive-twitter-chat-recap-the-future-of-marketing-automation/552692/?utm_source=dlvr.it&amp;utm_medium=twitter" TargetMode="External" /><Relationship Id="rId2" Type="http://schemas.openxmlformats.org/officeDocument/2006/relationships/hyperlink" Target="https://www.socialmediatoday.com/news/b2b-marketers-share-their-best-tips-for-instagram/553675/" TargetMode="External" /><Relationship Id="rId3" Type="http://schemas.openxmlformats.org/officeDocument/2006/relationships/hyperlink" Target="https://awario.com/blog/digital-marketing-twitter-chats/" TargetMode="External" /><Relationship Id="rId4" Type="http://schemas.openxmlformats.org/officeDocument/2006/relationships/hyperlink" Target="https://www.socialmediatoday.com/news/7-biggest-challenges-of-social-media-management-smtlive-recap/549380/" TargetMode="External" /><Relationship Id="rId5" Type="http://schemas.openxmlformats.org/officeDocument/2006/relationships/hyperlink" Target="https://www.socialmediatoday.com/news/b2b-marketers-share-their-best-tips-for-instagram/553675/" TargetMode="External" /><Relationship Id="rId6" Type="http://schemas.openxmlformats.org/officeDocument/2006/relationships/hyperlink" Target="https://www.socialmediatoday.com/news/b2b-marketers-share-their-best-tips-for-instagram/553675/" TargetMode="External" /><Relationship Id="rId7" Type="http://schemas.openxmlformats.org/officeDocument/2006/relationships/hyperlink" Target="https://www.socialmediatoday.com/news/b2b-marketers-share-their-best-tips-for-instagram/553675/" TargetMode="External" /><Relationship Id="rId8" Type="http://schemas.openxmlformats.org/officeDocument/2006/relationships/hyperlink" Target="https://www.socialmediatoday.com/news/b2b-marketers-share-their-best-tips-for-instagram/553675/" TargetMode="External" /><Relationship Id="rId9" Type="http://schemas.openxmlformats.org/officeDocument/2006/relationships/hyperlink" Target="https://www.socialmediatoday.com/news/b2b-marketers-share-their-best-tips-for-instagram/553675/" TargetMode="External" /><Relationship Id="rId10" Type="http://schemas.openxmlformats.org/officeDocument/2006/relationships/hyperlink" Target="https://www.socialmediatoday.com/news/b2b-marketers-share-their-best-tips-for-instagram/553675/" TargetMode="External" /><Relationship Id="rId11" Type="http://schemas.openxmlformats.org/officeDocument/2006/relationships/hyperlink" Target="https://www.socialmediatoday.com/news/b2b-marketers-share-their-best-tips-for-instagram/553675/" TargetMode="External" /><Relationship Id="rId12" Type="http://schemas.openxmlformats.org/officeDocument/2006/relationships/hyperlink" Target="https://www.socialmediatoday.com/news/b2b-marketers-share-their-best-tips-for-instagram/553675/" TargetMode="External" /><Relationship Id="rId13" Type="http://schemas.openxmlformats.org/officeDocument/2006/relationships/hyperlink" Target="https://www.socialmediatoday.com/news/b2b-marketers-share-their-best-tips-for-instagram/553675/" TargetMode="External" /><Relationship Id="rId14" Type="http://schemas.openxmlformats.org/officeDocument/2006/relationships/hyperlink" Target="https://www.socialmediatoday.com/news/b2b-marketers-share-their-best-tips-for-instagram/553675/" TargetMode="External" /><Relationship Id="rId15" Type="http://schemas.openxmlformats.org/officeDocument/2006/relationships/hyperlink" Target="https://www.socialmediatoday.com/news/b2b-marketers-share-their-best-tips-for-instagram/553675/" TargetMode="External" /><Relationship Id="rId16" Type="http://schemas.openxmlformats.org/officeDocument/2006/relationships/hyperlink" Target="https://www.socialmediatoday.com/news/b2b-marketers-share-their-best-tips-for-instagram/553675/" TargetMode="External" /><Relationship Id="rId17" Type="http://schemas.openxmlformats.org/officeDocument/2006/relationships/hyperlink" Target="https://www.socialmediatoday.com/news/smtlive-recap-social-media-design-on-a-budget/550570/?fbclid=IwAR1XKABJduVTir-j98sBL-2ZwDlAfDWeArP_iRe5vY3ulI6p6u5HZhkUCpM" TargetMode="External" /><Relationship Id="rId18" Type="http://schemas.openxmlformats.org/officeDocument/2006/relationships/hyperlink" Target="https://www.socialmediatoday.com/news/b2b-marketers-share-their-best-tips-for-instagram/553675/" TargetMode="External" /><Relationship Id="rId19" Type="http://schemas.openxmlformats.org/officeDocument/2006/relationships/hyperlink" Target="https://www.socialmediatoday.com/news/b2b-marketers-share-their-best-tips-for-instagram/553675/" TargetMode="External" /><Relationship Id="rId20" Type="http://schemas.openxmlformats.org/officeDocument/2006/relationships/hyperlink" Target="https://www.socialmediatoday.com/news/b2b-marketers-share-their-best-tips-for-instagram/553675/" TargetMode="External" /><Relationship Id="rId21" Type="http://schemas.openxmlformats.org/officeDocument/2006/relationships/hyperlink" Target="https://www.socialmediatoday.com/news/b2b-marketers-share-their-best-tips-for-instagram/553675/" TargetMode="External" /><Relationship Id="rId22" Type="http://schemas.openxmlformats.org/officeDocument/2006/relationships/hyperlink" Target="https://www.socialmediatoday.com/news/b2b-marketers-share-their-best-tips-for-instagram/553675/" TargetMode="External" /><Relationship Id="rId23" Type="http://schemas.openxmlformats.org/officeDocument/2006/relationships/hyperlink" Target="https://www.socialmediatoday.com/news/b2b-marketers-share-their-best-tips-for-instagram/553675/" TargetMode="External" /><Relationship Id="rId24" Type="http://schemas.openxmlformats.org/officeDocument/2006/relationships/hyperlink" Target="https://awario.com/blog/digital-marketing-twitter-chats/" TargetMode="External" /><Relationship Id="rId25" Type="http://schemas.openxmlformats.org/officeDocument/2006/relationships/hyperlink" Target="https://www.socialmediatoday.com/news/b2b-marketers-share-their-best-tips-for-instagram/553675/" TargetMode="External" /><Relationship Id="rId26" Type="http://schemas.openxmlformats.org/officeDocument/2006/relationships/hyperlink" Target="https://www.socialmediatoday.com/news/b2b-marketers-share-their-best-tips-for-instagram/553675/" TargetMode="External" /><Relationship Id="rId27" Type="http://schemas.openxmlformats.org/officeDocument/2006/relationships/hyperlink" Target="https://www.socialmediatoday.com/news/b2b-marketers-share-their-best-tips-for-instagram/553675/" TargetMode="External" /><Relationship Id="rId28" Type="http://schemas.openxmlformats.org/officeDocument/2006/relationships/hyperlink" Target="https://www.socialmediatoday.com/news/b2b-marketers-share-their-best-tips-for-instagram/553675/" TargetMode="External" /><Relationship Id="rId29" Type="http://schemas.openxmlformats.org/officeDocument/2006/relationships/hyperlink" Target="http://link.divenewsletter.com/join/3qu/smt-twitter-chat" TargetMode="External" /><Relationship Id="rId30" Type="http://schemas.openxmlformats.org/officeDocument/2006/relationships/hyperlink" Target="http://link.divenewsletter.com/join/3qu/smt-twitter-chat" TargetMode="External" /><Relationship Id="rId31" Type="http://schemas.openxmlformats.org/officeDocument/2006/relationships/hyperlink" Target="https://www.socialmediatoday.com/news/b2b-marketers-share-their-best-tips-for-instagram/553675/" TargetMode="External" /><Relationship Id="rId32" Type="http://schemas.openxmlformats.org/officeDocument/2006/relationships/hyperlink" Target="https://www.socialmediatoday.com/news/b2b-marketers-share-their-best-tips-for-instagram/553675/" TargetMode="External" /><Relationship Id="rId33" Type="http://schemas.openxmlformats.org/officeDocument/2006/relationships/hyperlink" Target="https://www.socialmediatoday.com/news/b2b-marketers-share-their-best-tips-for-instagram/553675/" TargetMode="External" /><Relationship Id="rId34" Type="http://schemas.openxmlformats.org/officeDocument/2006/relationships/hyperlink" Target="https://www.socialmediatoday.com/news/b2b-marketers-share-their-best-tips-for-instagram/553675/" TargetMode="External" /><Relationship Id="rId35" Type="http://schemas.openxmlformats.org/officeDocument/2006/relationships/hyperlink" Target="https://www.socialmediatoday.com/news/b2b-marketers-share-their-best-tips-for-instagram/553675/" TargetMode="External" /><Relationship Id="rId36" Type="http://schemas.openxmlformats.org/officeDocument/2006/relationships/hyperlink" Target="http://link.divenewsletter.com/join/3qu/smt-twitter-chat" TargetMode="External" /><Relationship Id="rId37" Type="http://schemas.openxmlformats.org/officeDocument/2006/relationships/hyperlink" Target="http://link.divenewsletter.com/join/3qu/smt-twitter-chat" TargetMode="External" /><Relationship Id="rId38" Type="http://schemas.openxmlformats.org/officeDocument/2006/relationships/hyperlink" Target="http://link.divenewsletter.com/join/3qu/smt-twitter-chat" TargetMode="External" /><Relationship Id="rId39" Type="http://schemas.openxmlformats.org/officeDocument/2006/relationships/hyperlink" Target="https://www.socialmediatoday.com/news/how-to-participate-in-a-twitter-chat/546805/" TargetMode="External" /><Relationship Id="rId40" Type="http://schemas.openxmlformats.org/officeDocument/2006/relationships/hyperlink" Target="https://www.socialmediatoday.com/news/how-to-participate-in-a-twitter-chat/546805/" TargetMode="External" /><Relationship Id="rId41" Type="http://schemas.openxmlformats.org/officeDocument/2006/relationships/hyperlink" Target="https://www.socialmediatoday.com/news/b2b-marketers-share-their-best-tips-for-instagram/553675/" TargetMode="External" /><Relationship Id="rId42" Type="http://schemas.openxmlformats.org/officeDocument/2006/relationships/hyperlink" Target="http://link.divenewsletter.com/join/3qu/smt-twitter-chat" TargetMode="External" /><Relationship Id="rId43" Type="http://schemas.openxmlformats.org/officeDocument/2006/relationships/hyperlink" Target="https://www.surveymonkey.com/r/GX8GQRN" TargetMode="External" /><Relationship Id="rId44" Type="http://schemas.openxmlformats.org/officeDocument/2006/relationships/hyperlink" Target="https://www.socialmediatoday.com/news/b2b-marketers-share-their-best-tips-for-instagram/553675/" TargetMode="External" /><Relationship Id="rId45" Type="http://schemas.openxmlformats.org/officeDocument/2006/relationships/hyperlink" Target="https://www.socialmediatoday.com/news/b2b-marketers-share-their-best-tips-for-instagram/553675/" TargetMode="External" /><Relationship Id="rId46" Type="http://schemas.openxmlformats.org/officeDocument/2006/relationships/hyperlink" Target="https://www.socialmediatoday.com/news/b2b-marketers-share-their-best-tips-for-instagram/553675/" TargetMode="External" /><Relationship Id="rId47" Type="http://schemas.openxmlformats.org/officeDocument/2006/relationships/hyperlink" Target="https://www.socialmediatoday.com/news/b2b-marketers-share-their-best-tips-for-instagram/553675/" TargetMode="External" /><Relationship Id="rId48" Type="http://schemas.openxmlformats.org/officeDocument/2006/relationships/hyperlink" Target="https://www.socialmediatoday.com/news/b2b-marketers-share-their-best-tips-for-instagram/553675/" TargetMode="External" /><Relationship Id="rId49" Type="http://schemas.openxmlformats.org/officeDocument/2006/relationships/hyperlink" Target="http://link.divenewsletter.com/join/3qu/smt-twitter-chat" TargetMode="External" /><Relationship Id="rId50" Type="http://schemas.openxmlformats.org/officeDocument/2006/relationships/hyperlink" Target="https://www.socialmediatoday.com/news/b2b-marketers-share-their-best-tips-for-instagram/553675/" TargetMode="External" /><Relationship Id="rId51" Type="http://schemas.openxmlformats.org/officeDocument/2006/relationships/hyperlink" Target="https://www.socialmediatoday.com/news/b2b-marketers-share-their-best-tips-for-instagram/553675/" TargetMode="External" /><Relationship Id="rId52" Type="http://schemas.openxmlformats.org/officeDocument/2006/relationships/hyperlink" Target="https://www.socialmediatoday.com/news/b2b-marketers-share-their-best-tips-for-instagram/553675/" TargetMode="External" /><Relationship Id="rId53" Type="http://schemas.openxmlformats.org/officeDocument/2006/relationships/hyperlink" Target="https://www.socialmediatoday.com/news/b2b-marketers-share-their-best-tips-for-instagram/553675/" TargetMode="External" /><Relationship Id="rId54" Type="http://schemas.openxmlformats.org/officeDocument/2006/relationships/hyperlink" Target="http://link.divenewsletter.com/join/3qu/smt-twitter-chat" TargetMode="External" /><Relationship Id="rId55" Type="http://schemas.openxmlformats.org/officeDocument/2006/relationships/hyperlink" Target="https://pbs.twimg.com/media/D5VAlOOUwAModoD.jpg" TargetMode="External" /><Relationship Id="rId56" Type="http://schemas.openxmlformats.org/officeDocument/2006/relationships/hyperlink" Target="https://pbs.twimg.com/media/D5Z0bZyUYAECg8V.jpg" TargetMode="External" /><Relationship Id="rId57" Type="http://schemas.openxmlformats.org/officeDocument/2006/relationships/hyperlink" Target="https://pbs.twimg.com/media/D5cyR1TW0AAo1bZ.jpg" TargetMode="External" /><Relationship Id="rId58" Type="http://schemas.openxmlformats.org/officeDocument/2006/relationships/hyperlink" Target="https://pbs.twimg.com/media/D5fwIxbXsAIN-Bc.jpg" TargetMode="External" /><Relationship Id="rId59" Type="http://schemas.openxmlformats.org/officeDocument/2006/relationships/hyperlink" Target="https://pbs.twimg.com/media/D5cyR1TW0AAo1bZ.jpg" TargetMode="External" /><Relationship Id="rId60" Type="http://schemas.openxmlformats.org/officeDocument/2006/relationships/hyperlink" Target="https://pbs.twimg.com/tweet_video_thumb/D6IsF1kU8AE25sZ.jpg" TargetMode="External" /><Relationship Id="rId61" Type="http://schemas.openxmlformats.org/officeDocument/2006/relationships/hyperlink" Target="https://pbs.twimg.com/tweet_video_thumb/D6IsF1kU8AE25sZ.jpg" TargetMode="External" /><Relationship Id="rId62" Type="http://schemas.openxmlformats.org/officeDocument/2006/relationships/hyperlink" Target="https://pbs.twimg.com/tweet_video_thumb/D6IsF1kU8AE25sZ.jpg" TargetMode="External" /><Relationship Id="rId63" Type="http://schemas.openxmlformats.org/officeDocument/2006/relationships/hyperlink" Target="https://pbs.twimg.com/tweet_video_thumb/D6IsF1kU8AE25sZ.jpg" TargetMode="External" /><Relationship Id="rId64" Type="http://schemas.openxmlformats.org/officeDocument/2006/relationships/hyperlink" Target="https://pbs.twimg.com/tweet_video_thumb/D6IsF1kU8AE25sZ.jpg" TargetMode="External" /><Relationship Id="rId65" Type="http://schemas.openxmlformats.org/officeDocument/2006/relationships/hyperlink" Target="https://pbs.twimg.com/media/D5VAlOOUwAModoD.jpg" TargetMode="External" /><Relationship Id="rId66" Type="http://schemas.openxmlformats.org/officeDocument/2006/relationships/hyperlink" Target="http://pbs.twimg.com/profile_images/846409220832473088/-1Wh0Keo_normal.jpg" TargetMode="External" /><Relationship Id="rId67" Type="http://schemas.openxmlformats.org/officeDocument/2006/relationships/hyperlink" Target="http://pbs.twimg.com/profile_images/885133434242379776/Smypch9I_normal.jpg" TargetMode="External" /><Relationship Id="rId68" Type="http://schemas.openxmlformats.org/officeDocument/2006/relationships/hyperlink" Target="https://pbs.twimg.com/media/D5Z0bZyUYAECg8V.jpg" TargetMode="External" /><Relationship Id="rId69" Type="http://schemas.openxmlformats.org/officeDocument/2006/relationships/hyperlink" Target="http://pbs.twimg.com/profile_images/806159598252150784/Q-SpjRrK_normal.jpg" TargetMode="External" /><Relationship Id="rId70" Type="http://schemas.openxmlformats.org/officeDocument/2006/relationships/hyperlink" Target="http://pbs.twimg.com/profile_images/1106697498570227712/B6w3qb3N_normal.jpg" TargetMode="External" /><Relationship Id="rId71" Type="http://schemas.openxmlformats.org/officeDocument/2006/relationships/hyperlink" Target="http://pbs.twimg.com/profile_images/1103037214005571584/-bB2dNVN_normal.png" TargetMode="External" /><Relationship Id="rId72" Type="http://schemas.openxmlformats.org/officeDocument/2006/relationships/hyperlink" Target="http://pbs.twimg.com/profile_images/513958898986790913/dZbusBwx_normal.png" TargetMode="External" /><Relationship Id="rId73" Type="http://schemas.openxmlformats.org/officeDocument/2006/relationships/hyperlink" Target="http://pbs.twimg.com/profile_images/1113245837474369537/9elLXbK-_normal.jpg" TargetMode="External" /><Relationship Id="rId74" Type="http://schemas.openxmlformats.org/officeDocument/2006/relationships/hyperlink" Target="http://pbs.twimg.com/profile_images/1019413817309085696/andn1BiI_normal.jpg" TargetMode="External" /><Relationship Id="rId75" Type="http://schemas.openxmlformats.org/officeDocument/2006/relationships/hyperlink" Target="http://pbs.twimg.com/profile_images/1101205487838584832/8kG-fYO2_normal.jpg" TargetMode="External" /><Relationship Id="rId76" Type="http://schemas.openxmlformats.org/officeDocument/2006/relationships/hyperlink" Target="http://pbs.twimg.com/profile_images/958900715459694592/nmxTsQHj_normal.jpg" TargetMode="External" /><Relationship Id="rId77" Type="http://schemas.openxmlformats.org/officeDocument/2006/relationships/hyperlink" Target="http://pbs.twimg.com/profile_images/1091039762582884353/XWHF6zEH_normal.jpg" TargetMode="External" /><Relationship Id="rId78" Type="http://schemas.openxmlformats.org/officeDocument/2006/relationships/hyperlink" Target="http://pbs.twimg.com/profile_images/988676158634868737/P17l7GnN_normal.jpg" TargetMode="External" /><Relationship Id="rId79" Type="http://schemas.openxmlformats.org/officeDocument/2006/relationships/hyperlink" Target="http://pbs.twimg.com/profile_images/1106801017570549760/_cnCvoKf_normal.png" TargetMode="External" /><Relationship Id="rId80" Type="http://schemas.openxmlformats.org/officeDocument/2006/relationships/hyperlink" Target="http://pbs.twimg.com/profile_images/1120435000845971458/NLIAapta_normal.jpg" TargetMode="External" /><Relationship Id="rId81" Type="http://schemas.openxmlformats.org/officeDocument/2006/relationships/hyperlink" Target="http://pbs.twimg.com/profile_images/1004243547472556032/yayWifmC_normal.jpg" TargetMode="External" /><Relationship Id="rId82" Type="http://schemas.openxmlformats.org/officeDocument/2006/relationships/hyperlink" Target="http://pbs.twimg.com/profile_images/1072631939989942272/QQr9Sev3_normal.jpg" TargetMode="External" /><Relationship Id="rId83" Type="http://schemas.openxmlformats.org/officeDocument/2006/relationships/hyperlink" Target="http://pbs.twimg.com/profile_images/1116313319902781443/3HzeQ9gp_normal.jpg" TargetMode="External" /><Relationship Id="rId84" Type="http://schemas.openxmlformats.org/officeDocument/2006/relationships/hyperlink" Target="http://pbs.twimg.com/profile_images/1013863655941779458/-HfoqhFX_normal.jpg" TargetMode="External" /><Relationship Id="rId85" Type="http://schemas.openxmlformats.org/officeDocument/2006/relationships/hyperlink" Target="http://pbs.twimg.com/profile_images/975040211267801089/qNP_Vu7P_normal.jpg" TargetMode="External" /><Relationship Id="rId86" Type="http://schemas.openxmlformats.org/officeDocument/2006/relationships/hyperlink" Target="http://pbs.twimg.com/profile_images/987104009168142336/W-4T9eHh_normal.jpg" TargetMode="External" /><Relationship Id="rId87" Type="http://schemas.openxmlformats.org/officeDocument/2006/relationships/hyperlink" Target="http://pbs.twimg.com/profile_images/434673100798447616/acRKnzKU_normal.jpeg" TargetMode="External" /><Relationship Id="rId88" Type="http://schemas.openxmlformats.org/officeDocument/2006/relationships/hyperlink" Target="http://pbs.twimg.com/profile_images/1122565997599260673/pc2dzeTp_normal.png" TargetMode="External" /><Relationship Id="rId89" Type="http://schemas.openxmlformats.org/officeDocument/2006/relationships/hyperlink" Target="https://pbs.twimg.com/media/D5cyR1TW0AAo1bZ.jpg" TargetMode="External" /><Relationship Id="rId90" Type="http://schemas.openxmlformats.org/officeDocument/2006/relationships/hyperlink" Target="http://pbs.twimg.com/profile_images/920041568144384000/EAhHp4-u_normal.jpg" TargetMode="External" /><Relationship Id="rId91" Type="http://schemas.openxmlformats.org/officeDocument/2006/relationships/hyperlink" Target="http://pbs.twimg.com/profile_images/1042939911941316608/rVhfVHoI_normal.jpg" TargetMode="External" /><Relationship Id="rId92" Type="http://schemas.openxmlformats.org/officeDocument/2006/relationships/hyperlink" Target="https://pbs.twimg.com/media/D5fwIxbXsAIN-Bc.jpg" TargetMode="External" /><Relationship Id="rId93" Type="http://schemas.openxmlformats.org/officeDocument/2006/relationships/hyperlink" Target="http://pbs.twimg.com/profile_images/1125336074086178818/QRV8LpZW_normal.jpg" TargetMode="External" /><Relationship Id="rId94" Type="http://schemas.openxmlformats.org/officeDocument/2006/relationships/hyperlink" Target="http://pbs.twimg.com/profile_images/1123240846760054784/pWwIZm54_normal.jpg" TargetMode="External" /><Relationship Id="rId95" Type="http://schemas.openxmlformats.org/officeDocument/2006/relationships/hyperlink" Target="http://pbs.twimg.com/profile_images/1041572269527576577/6pgnmS8k_normal.jpg" TargetMode="External" /><Relationship Id="rId96" Type="http://schemas.openxmlformats.org/officeDocument/2006/relationships/hyperlink" Target="http://pbs.twimg.com/profile_images/1029366546106384386/Syiiivmq_normal.jpg" TargetMode="External" /><Relationship Id="rId97" Type="http://schemas.openxmlformats.org/officeDocument/2006/relationships/hyperlink" Target="http://pbs.twimg.com/profile_images/971518376076984320/eQdX_nIQ_normal.jpg" TargetMode="External" /><Relationship Id="rId98" Type="http://schemas.openxmlformats.org/officeDocument/2006/relationships/hyperlink" Target="http://pbs.twimg.com/profile_images/866981183464386561/zCkOKtMf_normal.jpg" TargetMode="External" /><Relationship Id="rId99" Type="http://schemas.openxmlformats.org/officeDocument/2006/relationships/hyperlink" Target="http://pbs.twimg.com/profile_images/1031917989984194560/0lo3-4wE_normal.jpg" TargetMode="External" /><Relationship Id="rId100" Type="http://schemas.openxmlformats.org/officeDocument/2006/relationships/hyperlink" Target="http://pbs.twimg.com/profile_images/1009598385538596865/G2-6ykGO_normal.jpg" TargetMode="External" /><Relationship Id="rId101" Type="http://schemas.openxmlformats.org/officeDocument/2006/relationships/hyperlink" Target="http://pbs.twimg.com/profile_images/961417983271739392/MBcouCgC_normal.jpg" TargetMode="External" /><Relationship Id="rId102" Type="http://schemas.openxmlformats.org/officeDocument/2006/relationships/hyperlink" Target="http://pbs.twimg.com/profile_images/929112443137286144/f9x4tTrN_normal.jpg" TargetMode="External" /><Relationship Id="rId103" Type="http://schemas.openxmlformats.org/officeDocument/2006/relationships/hyperlink" Target="http://pbs.twimg.com/profile_images/1093178371679371264/XhXnZUmI_normal.jpg" TargetMode="External" /><Relationship Id="rId104" Type="http://schemas.openxmlformats.org/officeDocument/2006/relationships/hyperlink" Target="http://pbs.twimg.com/profile_images/963087423323373568/3XcnnCDv_normal.jpg" TargetMode="External" /><Relationship Id="rId105" Type="http://schemas.openxmlformats.org/officeDocument/2006/relationships/hyperlink" Target="http://pbs.twimg.com/profile_images/1124448305826619392/D26OAkjy_normal.jpg" TargetMode="External" /><Relationship Id="rId106" Type="http://schemas.openxmlformats.org/officeDocument/2006/relationships/hyperlink" Target="http://pbs.twimg.com/profile_images/978993366221246465/jghb2Ywd_normal.jpg" TargetMode="External" /><Relationship Id="rId107" Type="http://schemas.openxmlformats.org/officeDocument/2006/relationships/hyperlink" Target="http://pbs.twimg.com/profile_images/1094044730508410881/YCH5z10g_normal.jpg" TargetMode="External" /><Relationship Id="rId108" Type="http://schemas.openxmlformats.org/officeDocument/2006/relationships/hyperlink" Target="http://pbs.twimg.com/profile_images/976456474812612608/Pvp6A_Dq_normal.jpg" TargetMode="External" /><Relationship Id="rId109" Type="http://schemas.openxmlformats.org/officeDocument/2006/relationships/hyperlink" Target="http://pbs.twimg.com/profile_images/1123719011764711424/CEqINWz6_normal.png" TargetMode="External" /><Relationship Id="rId110" Type="http://schemas.openxmlformats.org/officeDocument/2006/relationships/hyperlink" Target="http://pbs.twimg.com/profile_images/921728131152494593/Sq6n7sPZ_normal.jpg" TargetMode="External" /><Relationship Id="rId111" Type="http://schemas.openxmlformats.org/officeDocument/2006/relationships/hyperlink" Target="http://pbs.twimg.com/profile_images/869220255096201217/sfE2rJKJ_normal.jpg" TargetMode="External" /><Relationship Id="rId112" Type="http://schemas.openxmlformats.org/officeDocument/2006/relationships/hyperlink" Target="http://pbs.twimg.com/profile_images/1090640346369921026/40to8-IP_normal.jpg" TargetMode="External" /><Relationship Id="rId113" Type="http://schemas.openxmlformats.org/officeDocument/2006/relationships/hyperlink" Target="http://pbs.twimg.com/profile_images/1112043511677771776/hPTMLEln_normal.jpg" TargetMode="External" /><Relationship Id="rId114" Type="http://schemas.openxmlformats.org/officeDocument/2006/relationships/hyperlink" Target="http://pbs.twimg.com/profile_images/1025760574951419905/VJnPrBNO_normal.jpg" TargetMode="External" /><Relationship Id="rId115" Type="http://schemas.openxmlformats.org/officeDocument/2006/relationships/hyperlink" Target="http://pbs.twimg.com/profile_images/665618948218609666/a6228emI_normal.jpg" TargetMode="External" /><Relationship Id="rId116" Type="http://schemas.openxmlformats.org/officeDocument/2006/relationships/hyperlink" Target="http://pbs.twimg.com/profile_images/378800000522771851/0e6bae89f5dc1de5c934c0cb151cab6d_normal.jpeg" TargetMode="External" /><Relationship Id="rId117" Type="http://schemas.openxmlformats.org/officeDocument/2006/relationships/hyperlink" Target="http://pbs.twimg.com/profile_images/1122846521513275392/7j7on-pd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780672350245294084/U08IK_Jh_normal.jpg" TargetMode="External" /><Relationship Id="rId120" Type="http://schemas.openxmlformats.org/officeDocument/2006/relationships/hyperlink" Target="http://pbs.twimg.com/profile_images/1053820356979437568/fXkCF6Wd_normal.jpg" TargetMode="External" /><Relationship Id="rId121" Type="http://schemas.openxmlformats.org/officeDocument/2006/relationships/hyperlink" Target="http://pbs.twimg.com/profile_images/1108554708875014145/IsDZVaDj_normal.jpg" TargetMode="External" /><Relationship Id="rId122" Type="http://schemas.openxmlformats.org/officeDocument/2006/relationships/hyperlink" Target="http://pbs.twimg.com/profile_images/1119884001643118592/RzVJGbl5_normal.jpg" TargetMode="External" /><Relationship Id="rId123" Type="http://schemas.openxmlformats.org/officeDocument/2006/relationships/hyperlink" Target="http://pbs.twimg.com/profile_images/818447560897679361/exqMAHgb_normal.jpg" TargetMode="External" /><Relationship Id="rId124" Type="http://schemas.openxmlformats.org/officeDocument/2006/relationships/hyperlink" Target="http://pbs.twimg.com/profile_images/1019657436175757313/Z_9rAQZH_normal.jpg" TargetMode="External" /><Relationship Id="rId125" Type="http://schemas.openxmlformats.org/officeDocument/2006/relationships/hyperlink" Target="http://pbs.twimg.com/profile_images/1071916654777507847/iBUsv7Fd_normal.jpg" TargetMode="External" /><Relationship Id="rId126" Type="http://schemas.openxmlformats.org/officeDocument/2006/relationships/hyperlink" Target="http://pbs.twimg.com/profile_images/871790645861654528/qu7C766i_normal.jpg" TargetMode="External" /><Relationship Id="rId127" Type="http://schemas.openxmlformats.org/officeDocument/2006/relationships/hyperlink" Target="http://pbs.twimg.com/profile_images/487522448355516416/UVz68NP4_normal.png" TargetMode="External" /><Relationship Id="rId128" Type="http://schemas.openxmlformats.org/officeDocument/2006/relationships/hyperlink" Target="http://pbs.twimg.com/profile_images/1028758712675127297/GJ1QOJoX_normal.jpg" TargetMode="External" /><Relationship Id="rId129" Type="http://schemas.openxmlformats.org/officeDocument/2006/relationships/hyperlink" Target="http://pbs.twimg.com/profile_images/1825375754/Kavitha_Headshot_normal.jpg" TargetMode="External" /><Relationship Id="rId130" Type="http://schemas.openxmlformats.org/officeDocument/2006/relationships/hyperlink" Target="http://pbs.twimg.com/profile_images/1825375754/Kavitha_Headshot_normal.jpg" TargetMode="External" /><Relationship Id="rId131" Type="http://schemas.openxmlformats.org/officeDocument/2006/relationships/hyperlink" Target="http://pbs.twimg.com/profile_images/865318741311094784/0LK-zmb1_normal.jpg" TargetMode="External" /><Relationship Id="rId132" Type="http://schemas.openxmlformats.org/officeDocument/2006/relationships/hyperlink" Target="http://pbs.twimg.com/profile_images/722485870545149952/vgKfzLUK_normal.jpg" TargetMode="External" /><Relationship Id="rId133" Type="http://schemas.openxmlformats.org/officeDocument/2006/relationships/hyperlink" Target="http://pbs.twimg.com/profile_images/1127855491395260416/rG1igP3i_normal.jpg" TargetMode="External" /><Relationship Id="rId134" Type="http://schemas.openxmlformats.org/officeDocument/2006/relationships/hyperlink" Target="http://pbs.twimg.com/profile_images/1057232266454319104/PBZrUvgk_normal.jpg" TargetMode="External" /><Relationship Id="rId135" Type="http://schemas.openxmlformats.org/officeDocument/2006/relationships/hyperlink" Target="http://pbs.twimg.com/profile_images/635728484648685568/shbB4SyY_normal.jpg" TargetMode="External" /><Relationship Id="rId136" Type="http://schemas.openxmlformats.org/officeDocument/2006/relationships/hyperlink" Target="http://pbs.twimg.com/profile_images/1114915453774602240/x3aGk45h_normal.png" TargetMode="External" /><Relationship Id="rId137" Type="http://schemas.openxmlformats.org/officeDocument/2006/relationships/hyperlink" Target="http://pbs.twimg.com/profile_images/1023615385327661056/JLOeWuuR_normal.jpg" TargetMode="External" /><Relationship Id="rId138" Type="http://schemas.openxmlformats.org/officeDocument/2006/relationships/hyperlink" Target="http://pbs.twimg.com/profile_images/1101255537264594945/OcaLjE0m_normal.jpg" TargetMode="External" /><Relationship Id="rId139" Type="http://schemas.openxmlformats.org/officeDocument/2006/relationships/hyperlink" Target="http://pbs.twimg.com/profile_images/1118563003765534720/yNBaWxKI_normal.png" TargetMode="External" /><Relationship Id="rId140" Type="http://schemas.openxmlformats.org/officeDocument/2006/relationships/hyperlink" Target="http://pbs.twimg.com/profile_images/1043817185678897153/bALC3l-8_normal.jpg" TargetMode="External" /><Relationship Id="rId141" Type="http://schemas.openxmlformats.org/officeDocument/2006/relationships/hyperlink" Target="https://pbs.twimg.com/media/D5cyR1TW0AAo1bZ.jpg" TargetMode="External" /><Relationship Id="rId142" Type="http://schemas.openxmlformats.org/officeDocument/2006/relationships/hyperlink" Target="http://pbs.twimg.com/profile_images/994319408947449856/ScQPPPOP_normal.jpg" TargetMode="External" /><Relationship Id="rId143" Type="http://schemas.openxmlformats.org/officeDocument/2006/relationships/hyperlink" Target="http://pbs.twimg.com/profile_images/656515061129826304/qvdIEnTP_normal.jpg" TargetMode="External" /><Relationship Id="rId144" Type="http://schemas.openxmlformats.org/officeDocument/2006/relationships/hyperlink" Target="http://pbs.twimg.com/profile_images/656515061129826304/qvdIEnTP_normal.jpg" TargetMode="External" /><Relationship Id="rId145" Type="http://schemas.openxmlformats.org/officeDocument/2006/relationships/hyperlink" Target="http://pbs.twimg.com/profile_images/656515061129826304/qvdIEnTP_normal.jpg" TargetMode="External" /><Relationship Id="rId146" Type="http://schemas.openxmlformats.org/officeDocument/2006/relationships/hyperlink" Target="http://pbs.twimg.com/profile_images/656515061129826304/qvdIEnTP_normal.jpg" TargetMode="External" /><Relationship Id="rId147" Type="http://schemas.openxmlformats.org/officeDocument/2006/relationships/hyperlink" Target="https://pbs.twimg.com/tweet_video_thumb/D6IsF1kU8AE25sZ.jpg" TargetMode="External" /><Relationship Id="rId148" Type="http://schemas.openxmlformats.org/officeDocument/2006/relationships/hyperlink" Target="https://pbs.twimg.com/tweet_video_thumb/D6IsF1kU8AE25sZ.jpg" TargetMode="External" /><Relationship Id="rId149" Type="http://schemas.openxmlformats.org/officeDocument/2006/relationships/hyperlink" Target="http://pbs.twimg.com/profile_images/1029184534632267776/cdX-KRln_normal.jpg" TargetMode="External" /><Relationship Id="rId150" Type="http://schemas.openxmlformats.org/officeDocument/2006/relationships/hyperlink" Target="http://pbs.twimg.com/profile_images/1029184534632267776/cdX-KRln_normal.jpg" TargetMode="External" /><Relationship Id="rId151" Type="http://schemas.openxmlformats.org/officeDocument/2006/relationships/hyperlink" Target="http://pbs.twimg.com/profile_images/1029184534632267776/cdX-KRln_normal.jpg" TargetMode="External" /><Relationship Id="rId152" Type="http://schemas.openxmlformats.org/officeDocument/2006/relationships/hyperlink" Target="http://pbs.twimg.com/profile_images/1029184534632267776/cdX-KRln_normal.jpg" TargetMode="External" /><Relationship Id="rId153" Type="http://schemas.openxmlformats.org/officeDocument/2006/relationships/hyperlink" Target="http://pbs.twimg.com/profile_images/1029184534632267776/cdX-KRln_normal.jpg" TargetMode="External" /><Relationship Id="rId154" Type="http://schemas.openxmlformats.org/officeDocument/2006/relationships/hyperlink" Target="https://pbs.twimg.com/tweet_video_thumb/D6IsF1kU8AE25sZ.jpg" TargetMode="External" /><Relationship Id="rId155" Type="http://schemas.openxmlformats.org/officeDocument/2006/relationships/hyperlink" Target="http://pbs.twimg.com/profile_images/913811675505192960/0xPcrAab_normal.jpg" TargetMode="External" /><Relationship Id="rId156" Type="http://schemas.openxmlformats.org/officeDocument/2006/relationships/hyperlink" Target="http://pbs.twimg.com/profile_images/913811675505192960/0xPcrAab_normal.jpg" TargetMode="External" /><Relationship Id="rId157" Type="http://schemas.openxmlformats.org/officeDocument/2006/relationships/hyperlink" Target="http://pbs.twimg.com/profile_images/913811675505192960/0xPcrAab_normal.jpg" TargetMode="External" /><Relationship Id="rId158" Type="http://schemas.openxmlformats.org/officeDocument/2006/relationships/hyperlink" Target="http://pbs.twimg.com/profile_images/913811675505192960/0xPcrAab_normal.jpg" TargetMode="External" /><Relationship Id="rId159" Type="http://schemas.openxmlformats.org/officeDocument/2006/relationships/hyperlink" Target="http://pbs.twimg.com/profile_images/913811675505192960/0xPcrAab_normal.jpg" TargetMode="External" /><Relationship Id="rId160" Type="http://schemas.openxmlformats.org/officeDocument/2006/relationships/hyperlink" Target="http://pbs.twimg.com/profile_images/913811675505192960/0xPcrAab_normal.jpg" TargetMode="External" /><Relationship Id="rId161" Type="http://schemas.openxmlformats.org/officeDocument/2006/relationships/hyperlink" Target="http://pbs.twimg.com/profile_images/1069386689234305024/qf3H_lg1_normal.jpg" TargetMode="External" /><Relationship Id="rId162" Type="http://schemas.openxmlformats.org/officeDocument/2006/relationships/hyperlink" Target="http://pbs.twimg.com/profile_images/1120658975828131841/h1lSwie7_normal.png" TargetMode="External" /><Relationship Id="rId163" Type="http://schemas.openxmlformats.org/officeDocument/2006/relationships/hyperlink" Target="http://pbs.twimg.com/profile_images/1017079329027756033/FiZNVJTo_normal.jpg" TargetMode="External" /><Relationship Id="rId164" Type="http://schemas.openxmlformats.org/officeDocument/2006/relationships/hyperlink" Target="http://pbs.twimg.com/profile_images/696143278807375872/_8KOQ7tg_normal.jpg" TargetMode="External" /><Relationship Id="rId165" Type="http://schemas.openxmlformats.org/officeDocument/2006/relationships/hyperlink" Target="http://pbs.twimg.com/profile_images/487242217887502337/qOMRQbPk_normal.jpeg" TargetMode="External" /><Relationship Id="rId166" Type="http://schemas.openxmlformats.org/officeDocument/2006/relationships/hyperlink" Target="http://pbs.twimg.com/profile_images/696143278807375872/_8KOQ7tg_normal.jpg" TargetMode="External" /><Relationship Id="rId167" Type="http://schemas.openxmlformats.org/officeDocument/2006/relationships/hyperlink" Target="http://pbs.twimg.com/profile_images/696143278807375872/_8KOQ7tg_normal.jpg" TargetMode="External" /><Relationship Id="rId168" Type="http://schemas.openxmlformats.org/officeDocument/2006/relationships/hyperlink" Target="http://pbs.twimg.com/profile_images/696143278807375872/_8KOQ7tg_normal.jpg" TargetMode="External" /><Relationship Id="rId169" Type="http://schemas.openxmlformats.org/officeDocument/2006/relationships/hyperlink" Target="http://pbs.twimg.com/profile_images/696143278807375872/_8KOQ7tg_normal.jpg" TargetMode="External" /><Relationship Id="rId170" Type="http://schemas.openxmlformats.org/officeDocument/2006/relationships/hyperlink" Target="http://pbs.twimg.com/profile_images/487242217887502337/qOMRQbPk_normal.jpeg" TargetMode="External" /><Relationship Id="rId171" Type="http://schemas.openxmlformats.org/officeDocument/2006/relationships/hyperlink" Target="http://pbs.twimg.com/profile_images/487242217887502337/qOMRQbPk_normal.jpeg" TargetMode="External" /><Relationship Id="rId172" Type="http://schemas.openxmlformats.org/officeDocument/2006/relationships/hyperlink" Target="http://pbs.twimg.com/profile_images/487242217887502337/qOMRQbPk_normal.jpeg" TargetMode="External" /><Relationship Id="rId173" Type="http://schemas.openxmlformats.org/officeDocument/2006/relationships/hyperlink" Target="http://pbs.twimg.com/profile_images/487242217887502337/qOMRQbPk_normal.jpeg" TargetMode="External" /><Relationship Id="rId174" Type="http://schemas.openxmlformats.org/officeDocument/2006/relationships/hyperlink" Target="http://pbs.twimg.com/profile_images/487242217887502337/qOMRQbPk_normal.jpeg" TargetMode="External" /><Relationship Id="rId175" Type="http://schemas.openxmlformats.org/officeDocument/2006/relationships/hyperlink" Target="http://pbs.twimg.com/profile_images/487242217887502337/qOMRQbPk_normal.jpeg" TargetMode="External" /><Relationship Id="rId176" Type="http://schemas.openxmlformats.org/officeDocument/2006/relationships/hyperlink" Target="https://pbs.twimg.com/tweet_video_thumb/D6IsF1kU8AE25sZ.jpg" TargetMode="External" /><Relationship Id="rId177" Type="http://schemas.openxmlformats.org/officeDocument/2006/relationships/hyperlink" Target="http://pbs.twimg.com/profile_images/1025047861669634049/3sQgqm6d_normal.jpg" TargetMode="External" /><Relationship Id="rId178" Type="http://schemas.openxmlformats.org/officeDocument/2006/relationships/hyperlink" Target="http://pbs.twimg.com/profile_images/1109803241435549697/v3a0BDXo_normal.png" TargetMode="External" /><Relationship Id="rId179" Type="http://schemas.openxmlformats.org/officeDocument/2006/relationships/hyperlink" Target="http://pbs.twimg.com/profile_images/1109803241435549697/v3a0BDXo_normal.png" TargetMode="External" /><Relationship Id="rId180" Type="http://schemas.openxmlformats.org/officeDocument/2006/relationships/hyperlink" Target="http://pbs.twimg.com/profile_images/1109803241435549697/v3a0BDXo_normal.png" TargetMode="External" /><Relationship Id="rId181" Type="http://schemas.openxmlformats.org/officeDocument/2006/relationships/hyperlink" Target="http://pbs.twimg.com/profile_images/1109803241435549697/v3a0BDXo_normal.png" TargetMode="External" /><Relationship Id="rId182" Type="http://schemas.openxmlformats.org/officeDocument/2006/relationships/hyperlink" Target="https://pbs.twimg.com/tweet_video_thumb/D6IsF1kU8AE25sZ.jpg" TargetMode="External" /><Relationship Id="rId183" Type="http://schemas.openxmlformats.org/officeDocument/2006/relationships/hyperlink" Target="https://twitter.com/#!/jlkcreative/status/1122874691964686338" TargetMode="External" /><Relationship Id="rId184" Type="http://schemas.openxmlformats.org/officeDocument/2006/relationships/hyperlink" Target="https://twitter.com/#!/cjscribe/status/1123122517844078592" TargetMode="External" /><Relationship Id="rId185" Type="http://schemas.openxmlformats.org/officeDocument/2006/relationships/hyperlink" Target="https://twitter.com/#!/seopowersuite/status/1123170377407111169" TargetMode="External" /><Relationship Id="rId186" Type="http://schemas.openxmlformats.org/officeDocument/2006/relationships/hyperlink" Target="https://twitter.com/#!/mymarketingmule/status/1123213172804964356" TargetMode="External" /><Relationship Id="rId187" Type="http://schemas.openxmlformats.org/officeDocument/2006/relationships/hyperlink" Target="https://twitter.com/#!/cubed_education/status/1123215502300594176" TargetMode="External" /><Relationship Id="rId188" Type="http://schemas.openxmlformats.org/officeDocument/2006/relationships/hyperlink" Target="https://twitter.com/#!/ahikiiriza/status/1123216923225993216" TargetMode="External" /><Relationship Id="rId189" Type="http://schemas.openxmlformats.org/officeDocument/2006/relationships/hyperlink" Target="https://twitter.com/#!/cooeesocialhq/status/1123217188993818624" TargetMode="External" /><Relationship Id="rId190" Type="http://schemas.openxmlformats.org/officeDocument/2006/relationships/hyperlink" Target="https://twitter.com/#!/findyourcm/status/1123218594131845120" TargetMode="External" /><Relationship Id="rId191" Type="http://schemas.openxmlformats.org/officeDocument/2006/relationships/hyperlink" Target="https://twitter.com/#!/immanueloloo/status/1123251760930463744" TargetMode="External" /><Relationship Id="rId192" Type="http://schemas.openxmlformats.org/officeDocument/2006/relationships/hyperlink" Target="https://twitter.com/#!/morgan_short_/status/1123346620723093505" TargetMode="External" /><Relationship Id="rId193" Type="http://schemas.openxmlformats.org/officeDocument/2006/relationships/hyperlink" Target="https://twitter.com/#!/taylorsmendoza1/status/1123347438297731073" TargetMode="External" /><Relationship Id="rId194" Type="http://schemas.openxmlformats.org/officeDocument/2006/relationships/hyperlink" Target="https://twitter.com/#!/alyssalriegel/status/1123348965154594817" TargetMode="External" /><Relationship Id="rId195" Type="http://schemas.openxmlformats.org/officeDocument/2006/relationships/hyperlink" Target="https://twitter.com/#!/teambrandner/status/1123361486653444096" TargetMode="External" /><Relationship Id="rId196" Type="http://schemas.openxmlformats.org/officeDocument/2006/relationships/hyperlink" Target="https://twitter.com/#!/bestfiverrdeal/status/1123363106724425728" TargetMode="External" /><Relationship Id="rId197" Type="http://schemas.openxmlformats.org/officeDocument/2006/relationships/hyperlink" Target="https://twitter.com/#!/balyan/status/1123423270118629376" TargetMode="External" /><Relationship Id="rId198" Type="http://schemas.openxmlformats.org/officeDocument/2006/relationships/hyperlink" Target="https://twitter.com/#!/gmail_seller/status/1123455609771384835" TargetMode="External" /><Relationship Id="rId199" Type="http://schemas.openxmlformats.org/officeDocument/2006/relationships/hyperlink" Target="https://twitter.com/#!/joeclark947/status/1123471044986253312" TargetMode="External" /><Relationship Id="rId200" Type="http://schemas.openxmlformats.org/officeDocument/2006/relationships/hyperlink" Target="https://twitter.com/#!/coltboll/status/1123475886844588032" TargetMode="External" /><Relationship Id="rId201" Type="http://schemas.openxmlformats.org/officeDocument/2006/relationships/hyperlink" Target="https://twitter.com/#!/yanakalashnik16/status/1123481837551149057" TargetMode="External" /><Relationship Id="rId202" Type="http://schemas.openxmlformats.org/officeDocument/2006/relationships/hyperlink" Target="https://twitter.com/#!/techgeek311/status/1123488936796487680" TargetMode="External" /><Relationship Id="rId203" Type="http://schemas.openxmlformats.org/officeDocument/2006/relationships/hyperlink" Target="https://twitter.com/#!/nibirro/status/1123489983615180800" TargetMode="External" /><Relationship Id="rId204" Type="http://schemas.openxmlformats.org/officeDocument/2006/relationships/hyperlink" Target="https://twitter.com/#!/jumper_media/status/1123499564957196294" TargetMode="External" /><Relationship Id="rId205" Type="http://schemas.openxmlformats.org/officeDocument/2006/relationships/hyperlink" Target="https://twitter.com/#!/tabithaedwards/status/1123537210127548417" TargetMode="External" /><Relationship Id="rId206" Type="http://schemas.openxmlformats.org/officeDocument/2006/relationships/hyperlink" Target="https://twitter.com/#!/genepetrovlmc/status/1123556535303647232" TargetMode="External" /><Relationship Id="rId207" Type="http://schemas.openxmlformats.org/officeDocument/2006/relationships/hyperlink" Target="https://twitter.com/#!/personalautodm/status/1123556816934330368" TargetMode="External" /><Relationship Id="rId208" Type="http://schemas.openxmlformats.org/officeDocument/2006/relationships/hyperlink" Target="https://twitter.com/#!/snowdropmkting/status/1123566741496446976" TargetMode="External" /><Relationship Id="rId209" Type="http://schemas.openxmlformats.org/officeDocument/2006/relationships/hyperlink" Target="https://twitter.com/#!/marionh717/status/1123579469409804289" TargetMode="External" /><Relationship Id="rId210" Type="http://schemas.openxmlformats.org/officeDocument/2006/relationships/hyperlink" Target="https://twitter.com/#!/marisalouw/status/1123630667231846401" TargetMode="External" /><Relationship Id="rId211" Type="http://schemas.openxmlformats.org/officeDocument/2006/relationships/hyperlink" Target="https://twitter.com/#!/ashiya_guha/status/1123652653240782850" TargetMode="External" /><Relationship Id="rId212" Type="http://schemas.openxmlformats.org/officeDocument/2006/relationships/hyperlink" Target="https://twitter.com/#!/davithaghiassi/status/1123668650047754240" TargetMode="External" /><Relationship Id="rId213" Type="http://schemas.openxmlformats.org/officeDocument/2006/relationships/hyperlink" Target="https://twitter.com/#!/ruchi_aggarwal1/status/1123780096739958784" TargetMode="External" /><Relationship Id="rId214" Type="http://schemas.openxmlformats.org/officeDocument/2006/relationships/hyperlink" Target="https://twitter.com/#!/aleksius_com/status/1123904803770441730" TargetMode="External" /><Relationship Id="rId215" Type="http://schemas.openxmlformats.org/officeDocument/2006/relationships/hyperlink" Target="https://twitter.com/#!/madalynsklar/status/1123251083625881604" TargetMode="External" /><Relationship Id="rId216" Type="http://schemas.openxmlformats.org/officeDocument/2006/relationships/hyperlink" Target="https://twitter.com/#!/shelleycostello/status/1123979305309093899" TargetMode="External" /><Relationship Id="rId217" Type="http://schemas.openxmlformats.org/officeDocument/2006/relationships/hyperlink" Target="https://twitter.com/#!/_underdog_sport/status/1124120277028409344" TargetMode="External" /><Relationship Id="rId218" Type="http://schemas.openxmlformats.org/officeDocument/2006/relationships/hyperlink" Target="https://twitter.com/#!/zarkopinkas/status/1124125210184122370" TargetMode="External" /><Relationship Id="rId219" Type="http://schemas.openxmlformats.org/officeDocument/2006/relationships/hyperlink" Target="https://twitter.com/#!/mjfears/status/1124160918789640193" TargetMode="External" /><Relationship Id="rId220" Type="http://schemas.openxmlformats.org/officeDocument/2006/relationships/hyperlink" Target="https://twitter.com/#!/brettdixon/status/1124327457262374912" TargetMode="External" /><Relationship Id="rId221" Type="http://schemas.openxmlformats.org/officeDocument/2006/relationships/hyperlink" Target="https://twitter.com/#!/_vincent_binet/status/1124740822518382592" TargetMode="External" /><Relationship Id="rId222" Type="http://schemas.openxmlformats.org/officeDocument/2006/relationships/hyperlink" Target="https://twitter.com/#!/warriorgrll74/status/1124740952839430145" TargetMode="External" /><Relationship Id="rId223" Type="http://schemas.openxmlformats.org/officeDocument/2006/relationships/hyperlink" Target="https://twitter.com/#!/agushendrostwn/status/1124743299619741696" TargetMode="External" /><Relationship Id="rId224" Type="http://schemas.openxmlformats.org/officeDocument/2006/relationships/hyperlink" Target="https://twitter.com/#!/juanjoaldaz/status/1124743888353230848" TargetMode="External" /><Relationship Id="rId225" Type="http://schemas.openxmlformats.org/officeDocument/2006/relationships/hyperlink" Target="https://twitter.com/#!/natasham4/status/1124744050031067149" TargetMode="External" /><Relationship Id="rId226" Type="http://schemas.openxmlformats.org/officeDocument/2006/relationships/hyperlink" Target="https://twitter.com/#!/coppersqcomms/status/1124748552046088193" TargetMode="External" /><Relationship Id="rId227" Type="http://schemas.openxmlformats.org/officeDocument/2006/relationships/hyperlink" Target="https://twitter.com/#!/sassysuite/status/1124749919284232192" TargetMode="External" /><Relationship Id="rId228" Type="http://schemas.openxmlformats.org/officeDocument/2006/relationships/hyperlink" Target="https://twitter.com/#!/lazybone007/status/1124752504879587329" TargetMode="External" /><Relationship Id="rId229" Type="http://schemas.openxmlformats.org/officeDocument/2006/relationships/hyperlink" Target="https://twitter.com/#!/fiscalcliffw/status/1124755692450041862" TargetMode="External" /><Relationship Id="rId230" Type="http://schemas.openxmlformats.org/officeDocument/2006/relationships/hyperlink" Target="https://twitter.com/#!/marifasanaro/status/1124756771330056192" TargetMode="External" /><Relationship Id="rId231" Type="http://schemas.openxmlformats.org/officeDocument/2006/relationships/hyperlink" Target="https://twitter.com/#!/h_u_m_i_n_t/status/1124765538054430720" TargetMode="External" /><Relationship Id="rId232" Type="http://schemas.openxmlformats.org/officeDocument/2006/relationships/hyperlink" Target="https://twitter.com/#!/valuencer/status/1124772818414120962" TargetMode="External" /><Relationship Id="rId233" Type="http://schemas.openxmlformats.org/officeDocument/2006/relationships/hyperlink" Target="https://twitter.com/#!/eddygarciavega/status/1124780363258007552" TargetMode="External" /><Relationship Id="rId234" Type="http://schemas.openxmlformats.org/officeDocument/2006/relationships/hyperlink" Target="https://twitter.com/#!/greggthorpe/status/1124780805933404160" TargetMode="External" /><Relationship Id="rId235" Type="http://schemas.openxmlformats.org/officeDocument/2006/relationships/hyperlink" Target="https://twitter.com/#!/loganwiddicombe/status/1124783687185289216" TargetMode="External" /><Relationship Id="rId236" Type="http://schemas.openxmlformats.org/officeDocument/2006/relationships/hyperlink" Target="https://twitter.com/#!/lishunemahone/status/1124799539142189057" TargetMode="External" /><Relationship Id="rId237" Type="http://schemas.openxmlformats.org/officeDocument/2006/relationships/hyperlink" Target="https://twitter.com/#!/rimveba/status/1124819322918989824" TargetMode="External" /><Relationship Id="rId238" Type="http://schemas.openxmlformats.org/officeDocument/2006/relationships/hyperlink" Target="https://twitter.com/#!/australia0811sm/status/1124852727027101698" TargetMode="External" /><Relationship Id="rId239" Type="http://schemas.openxmlformats.org/officeDocument/2006/relationships/hyperlink" Target="https://twitter.com/#!/mathony/status/1124858018212876288" TargetMode="External" /><Relationship Id="rId240" Type="http://schemas.openxmlformats.org/officeDocument/2006/relationships/hyperlink" Target="https://twitter.com/#!/b_anand/status/1124871547200520193" TargetMode="External" /><Relationship Id="rId241" Type="http://schemas.openxmlformats.org/officeDocument/2006/relationships/hyperlink" Target="https://twitter.com/#!/stefrivetti/status/1124881879541407744" TargetMode="External" /><Relationship Id="rId242" Type="http://schemas.openxmlformats.org/officeDocument/2006/relationships/hyperlink" Target="https://twitter.com/#!/daydreamerwinay/status/1124906006583173121" TargetMode="External" /><Relationship Id="rId243" Type="http://schemas.openxmlformats.org/officeDocument/2006/relationships/hyperlink" Target="https://twitter.com/#!/alexandra_stan8/status/1124935636132167680" TargetMode="External" /><Relationship Id="rId244" Type="http://schemas.openxmlformats.org/officeDocument/2006/relationships/hyperlink" Target="https://twitter.com/#!/peeljoanna/status/1124945602134052865" TargetMode="External" /><Relationship Id="rId245" Type="http://schemas.openxmlformats.org/officeDocument/2006/relationships/hyperlink" Target="https://twitter.com/#!/wendytarr/status/1124947681946865664" TargetMode="External" /><Relationship Id="rId246" Type="http://schemas.openxmlformats.org/officeDocument/2006/relationships/hyperlink" Target="https://twitter.com/#!/franckdeo/status/1124953678643961857" TargetMode="External" /><Relationship Id="rId247" Type="http://schemas.openxmlformats.org/officeDocument/2006/relationships/hyperlink" Target="https://twitter.com/#!/nkavithanair/status/1123485867824250887" TargetMode="External" /><Relationship Id="rId248" Type="http://schemas.openxmlformats.org/officeDocument/2006/relationships/hyperlink" Target="https://twitter.com/#!/nkavithanair/status/1124955364120760320" TargetMode="External" /><Relationship Id="rId249" Type="http://schemas.openxmlformats.org/officeDocument/2006/relationships/hyperlink" Target="https://twitter.com/#!/consultscarlett/status/1124978626867421185" TargetMode="External" /><Relationship Id="rId250" Type="http://schemas.openxmlformats.org/officeDocument/2006/relationships/hyperlink" Target="https://twitter.com/#!/postingbee/status/1125011590267277313" TargetMode="External" /><Relationship Id="rId251" Type="http://schemas.openxmlformats.org/officeDocument/2006/relationships/hyperlink" Target="https://twitter.com/#!/ysmb_nl/status/1125020202310275072" TargetMode="External" /><Relationship Id="rId252" Type="http://schemas.openxmlformats.org/officeDocument/2006/relationships/hyperlink" Target="https://twitter.com/#!/travelwithelw/status/1125027747045285888" TargetMode="External" /><Relationship Id="rId253" Type="http://schemas.openxmlformats.org/officeDocument/2006/relationships/hyperlink" Target="https://twitter.com/#!/chetan0037/status/1125029382685380608" TargetMode="External" /><Relationship Id="rId254" Type="http://schemas.openxmlformats.org/officeDocument/2006/relationships/hyperlink" Target="https://twitter.com/#!/momomarketing/status/1125034848274354176" TargetMode="External" /><Relationship Id="rId255" Type="http://schemas.openxmlformats.org/officeDocument/2006/relationships/hyperlink" Target="https://twitter.com/#!/princeroy76/status/1125043110382161921" TargetMode="External" /><Relationship Id="rId256" Type="http://schemas.openxmlformats.org/officeDocument/2006/relationships/hyperlink" Target="https://twitter.com/#!/corellanapino/status/1125062655922855937" TargetMode="External" /><Relationship Id="rId257" Type="http://schemas.openxmlformats.org/officeDocument/2006/relationships/hyperlink" Target="https://twitter.com/#!/strend_/status/1125076120683073536" TargetMode="External" /><Relationship Id="rId258" Type="http://schemas.openxmlformats.org/officeDocument/2006/relationships/hyperlink" Target="https://twitter.com/#!/redcopperltd/status/1125347658175066113" TargetMode="External" /><Relationship Id="rId259" Type="http://schemas.openxmlformats.org/officeDocument/2006/relationships/hyperlink" Target="https://twitter.com/#!/awarioapp/status/1123421916864421889" TargetMode="External" /><Relationship Id="rId260" Type="http://schemas.openxmlformats.org/officeDocument/2006/relationships/hyperlink" Target="https://twitter.com/#!/b2the7/status/1125811648399278082" TargetMode="External" /><Relationship Id="rId261" Type="http://schemas.openxmlformats.org/officeDocument/2006/relationships/hyperlink" Target="https://twitter.com/#!/fearh2o/status/1123343666326704129" TargetMode="External" /><Relationship Id="rId262" Type="http://schemas.openxmlformats.org/officeDocument/2006/relationships/hyperlink" Target="https://twitter.com/#!/fearh2o/status/1123471890180448259" TargetMode="External" /><Relationship Id="rId263" Type="http://schemas.openxmlformats.org/officeDocument/2006/relationships/hyperlink" Target="https://twitter.com/#!/fearh2o/status/1124123444235374592" TargetMode="External" /><Relationship Id="rId264" Type="http://schemas.openxmlformats.org/officeDocument/2006/relationships/hyperlink" Target="https://twitter.com/#!/fearh2o/status/1124743864248614913" TargetMode="External" /><Relationship Id="rId265" Type="http://schemas.openxmlformats.org/officeDocument/2006/relationships/hyperlink" Target="https://twitter.com/#!/fearh2o/status/1126512232299294720" TargetMode="External" /><Relationship Id="rId266" Type="http://schemas.openxmlformats.org/officeDocument/2006/relationships/hyperlink" Target="https://twitter.com/#!/backmanage/status/1126512664123990021" TargetMode="External" /><Relationship Id="rId267" Type="http://schemas.openxmlformats.org/officeDocument/2006/relationships/hyperlink" Target="https://twitter.com/#!/simplenetbiz/status/1123216653225951232" TargetMode="External" /><Relationship Id="rId268" Type="http://schemas.openxmlformats.org/officeDocument/2006/relationships/hyperlink" Target="https://twitter.com/#!/simplenetbiz/status/1123343735079821312" TargetMode="External" /><Relationship Id="rId269" Type="http://schemas.openxmlformats.org/officeDocument/2006/relationships/hyperlink" Target="https://twitter.com/#!/simplenetbiz/status/1123471923042770944" TargetMode="External" /><Relationship Id="rId270" Type="http://schemas.openxmlformats.org/officeDocument/2006/relationships/hyperlink" Target="https://twitter.com/#!/simplenetbiz/status/1124121231224180736" TargetMode="External" /><Relationship Id="rId271" Type="http://schemas.openxmlformats.org/officeDocument/2006/relationships/hyperlink" Target="https://twitter.com/#!/simplenetbiz/status/1124742762912452610" TargetMode="External" /><Relationship Id="rId272" Type="http://schemas.openxmlformats.org/officeDocument/2006/relationships/hyperlink" Target="https://twitter.com/#!/simplenetbiz/status/1126512696319533056" TargetMode="External" /><Relationship Id="rId273" Type="http://schemas.openxmlformats.org/officeDocument/2006/relationships/hyperlink" Target="https://twitter.com/#!/monisbukhari/status/1123216363785543680" TargetMode="External" /><Relationship Id="rId274" Type="http://schemas.openxmlformats.org/officeDocument/2006/relationships/hyperlink" Target="https://twitter.com/#!/monisbukhari/status/1123344616860848129" TargetMode="External" /><Relationship Id="rId275" Type="http://schemas.openxmlformats.org/officeDocument/2006/relationships/hyperlink" Target="https://twitter.com/#!/monisbukhari/status/1123471644339703808" TargetMode="External" /><Relationship Id="rId276" Type="http://schemas.openxmlformats.org/officeDocument/2006/relationships/hyperlink" Target="https://twitter.com/#!/monisbukhari/status/1124120230370975744" TargetMode="External" /><Relationship Id="rId277" Type="http://schemas.openxmlformats.org/officeDocument/2006/relationships/hyperlink" Target="https://twitter.com/#!/monisbukhari/status/1124740617840549888" TargetMode="External" /><Relationship Id="rId278" Type="http://schemas.openxmlformats.org/officeDocument/2006/relationships/hyperlink" Target="https://twitter.com/#!/monisbukhari/status/1126513449977155584" TargetMode="External" /><Relationship Id="rId279" Type="http://schemas.openxmlformats.org/officeDocument/2006/relationships/hyperlink" Target="https://twitter.com/#!/theryanmonahan/status/1126520509565423617" TargetMode="External" /><Relationship Id="rId280" Type="http://schemas.openxmlformats.org/officeDocument/2006/relationships/hyperlink" Target="https://twitter.com/#!/fuzedio/status/1126550951903617025" TargetMode="External" /><Relationship Id="rId281" Type="http://schemas.openxmlformats.org/officeDocument/2006/relationships/hyperlink" Target="https://twitter.com/#!/annette_henry/status/1124700211543146498" TargetMode="External" /><Relationship Id="rId282" Type="http://schemas.openxmlformats.org/officeDocument/2006/relationships/hyperlink" Target="https://twitter.com/#!/ammarketing_nl/status/1124700470377877505" TargetMode="External" /><Relationship Id="rId283" Type="http://schemas.openxmlformats.org/officeDocument/2006/relationships/hyperlink" Target="https://twitter.com/#!/socialmedia2day/status/1120719030002831360" TargetMode="External" /><Relationship Id="rId284" Type="http://schemas.openxmlformats.org/officeDocument/2006/relationships/hyperlink" Target="https://twitter.com/#!/ammarketing_nl/status/1125062858935549952" TargetMode="External" /><Relationship Id="rId285" Type="http://schemas.openxmlformats.org/officeDocument/2006/relationships/hyperlink" Target="https://twitter.com/#!/ammarketing_nl/status/1123979500503674880" TargetMode="External" /><Relationship Id="rId286" Type="http://schemas.openxmlformats.org/officeDocument/2006/relationships/hyperlink" Target="https://twitter.com/#!/ammarketing_nl/status/1124742112036237313" TargetMode="External" /><Relationship Id="rId287" Type="http://schemas.openxmlformats.org/officeDocument/2006/relationships/hyperlink" Target="https://twitter.com/#!/ammarketing_nl/status/1126554011677679618" TargetMode="External" /><Relationship Id="rId288" Type="http://schemas.openxmlformats.org/officeDocument/2006/relationships/hyperlink" Target="https://twitter.com/#!/socialmedia2day/status/1120734309311242247" TargetMode="External" /><Relationship Id="rId289" Type="http://schemas.openxmlformats.org/officeDocument/2006/relationships/hyperlink" Target="https://twitter.com/#!/socialmedia2day/status/1123214232227602434" TargetMode="External" /><Relationship Id="rId290" Type="http://schemas.openxmlformats.org/officeDocument/2006/relationships/hyperlink" Target="https://twitter.com/#!/socialmedia2day/status/1123342549865963520" TargetMode="External" /><Relationship Id="rId291" Type="http://schemas.openxmlformats.org/officeDocument/2006/relationships/hyperlink" Target="https://twitter.com/#!/socialmedia2day/status/1123470886932242433" TargetMode="External" /><Relationship Id="rId292" Type="http://schemas.openxmlformats.org/officeDocument/2006/relationships/hyperlink" Target="https://twitter.com/#!/socialmedia2day/status/1124120165199810562" TargetMode="External" /><Relationship Id="rId293" Type="http://schemas.openxmlformats.org/officeDocument/2006/relationships/hyperlink" Target="https://twitter.com/#!/socialmedia2day/status/1124740516485246976" TargetMode="External" /><Relationship Id="rId294" Type="http://schemas.openxmlformats.org/officeDocument/2006/relationships/hyperlink" Target="https://twitter.com/#!/socialmedia2day/status/1126511661362438146" TargetMode="External" /><Relationship Id="rId295" Type="http://schemas.openxmlformats.org/officeDocument/2006/relationships/hyperlink" Target="https://twitter.com/#!/cgtmarketing/status/1126570726797004800" TargetMode="External" /><Relationship Id="rId296" Type="http://schemas.openxmlformats.org/officeDocument/2006/relationships/hyperlink" Target="https://twitter.com/#!/kobmaxqueen/status/1123484135148879872" TargetMode="External" /><Relationship Id="rId297" Type="http://schemas.openxmlformats.org/officeDocument/2006/relationships/hyperlink" Target="https://twitter.com/#!/kobmaxqueen/status/1123484156334358528" TargetMode="External" /><Relationship Id="rId298" Type="http://schemas.openxmlformats.org/officeDocument/2006/relationships/hyperlink" Target="https://twitter.com/#!/kobmaxqueen/status/1124208732664139777" TargetMode="External" /><Relationship Id="rId299" Type="http://schemas.openxmlformats.org/officeDocument/2006/relationships/hyperlink" Target="https://twitter.com/#!/kobmaxqueen/status/1124931779650048000" TargetMode="External" /><Relationship Id="rId300" Type="http://schemas.openxmlformats.org/officeDocument/2006/relationships/hyperlink" Target="https://twitter.com/#!/kobmaxqueen/status/1126745503197097984" TargetMode="External" /><Relationship Id="rId301" Type="http://schemas.openxmlformats.org/officeDocument/2006/relationships/comments" Target="../comments12.xml" /><Relationship Id="rId302" Type="http://schemas.openxmlformats.org/officeDocument/2006/relationships/vmlDrawing" Target="../drawings/vmlDrawing6.vml" /><Relationship Id="rId303" Type="http://schemas.openxmlformats.org/officeDocument/2006/relationships/table" Target="../tables/table22.xml" /><Relationship Id="rId30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HsaOzbEd4" TargetMode="External" /><Relationship Id="rId2" Type="http://schemas.openxmlformats.org/officeDocument/2006/relationships/hyperlink" Target="http://crackerjackscribe.com/" TargetMode="External" /><Relationship Id="rId3" Type="http://schemas.openxmlformats.org/officeDocument/2006/relationships/hyperlink" Target="http://www.link-assistant.com/" TargetMode="External" /><Relationship Id="rId4" Type="http://schemas.openxmlformats.org/officeDocument/2006/relationships/hyperlink" Target="http://www.contentmarketinginstitute.com/" TargetMode="External" /><Relationship Id="rId5" Type="http://schemas.openxmlformats.org/officeDocument/2006/relationships/hyperlink" Target="http://www.digital-drum.com/" TargetMode="External" /><Relationship Id="rId6" Type="http://schemas.openxmlformats.org/officeDocument/2006/relationships/hyperlink" Target="http://viralcontentbee.com/" TargetMode="External" /><Relationship Id="rId7" Type="http://schemas.openxmlformats.org/officeDocument/2006/relationships/hyperlink" Target="http://educationcubed.co.uk/" TargetMode="External" /><Relationship Id="rId8" Type="http://schemas.openxmlformats.org/officeDocument/2006/relationships/hyperlink" Target="http://www.socialmediatoday.com/" TargetMode="External" /><Relationship Id="rId9" Type="http://schemas.openxmlformats.org/officeDocument/2006/relationships/hyperlink" Target="https://thegenerationalopinion.wordpress.com/" TargetMode="External" /><Relationship Id="rId10" Type="http://schemas.openxmlformats.org/officeDocument/2006/relationships/hyperlink" Target="http://www.cooeesocialmedia.com/" TargetMode="External" /><Relationship Id="rId11" Type="http://schemas.openxmlformats.org/officeDocument/2006/relationships/hyperlink" Target="https://t.co/rSJFhL2bft" TargetMode="External" /><Relationship Id="rId12" Type="http://schemas.openxmlformats.org/officeDocument/2006/relationships/hyperlink" Target="https://www.dignited.com/author/voloo/" TargetMode="External" /><Relationship Id="rId13" Type="http://schemas.openxmlformats.org/officeDocument/2006/relationships/hyperlink" Target="https://www.socialmediaexaminer.com/88aa" TargetMode="External" /><Relationship Id="rId14" Type="http://schemas.openxmlformats.org/officeDocument/2006/relationships/hyperlink" Target="http://www.madalynsklar.com/" TargetMode="External" /><Relationship Id="rId15" Type="http://schemas.openxmlformats.org/officeDocument/2006/relationships/hyperlink" Target="https://t.co/cIRJS4fYc9" TargetMode="External" /><Relationship Id="rId16" Type="http://schemas.openxmlformats.org/officeDocument/2006/relationships/hyperlink" Target="http://bit.ly/fixnearn" TargetMode="External" /><Relationship Id="rId17" Type="http://schemas.openxmlformats.org/officeDocument/2006/relationships/hyperlink" Target="https://www.linkedin.com/in/taylor-mendoza-1aa435120/" TargetMode="External" /><Relationship Id="rId18" Type="http://schemas.openxmlformats.org/officeDocument/2006/relationships/hyperlink" Target="https://t.co/yQqjsJrceF" TargetMode="External" /><Relationship Id="rId19" Type="http://schemas.openxmlformats.org/officeDocument/2006/relationships/hyperlink" Target="https://t.co/WJe060yTsK" TargetMode="External" /><Relationship Id="rId20" Type="http://schemas.openxmlformats.org/officeDocument/2006/relationships/hyperlink" Target="https://www.fiverr.com/ajrinastudio/create-google-adwords-banner-design-static-or-html5" TargetMode="External" /><Relationship Id="rId21" Type="http://schemas.openxmlformats.org/officeDocument/2006/relationships/hyperlink" Target="http://blueprint360.co.in/" TargetMode="External" /><Relationship Id="rId22" Type="http://schemas.openxmlformats.org/officeDocument/2006/relationships/hyperlink" Target="https://t.co/zVQ86j7oYL" TargetMode="External" /><Relationship Id="rId23" Type="http://schemas.openxmlformats.org/officeDocument/2006/relationships/hyperlink" Target="https://t.co/jtB8gXSqr6" TargetMode="External" /><Relationship Id="rId24" Type="http://schemas.openxmlformats.org/officeDocument/2006/relationships/hyperlink" Target="https://t.co/2MrbKLokfU" TargetMode="External" /><Relationship Id="rId25" Type="http://schemas.openxmlformats.org/officeDocument/2006/relationships/hyperlink" Target="https://t.co/jtB8gYa1iE" TargetMode="External" /><Relationship Id="rId26" Type="http://schemas.openxmlformats.org/officeDocument/2006/relationships/hyperlink" Target="https://t.co/sfkWMDkNKs" TargetMode="External" /><Relationship Id="rId27" Type="http://schemas.openxmlformats.org/officeDocument/2006/relationships/hyperlink" Target="https://genepetrov.substack.com/" TargetMode="External" /><Relationship Id="rId28" Type="http://schemas.openxmlformats.org/officeDocument/2006/relationships/hyperlink" Target="http://www.personalautodm.com/" TargetMode="External" /><Relationship Id="rId29" Type="http://schemas.openxmlformats.org/officeDocument/2006/relationships/hyperlink" Target="https://www.linkedin.com/company/snowdrop-marketing" TargetMode="External" /><Relationship Id="rId30" Type="http://schemas.openxmlformats.org/officeDocument/2006/relationships/hyperlink" Target="https://www.linkedin.com/in/marisalouw" TargetMode="External" /><Relationship Id="rId31" Type="http://schemas.openxmlformats.org/officeDocument/2006/relationships/hyperlink" Target="https://t.co/eIbCvv0KPW" TargetMode="External" /><Relationship Id="rId32" Type="http://schemas.openxmlformats.org/officeDocument/2006/relationships/hyperlink" Target="https://t.co/YaXvgkE9i9" TargetMode="External" /><Relationship Id="rId33" Type="http://schemas.openxmlformats.org/officeDocument/2006/relationships/hyperlink" Target="https://t.co/ueEE2zEAii" TargetMode="External" /><Relationship Id="rId34" Type="http://schemas.openxmlformats.org/officeDocument/2006/relationships/hyperlink" Target="http://t.co/ShsyYfmmsq" TargetMode="External" /><Relationship Id="rId35" Type="http://schemas.openxmlformats.org/officeDocument/2006/relationships/hyperlink" Target="http://www.creativewebconceptsusa.com/" TargetMode="External" /><Relationship Id="rId36" Type="http://schemas.openxmlformats.org/officeDocument/2006/relationships/hyperlink" Target="https://t.co/RNC0SkAUk6" TargetMode="External" /><Relationship Id="rId37" Type="http://schemas.openxmlformats.org/officeDocument/2006/relationships/hyperlink" Target="https://t.co/cQE9sLaI67" TargetMode="External" /><Relationship Id="rId38" Type="http://schemas.openxmlformats.org/officeDocument/2006/relationships/hyperlink" Target="https://t.co/nmvLPtwMLK" TargetMode="External" /><Relationship Id="rId39" Type="http://schemas.openxmlformats.org/officeDocument/2006/relationships/hyperlink" Target="https://t.co/6ULxY2PEw9" TargetMode="External" /><Relationship Id="rId40" Type="http://schemas.openxmlformats.org/officeDocument/2006/relationships/hyperlink" Target="https://t.co/nbCDjxhdsJ" TargetMode="External" /><Relationship Id="rId41" Type="http://schemas.openxmlformats.org/officeDocument/2006/relationships/hyperlink" Target="https://t.co/0RFpS34Dv2" TargetMode="External" /><Relationship Id="rId42" Type="http://schemas.openxmlformats.org/officeDocument/2006/relationships/hyperlink" Target="http://www.coppersquareni.com/" TargetMode="External" /><Relationship Id="rId43" Type="http://schemas.openxmlformats.org/officeDocument/2006/relationships/hyperlink" Target="http://www.thesocialitesuite.com/" TargetMode="External" /><Relationship Id="rId44" Type="http://schemas.openxmlformats.org/officeDocument/2006/relationships/hyperlink" Target="http://www.cliffworley.com/consultation" TargetMode="External" /><Relationship Id="rId45" Type="http://schemas.openxmlformats.org/officeDocument/2006/relationships/hyperlink" Target="https://t.co/4BGwg8BeWH" TargetMode="External" /><Relationship Id="rId46" Type="http://schemas.openxmlformats.org/officeDocument/2006/relationships/hyperlink" Target="http://valuencer.net/" TargetMode="External" /><Relationship Id="rId47" Type="http://schemas.openxmlformats.org/officeDocument/2006/relationships/hyperlink" Target="https://t.co/XcQ1Z5IRrn" TargetMode="External" /><Relationship Id="rId48" Type="http://schemas.openxmlformats.org/officeDocument/2006/relationships/hyperlink" Target="http://www.firstplacepositioning.com/" TargetMode="External" /><Relationship Id="rId49" Type="http://schemas.openxmlformats.org/officeDocument/2006/relationships/hyperlink" Target="https://t.co/p36iaOrXrI" TargetMode="External" /><Relationship Id="rId50" Type="http://schemas.openxmlformats.org/officeDocument/2006/relationships/hyperlink" Target="https://t.co/D06bmnKJoa" TargetMode="External" /><Relationship Id="rId51" Type="http://schemas.openxmlformats.org/officeDocument/2006/relationships/hyperlink" Target="https://www.regtech.site/" TargetMode="External" /><Relationship Id="rId52" Type="http://schemas.openxmlformats.org/officeDocument/2006/relationships/hyperlink" Target="https://t.co/w91uZmC7Nd" TargetMode="External" /><Relationship Id="rId53" Type="http://schemas.openxmlformats.org/officeDocument/2006/relationships/hyperlink" Target="http://www.winaybari.wordpress.com/" TargetMode="External" /><Relationship Id="rId54" Type="http://schemas.openxmlformats.org/officeDocument/2006/relationships/hyperlink" Target="http://t.co/P3ExmVqLCw" TargetMode="External" /><Relationship Id="rId55" Type="http://schemas.openxmlformats.org/officeDocument/2006/relationships/hyperlink" Target="https://t.co/TSbJaUkYY4" TargetMode="External" /><Relationship Id="rId56" Type="http://schemas.openxmlformats.org/officeDocument/2006/relationships/hyperlink" Target="https://t.co/900CYjXErX" TargetMode="External" /><Relationship Id="rId57" Type="http://schemas.openxmlformats.org/officeDocument/2006/relationships/hyperlink" Target="http://www.scarlettdarbyshireuk.com/" TargetMode="External" /><Relationship Id="rId58" Type="http://schemas.openxmlformats.org/officeDocument/2006/relationships/hyperlink" Target="http://www.postingbee.com/" TargetMode="External" /><Relationship Id="rId59" Type="http://schemas.openxmlformats.org/officeDocument/2006/relationships/hyperlink" Target="https://t.co/hoEGtWdbf3" TargetMode="External" /><Relationship Id="rId60" Type="http://schemas.openxmlformats.org/officeDocument/2006/relationships/hyperlink" Target="https://t.co/ZK3XCnjciC" TargetMode="External" /><Relationship Id="rId61" Type="http://schemas.openxmlformats.org/officeDocument/2006/relationships/hyperlink" Target="https://www.linkedin.com/in/corellanap" TargetMode="External" /><Relationship Id="rId62" Type="http://schemas.openxmlformats.org/officeDocument/2006/relationships/hyperlink" Target="https://t.co/AzTdXSrb1p" TargetMode="External" /><Relationship Id="rId63" Type="http://schemas.openxmlformats.org/officeDocument/2006/relationships/hyperlink" Target="https://strend.io/" TargetMode="External" /><Relationship Id="rId64" Type="http://schemas.openxmlformats.org/officeDocument/2006/relationships/hyperlink" Target="https://t.co/0WjF77yjNw" TargetMode="External" /><Relationship Id="rId65" Type="http://schemas.openxmlformats.org/officeDocument/2006/relationships/hyperlink" Target="https://linktr.ee/b2the7" TargetMode="External" /><Relationship Id="rId66" Type="http://schemas.openxmlformats.org/officeDocument/2006/relationships/hyperlink" Target="http://www.facebook.com/DCPsocial" TargetMode="External" /><Relationship Id="rId67" Type="http://schemas.openxmlformats.org/officeDocument/2006/relationships/hyperlink" Target="http://monis.net/" TargetMode="External" /><Relationship Id="rId68" Type="http://schemas.openxmlformats.org/officeDocument/2006/relationships/hyperlink" Target="https://t.co/K49LWSLLm2" TargetMode="External" /><Relationship Id="rId69" Type="http://schemas.openxmlformats.org/officeDocument/2006/relationships/hyperlink" Target="http://www.fuzed.link/" TargetMode="External" /><Relationship Id="rId70" Type="http://schemas.openxmlformats.org/officeDocument/2006/relationships/hyperlink" Target="http://www.ah-marketing.co.uk/" TargetMode="External" /><Relationship Id="rId71" Type="http://schemas.openxmlformats.org/officeDocument/2006/relationships/hyperlink" Target="http://www.am-marketing.nl/" TargetMode="External" /><Relationship Id="rId72" Type="http://schemas.openxmlformats.org/officeDocument/2006/relationships/hyperlink" Target="http://t.co/QADN9Z1vES" TargetMode="External" /><Relationship Id="rId73" Type="http://schemas.openxmlformats.org/officeDocument/2006/relationships/hyperlink" Target="https://blogtrybe.com/" TargetMode="External" /><Relationship Id="rId74" Type="http://schemas.openxmlformats.org/officeDocument/2006/relationships/hyperlink" Target="https://pbs.twimg.com/profile_banners/18726840/1490051982" TargetMode="External" /><Relationship Id="rId75" Type="http://schemas.openxmlformats.org/officeDocument/2006/relationships/hyperlink" Target="https://pbs.twimg.com/profile_banners/433732413/1466182011" TargetMode="External" /><Relationship Id="rId76" Type="http://schemas.openxmlformats.org/officeDocument/2006/relationships/hyperlink" Target="https://pbs.twimg.com/profile_banners/37626761/1486558537" TargetMode="External" /><Relationship Id="rId77" Type="http://schemas.openxmlformats.org/officeDocument/2006/relationships/hyperlink" Target="https://pbs.twimg.com/profile_banners/991644602712117248/1531481252" TargetMode="External" /><Relationship Id="rId78" Type="http://schemas.openxmlformats.org/officeDocument/2006/relationships/hyperlink" Target="https://pbs.twimg.com/profile_banners/18240655/1546873538" TargetMode="External" /><Relationship Id="rId79" Type="http://schemas.openxmlformats.org/officeDocument/2006/relationships/hyperlink" Target="https://pbs.twimg.com/profile_banners/718114413300072448/1481979058" TargetMode="External" /><Relationship Id="rId80" Type="http://schemas.openxmlformats.org/officeDocument/2006/relationships/hyperlink" Target="https://pbs.twimg.com/profile_banners/1089670042533416960/1548807022" TargetMode="External" /><Relationship Id="rId81" Type="http://schemas.openxmlformats.org/officeDocument/2006/relationships/hyperlink" Target="https://pbs.twimg.com/profile_banners/805803855426494465/1481038424" TargetMode="External" /><Relationship Id="rId82" Type="http://schemas.openxmlformats.org/officeDocument/2006/relationships/hyperlink" Target="https://pbs.twimg.com/profile_banners/15441074/1507233102" TargetMode="External" /><Relationship Id="rId83" Type="http://schemas.openxmlformats.org/officeDocument/2006/relationships/hyperlink" Target="https://pbs.twimg.com/profile_banners/2768691382/1552682605" TargetMode="External" /><Relationship Id="rId84" Type="http://schemas.openxmlformats.org/officeDocument/2006/relationships/hyperlink" Target="https://pbs.twimg.com/profile_banners/977189873194061824/1551801131" TargetMode="External" /><Relationship Id="rId85" Type="http://schemas.openxmlformats.org/officeDocument/2006/relationships/hyperlink" Target="https://pbs.twimg.com/profile_banners/2165301067/1554294903" TargetMode="External" /><Relationship Id="rId86" Type="http://schemas.openxmlformats.org/officeDocument/2006/relationships/hyperlink" Target="https://pbs.twimg.com/profile_banners/926206350849400833/1553385773" TargetMode="External" /><Relationship Id="rId87" Type="http://schemas.openxmlformats.org/officeDocument/2006/relationships/hyperlink" Target="https://pbs.twimg.com/profile_banners/53925101/1399383763" TargetMode="External" /><Relationship Id="rId88" Type="http://schemas.openxmlformats.org/officeDocument/2006/relationships/hyperlink" Target="https://pbs.twimg.com/profile_banners/14164297/1485550174" TargetMode="External" /><Relationship Id="rId89" Type="http://schemas.openxmlformats.org/officeDocument/2006/relationships/hyperlink" Target="https://pbs.twimg.com/profile_banners/1019412378327412737/1531883076" TargetMode="External" /><Relationship Id="rId90" Type="http://schemas.openxmlformats.org/officeDocument/2006/relationships/hyperlink" Target="https://pbs.twimg.com/profile_banners/364430710/1532944932" TargetMode="External" /><Relationship Id="rId91" Type="http://schemas.openxmlformats.org/officeDocument/2006/relationships/hyperlink" Target="https://pbs.twimg.com/profile_banners/1100091219894362114/1551383575" TargetMode="External" /><Relationship Id="rId92" Type="http://schemas.openxmlformats.org/officeDocument/2006/relationships/hyperlink" Target="https://pbs.twimg.com/profile_banners/856995865462022144/1517454800" TargetMode="External" /><Relationship Id="rId93" Type="http://schemas.openxmlformats.org/officeDocument/2006/relationships/hyperlink" Target="https://pbs.twimg.com/profile_banners/3995849414/1548959135" TargetMode="External" /><Relationship Id="rId94" Type="http://schemas.openxmlformats.org/officeDocument/2006/relationships/hyperlink" Target="https://pbs.twimg.com/profile_banners/988674449003003904/1535328017" TargetMode="External" /><Relationship Id="rId95" Type="http://schemas.openxmlformats.org/officeDocument/2006/relationships/hyperlink" Target="https://pbs.twimg.com/profile_banners/15008354/1556174708" TargetMode="External" /><Relationship Id="rId96" Type="http://schemas.openxmlformats.org/officeDocument/2006/relationships/hyperlink" Target="https://pbs.twimg.com/profile_banners/3388972174/1499343703" TargetMode="External" /><Relationship Id="rId97" Type="http://schemas.openxmlformats.org/officeDocument/2006/relationships/hyperlink" Target="https://pbs.twimg.com/profile_banners/1110953492313604096/1555967494" TargetMode="External" /><Relationship Id="rId98" Type="http://schemas.openxmlformats.org/officeDocument/2006/relationships/hyperlink" Target="https://pbs.twimg.com/profile_banners/1922243041/1544570412" TargetMode="External" /><Relationship Id="rId99" Type="http://schemas.openxmlformats.org/officeDocument/2006/relationships/hyperlink" Target="https://pbs.twimg.com/profile_banners/1116313144215912449/1555056093" TargetMode="External" /><Relationship Id="rId100" Type="http://schemas.openxmlformats.org/officeDocument/2006/relationships/hyperlink" Target="https://pbs.twimg.com/profile_banners/96026289/1530561237" TargetMode="External" /><Relationship Id="rId101" Type="http://schemas.openxmlformats.org/officeDocument/2006/relationships/hyperlink" Target="https://pbs.twimg.com/profile_banners/1029208129/1531457598" TargetMode="External" /><Relationship Id="rId102" Type="http://schemas.openxmlformats.org/officeDocument/2006/relationships/hyperlink" Target="https://pbs.twimg.com/profile_banners/757770821112729600/1539974773" TargetMode="External" /><Relationship Id="rId103" Type="http://schemas.openxmlformats.org/officeDocument/2006/relationships/hyperlink" Target="https://pbs.twimg.com/profile_banners/54979071/1484744955" TargetMode="External" /><Relationship Id="rId104" Type="http://schemas.openxmlformats.org/officeDocument/2006/relationships/hyperlink" Target="https://pbs.twimg.com/profile_banners/771007619360231424/1557157110" TargetMode="External" /><Relationship Id="rId105" Type="http://schemas.openxmlformats.org/officeDocument/2006/relationships/hyperlink" Target="https://pbs.twimg.com/profile_banners/874714397968650245/1528396303" TargetMode="External" /><Relationship Id="rId106" Type="http://schemas.openxmlformats.org/officeDocument/2006/relationships/hyperlink" Target="https://pbs.twimg.com/profile_banners/890321342410747905/1508190390" TargetMode="External" /><Relationship Id="rId107" Type="http://schemas.openxmlformats.org/officeDocument/2006/relationships/hyperlink" Target="https://pbs.twimg.com/profile_banners/799032122/1557282618" TargetMode="External" /><Relationship Id="rId108" Type="http://schemas.openxmlformats.org/officeDocument/2006/relationships/hyperlink" Target="https://pbs.twimg.com/profile_banners/118354896/1555388413" TargetMode="External" /><Relationship Id="rId109" Type="http://schemas.openxmlformats.org/officeDocument/2006/relationships/hyperlink" Target="https://pbs.twimg.com/profile_banners/955691603531677696/1554782073" TargetMode="External" /><Relationship Id="rId110" Type="http://schemas.openxmlformats.org/officeDocument/2006/relationships/hyperlink" Target="https://pbs.twimg.com/profile_banners/344156225/1554690630" TargetMode="External" /><Relationship Id="rId111" Type="http://schemas.openxmlformats.org/officeDocument/2006/relationships/hyperlink" Target="https://pbs.twimg.com/profile_banners/609768418/1488518787" TargetMode="External" /><Relationship Id="rId112" Type="http://schemas.openxmlformats.org/officeDocument/2006/relationships/hyperlink" Target="https://pbs.twimg.com/profile_banners/830706860/1397318765" TargetMode="External" /><Relationship Id="rId113" Type="http://schemas.openxmlformats.org/officeDocument/2006/relationships/hyperlink" Target="https://pbs.twimg.com/profile_banners/16712855/1524753431" TargetMode="External" /><Relationship Id="rId114" Type="http://schemas.openxmlformats.org/officeDocument/2006/relationships/hyperlink" Target="https://pbs.twimg.com/profile_banners/788873117158387713/1547997147" TargetMode="External" /><Relationship Id="rId115" Type="http://schemas.openxmlformats.org/officeDocument/2006/relationships/hyperlink" Target="https://pbs.twimg.com/profile_banners/128996588/1458274521" TargetMode="External" /><Relationship Id="rId116" Type="http://schemas.openxmlformats.org/officeDocument/2006/relationships/hyperlink" Target="https://pbs.twimg.com/profile_banners/198609576/1483262430" TargetMode="External" /><Relationship Id="rId117" Type="http://schemas.openxmlformats.org/officeDocument/2006/relationships/hyperlink" Target="https://pbs.twimg.com/profile_banners/29263258/1507211073" TargetMode="External" /><Relationship Id="rId118" Type="http://schemas.openxmlformats.org/officeDocument/2006/relationships/hyperlink" Target="https://pbs.twimg.com/profile_banners/734969695/1550487560" TargetMode="External" /><Relationship Id="rId119" Type="http://schemas.openxmlformats.org/officeDocument/2006/relationships/hyperlink" Target="https://pbs.twimg.com/profile_banners/82145673/1416196409" TargetMode="External" /><Relationship Id="rId120" Type="http://schemas.openxmlformats.org/officeDocument/2006/relationships/hyperlink" Target="https://pbs.twimg.com/profile_banners/927604850/1556924809" TargetMode="External" /><Relationship Id="rId121" Type="http://schemas.openxmlformats.org/officeDocument/2006/relationships/hyperlink" Target="https://pbs.twimg.com/profile_banners/12683022/1452777780" TargetMode="External" /><Relationship Id="rId122" Type="http://schemas.openxmlformats.org/officeDocument/2006/relationships/hyperlink" Target="https://pbs.twimg.com/profile_banners/94495705/1506539044" TargetMode="External" /><Relationship Id="rId123" Type="http://schemas.openxmlformats.org/officeDocument/2006/relationships/hyperlink" Target="https://pbs.twimg.com/profile_banners/2231328445/1554299318" TargetMode="External" /><Relationship Id="rId124" Type="http://schemas.openxmlformats.org/officeDocument/2006/relationships/hyperlink" Target="https://pbs.twimg.com/profile_banners/125136532/1465110066" TargetMode="External" /><Relationship Id="rId125" Type="http://schemas.openxmlformats.org/officeDocument/2006/relationships/hyperlink" Target="https://pbs.twimg.com/profile_banners/160625536/1553877394" TargetMode="External" /><Relationship Id="rId126" Type="http://schemas.openxmlformats.org/officeDocument/2006/relationships/hyperlink" Target="https://pbs.twimg.com/profile_banners/16915371/1548985281" TargetMode="External" /><Relationship Id="rId127" Type="http://schemas.openxmlformats.org/officeDocument/2006/relationships/hyperlink" Target="https://pbs.twimg.com/profile_banners/1035952969601114112/1555113186" TargetMode="External" /><Relationship Id="rId128" Type="http://schemas.openxmlformats.org/officeDocument/2006/relationships/hyperlink" Target="https://pbs.twimg.com/profile_banners/1025760006086508544/1544801960" TargetMode="External" /><Relationship Id="rId129" Type="http://schemas.openxmlformats.org/officeDocument/2006/relationships/hyperlink" Target="https://pbs.twimg.com/profile_banners/403859490/1433356603" TargetMode="External" /><Relationship Id="rId130" Type="http://schemas.openxmlformats.org/officeDocument/2006/relationships/hyperlink" Target="https://pbs.twimg.com/profile_banners/3585852614/1549806858" TargetMode="External" /><Relationship Id="rId131" Type="http://schemas.openxmlformats.org/officeDocument/2006/relationships/hyperlink" Target="https://pbs.twimg.com/profile_banners/780670782770860032/1475005136" TargetMode="External" /><Relationship Id="rId132" Type="http://schemas.openxmlformats.org/officeDocument/2006/relationships/hyperlink" Target="https://pbs.twimg.com/profile_banners/3048138907/1555553750" TargetMode="External" /><Relationship Id="rId133" Type="http://schemas.openxmlformats.org/officeDocument/2006/relationships/hyperlink" Target="https://pbs.twimg.com/profile_banners/53015192/1537922706" TargetMode="External" /><Relationship Id="rId134" Type="http://schemas.openxmlformats.org/officeDocument/2006/relationships/hyperlink" Target="https://pbs.twimg.com/profile_banners/85105267/1555566772" TargetMode="External" /><Relationship Id="rId135" Type="http://schemas.openxmlformats.org/officeDocument/2006/relationships/hyperlink" Target="https://pbs.twimg.com/profile_banners/217001190/1424113615" TargetMode="External" /><Relationship Id="rId136" Type="http://schemas.openxmlformats.org/officeDocument/2006/relationships/hyperlink" Target="https://pbs.twimg.com/profile_banners/179873861/1494328990" TargetMode="External" /><Relationship Id="rId137" Type="http://schemas.openxmlformats.org/officeDocument/2006/relationships/hyperlink" Target="https://pbs.twimg.com/profile_banners/471113985/1557150728" TargetMode="External" /><Relationship Id="rId138" Type="http://schemas.openxmlformats.org/officeDocument/2006/relationships/hyperlink" Target="https://pbs.twimg.com/profile_banners/1954013046/1537377980" TargetMode="External" /><Relationship Id="rId139" Type="http://schemas.openxmlformats.org/officeDocument/2006/relationships/hyperlink" Target="https://pbs.twimg.com/profile_banners/14996116/1405069952" TargetMode="External" /><Relationship Id="rId140" Type="http://schemas.openxmlformats.org/officeDocument/2006/relationships/hyperlink" Target="https://pbs.twimg.com/profile_banners/103839670/1505892973" TargetMode="External" /><Relationship Id="rId141" Type="http://schemas.openxmlformats.org/officeDocument/2006/relationships/hyperlink" Target="https://pbs.twimg.com/profile_banners/83680246/1493836006" TargetMode="External" /><Relationship Id="rId142" Type="http://schemas.openxmlformats.org/officeDocument/2006/relationships/hyperlink" Target="https://pbs.twimg.com/profile_banners/1362959900/1554137371" TargetMode="External" /><Relationship Id="rId143" Type="http://schemas.openxmlformats.org/officeDocument/2006/relationships/hyperlink" Target="https://pbs.twimg.com/profile_banners/722485513228124160/1552850144" TargetMode="External" /><Relationship Id="rId144" Type="http://schemas.openxmlformats.org/officeDocument/2006/relationships/hyperlink" Target="https://pbs.twimg.com/profile_banners/814855664648486914/1483114281" TargetMode="External" /><Relationship Id="rId145" Type="http://schemas.openxmlformats.org/officeDocument/2006/relationships/hyperlink" Target="https://pbs.twimg.com/profile_banners/805542210703949824/1499760557" TargetMode="External" /><Relationship Id="rId146" Type="http://schemas.openxmlformats.org/officeDocument/2006/relationships/hyperlink" Target="https://pbs.twimg.com/profile_banners/3310721736/1440404156" TargetMode="External" /><Relationship Id="rId147" Type="http://schemas.openxmlformats.org/officeDocument/2006/relationships/hyperlink" Target="https://pbs.twimg.com/profile_banners/1113323638462095361/1554651752" TargetMode="External" /><Relationship Id="rId148" Type="http://schemas.openxmlformats.org/officeDocument/2006/relationships/hyperlink" Target="https://pbs.twimg.com/profile_banners/935475590181687297/1511891851" TargetMode="External" /><Relationship Id="rId149" Type="http://schemas.openxmlformats.org/officeDocument/2006/relationships/hyperlink" Target="https://pbs.twimg.com/profile_banners/1101255272843087872/1554828125" TargetMode="External" /><Relationship Id="rId150" Type="http://schemas.openxmlformats.org/officeDocument/2006/relationships/hyperlink" Target="https://pbs.twimg.com/profile_banners/180505807/1462974771" TargetMode="External" /><Relationship Id="rId151" Type="http://schemas.openxmlformats.org/officeDocument/2006/relationships/hyperlink" Target="https://pbs.twimg.com/profile_banners/944848107514335232/1555714329" TargetMode="External" /><Relationship Id="rId152" Type="http://schemas.openxmlformats.org/officeDocument/2006/relationships/hyperlink" Target="https://pbs.twimg.com/profile_banners/1026132252718256130/1533484980" TargetMode="External" /><Relationship Id="rId153" Type="http://schemas.openxmlformats.org/officeDocument/2006/relationships/hyperlink" Target="https://pbs.twimg.com/profile_banners/3988196303/1557165210" TargetMode="External" /><Relationship Id="rId154" Type="http://schemas.openxmlformats.org/officeDocument/2006/relationships/hyperlink" Target="https://pbs.twimg.com/profile_banners/67692268/1447631010" TargetMode="External" /><Relationship Id="rId155" Type="http://schemas.openxmlformats.org/officeDocument/2006/relationships/hyperlink" Target="https://pbs.twimg.com/profile_banners/978319191798374400/1529250649" TargetMode="External" /><Relationship Id="rId156" Type="http://schemas.openxmlformats.org/officeDocument/2006/relationships/hyperlink" Target="https://pbs.twimg.com/profile_banners/18349397/1453639250" TargetMode="External" /><Relationship Id="rId157" Type="http://schemas.openxmlformats.org/officeDocument/2006/relationships/hyperlink" Target="https://pbs.twimg.com/profile_banners/565955893/1505698765" TargetMode="External" /><Relationship Id="rId158" Type="http://schemas.openxmlformats.org/officeDocument/2006/relationships/hyperlink" Target="https://pbs.twimg.com/profile_banners/888391559082848256/1556893065" TargetMode="External" /><Relationship Id="rId159" Type="http://schemas.openxmlformats.org/officeDocument/2006/relationships/hyperlink" Target="https://pbs.twimg.com/profile_banners/336133573/1551352022" TargetMode="External" /><Relationship Id="rId160" Type="http://schemas.openxmlformats.org/officeDocument/2006/relationships/hyperlink" Target="https://pbs.twimg.com/profile_banners/118057572/1478813353" TargetMode="External" /><Relationship Id="rId161" Type="http://schemas.openxmlformats.org/officeDocument/2006/relationships/hyperlink" Target="https://pbs.twimg.com/profile_banners/38263740/1533225456" TargetMode="External" /><Relationship Id="rId162" Type="http://schemas.openxmlformats.org/officeDocument/2006/relationships/hyperlink" Target="https://pbs.twimg.com/profile_banners/2933378152/1553432716" TargetMode="External" /><Relationship Id="rId163" Type="http://schemas.openxmlformats.org/officeDocument/2006/relationships/hyperlink" Target="http://abs.twimg.com/images/themes/theme9/bg.gif" TargetMode="External" /><Relationship Id="rId164" Type="http://schemas.openxmlformats.org/officeDocument/2006/relationships/hyperlink" Target="http://abs.twimg.com/images/themes/theme11/bg.gif"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7/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0.twimg.com/profile_background_images/16578967/socialme_twitter_image.jp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8/bg.gif" TargetMode="External" /><Relationship Id="rId197" Type="http://schemas.openxmlformats.org/officeDocument/2006/relationships/hyperlink" Target="http://abs.twimg.com/images/themes/theme2/bg.gif"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2/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1/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9/bg.gif"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7/bg.gif" TargetMode="External" /><Relationship Id="rId213" Type="http://schemas.openxmlformats.org/officeDocument/2006/relationships/hyperlink" Target="http://abs.twimg.com/images/themes/theme10/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8/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7/bg.gif"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2/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3/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pbs.twimg.com/profile_images/1864869920/JLK_logo_Twitter_normal.gif" TargetMode="External" /><Relationship Id="rId239" Type="http://schemas.openxmlformats.org/officeDocument/2006/relationships/hyperlink" Target="http://pbs.twimg.com/profile_images/846409220832473088/-1Wh0Keo_normal.jpg" TargetMode="External" /><Relationship Id="rId240" Type="http://schemas.openxmlformats.org/officeDocument/2006/relationships/hyperlink" Target="http://pbs.twimg.com/profile_images/885133434242379776/Smypch9I_normal.jpg" TargetMode="External" /><Relationship Id="rId241" Type="http://schemas.openxmlformats.org/officeDocument/2006/relationships/hyperlink" Target="http://pbs.twimg.com/profile_images/991957403364184064/9xATSjNM_normal.jpg" TargetMode="External" /><Relationship Id="rId242" Type="http://schemas.openxmlformats.org/officeDocument/2006/relationships/hyperlink" Target="http://pbs.twimg.com/profile_images/2372988200/cudltvccob8x3kysv6rg_normal.jpeg" TargetMode="External" /><Relationship Id="rId243" Type="http://schemas.openxmlformats.org/officeDocument/2006/relationships/hyperlink" Target="http://pbs.twimg.com/profile_images/1087435891575062530/aF02E_6I_normal.jpg" TargetMode="External" /><Relationship Id="rId244" Type="http://schemas.openxmlformats.org/officeDocument/2006/relationships/hyperlink" Target="http://pbs.twimg.com/profile_images/2612341954/62bqhc9hzo18o0i9ic65_normal.gif" TargetMode="External" /><Relationship Id="rId245" Type="http://schemas.openxmlformats.org/officeDocument/2006/relationships/hyperlink" Target="http://pbs.twimg.com/profile_images/1090076270912856069/YV7gric3_normal.jpg" TargetMode="External" /><Relationship Id="rId246" Type="http://schemas.openxmlformats.org/officeDocument/2006/relationships/hyperlink" Target="http://pbs.twimg.com/profile_images/806159598252150784/Q-SpjRrK_normal.jpg" TargetMode="External" /><Relationship Id="rId247" Type="http://schemas.openxmlformats.org/officeDocument/2006/relationships/hyperlink" Target="http://pbs.twimg.com/profile_images/487242217887502337/qOMRQbPk_normal.jpeg" TargetMode="External" /><Relationship Id="rId248" Type="http://schemas.openxmlformats.org/officeDocument/2006/relationships/hyperlink" Target="http://pbs.twimg.com/profile_images/1106697498570227712/B6w3qb3N_normal.jpg" TargetMode="External" /><Relationship Id="rId249" Type="http://schemas.openxmlformats.org/officeDocument/2006/relationships/hyperlink" Target="http://pbs.twimg.com/profile_images/1103037214005571584/-bB2dNVN_normal.png" TargetMode="External" /><Relationship Id="rId250" Type="http://schemas.openxmlformats.org/officeDocument/2006/relationships/hyperlink" Target="http://pbs.twimg.com/profile_images/513958898986790913/dZbusBwx_normal.png" TargetMode="External" /><Relationship Id="rId251" Type="http://schemas.openxmlformats.org/officeDocument/2006/relationships/hyperlink" Target="http://pbs.twimg.com/profile_images/1113245837474369537/9elLXbK-_normal.jpg" TargetMode="External" /><Relationship Id="rId252" Type="http://schemas.openxmlformats.org/officeDocument/2006/relationships/hyperlink" Target="http://pbs.twimg.com/profile_images/463673794716909569/DvZl4mU3_normal.png" TargetMode="External" /><Relationship Id="rId253" Type="http://schemas.openxmlformats.org/officeDocument/2006/relationships/hyperlink" Target="http://pbs.twimg.com/profile_images/971518376076984320/eQdX_nIQ_normal.jpg" TargetMode="External" /><Relationship Id="rId254" Type="http://schemas.openxmlformats.org/officeDocument/2006/relationships/hyperlink" Target="http://pbs.twimg.com/profile_images/1019413817309085696/andn1BiI_normal.jpg" TargetMode="External" /><Relationship Id="rId255" Type="http://schemas.openxmlformats.org/officeDocument/2006/relationships/hyperlink" Target="http://pbs.twimg.com/profile_images/1029184534632267776/cdX-KRln_normal.jpg" TargetMode="External" /><Relationship Id="rId256" Type="http://schemas.openxmlformats.org/officeDocument/2006/relationships/hyperlink" Target="http://pbs.twimg.com/profile_images/1101205487838584832/8kG-fYO2_normal.jpg" TargetMode="External" /><Relationship Id="rId257" Type="http://schemas.openxmlformats.org/officeDocument/2006/relationships/hyperlink" Target="http://pbs.twimg.com/profile_images/958900715459694592/nmxTsQHj_normal.jpg" TargetMode="External" /><Relationship Id="rId258" Type="http://schemas.openxmlformats.org/officeDocument/2006/relationships/hyperlink" Target="http://pbs.twimg.com/profile_images/1091039762582884353/XWHF6zEH_normal.jpg" TargetMode="External" /><Relationship Id="rId259" Type="http://schemas.openxmlformats.org/officeDocument/2006/relationships/hyperlink" Target="http://pbs.twimg.com/profile_images/988676158634868737/P17l7GnN_normal.jpg" TargetMode="External" /><Relationship Id="rId260" Type="http://schemas.openxmlformats.org/officeDocument/2006/relationships/hyperlink" Target="http://pbs.twimg.com/profile_images/1106801017570549760/_cnCvoKf_normal.png" TargetMode="External" /><Relationship Id="rId261" Type="http://schemas.openxmlformats.org/officeDocument/2006/relationships/hyperlink" Target="http://pbs.twimg.com/profile_images/882937948869722112/7bdr_2Fr_normal.jpg" TargetMode="External" /><Relationship Id="rId262" Type="http://schemas.openxmlformats.org/officeDocument/2006/relationships/hyperlink" Target="http://pbs.twimg.com/profile_images/1120435000845971458/NLIAapta_normal.jpg" TargetMode="External" /><Relationship Id="rId263" Type="http://schemas.openxmlformats.org/officeDocument/2006/relationships/hyperlink" Target="http://pbs.twimg.com/profile_images/1004243547472556032/yayWifmC_normal.jpg" TargetMode="External" /><Relationship Id="rId264" Type="http://schemas.openxmlformats.org/officeDocument/2006/relationships/hyperlink" Target="http://pbs.twimg.com/profile_images/1072631939989942272/QQr9Sev3_normal.jpg" TargetMode="External" /><Relationship Id="rId265" Type="http://schemas.openxmlformats.org/officeDocument/2006/relationships/hyperlink" Target="http://pbs.twimg.com/profile_images/1116313319902781443/3HzeQ9gp_normal.jpg" TargetMode="External" /><Relationship Id="rId266" Type="http://schemas.openxmlformats.org/officeDocument/2006/relationships/hyperlink" Target="http://pbs.twimg.com/profile_images/1013863655941779458/-HfoqhFX_normal.jpg" TargetMode="External" /><Relationship Id="rId267" Type="http://schemas.openxmlformats.org/officeDocument/2006/relationships/hyperlink" Target="http://pbs.twimg.com/profile_images/975040211267801089/qNP_Vu7P_normal.jpg" TargetMode="External" /><Relationship Id="rId268" Type="http://schemas.openxmlformats.org/officeDocument/2006/relationships/hyperlink" Target="http://pbs.twimg.com/profile_images/987104009168142336/W-4T9eHh_normal.jpg" TargetMode="External" /><Relationship Id="rId269" Type="http://schemas.openxmlformats.org/officeDocument/2006/relationships/hyperlink" Target="http://pbs.twimg.com/profile_images/434673100798447616/acRKnzKU_normal.jpeg" TargetMode="External" /><Relationship Id="rId270" Type="http://schemas.openxmlformats.org/officeDocument/2006/relationships/hyperlink" Target="http://pbs.twimg.com/profile_images/1122565997599260673/pc2dzeTp_normal.png" TargetMode="External" /><Relationship Id="rId271" Type="http://schemas.openxmlformats.org/officeDocument/2006/relationships/hyperlink" Target="http://pbs.twimg.com/profile_images/1005142515564142592/5LFagGW2_normal.jpg" TargetMode="External" /><Relationship Id="rId272" Type="http://schemas.openxmlformats.org/officeDocument/2006/relationships/hyperlink" Target="http://pbs.twimg.com/profile_images/920041568144384000/EAhHp4-u_normal.jpg" TargetMode="External" /><Relationship Id="rId273" Type="http://schemas.openxmlformats.org/officeDocument/2006/relationships/hyperlink" Target="http://pbs.twimg.com/profile_images/1042939911941316608/rVhfVHoI_normal.jpg" TargetMode="External" /><Relationship Id="rId274" Type="http://schemas.openxmlformats.org/officeDocument/2006/relationships/hyperlink" Target="http://pbs.twimg.com/profile_images/1113324013080727552/ZpbrrxV8_normal.jpg" TargetMode="External" /><Relationship Id="rId275" Type="http://schemas.openxmlformats.org/officeDocument/2006/relationships/hyperlink" Target="http://pbs.twimg.com/profile_images/1125336074086178818/QRV8LpZW_normal.jpg" TargetMode="External" /><Relationship Id="rId276" Type="http://schemas.openxmlformats.org/officeDocument/2006/relationships/hyperlink" Target="http://pbs.twimg.com/profile_images/1123240846760054784/pWwIZm54_normal.jpg" TargetMode="External" /><Relationship Id="rId277" Type="http://schemas.openxmlformats.org/officeDocument/2006/relationships/hyperlink" Target="http://pbs.twimg.com/profile_images/1041572269527576577/6pgnmS8k_normal.jpg" TargetMode="External" /><Relationship Id="rId278" Type="http://schemas.openxmlformats.org/officeDocument/2006/relationships/hyperlink" Target="http://pbs.twimg.com/profile_images/1029366546106384386/Syiiivmq_normal.jpg" TargetMode="External" /><Relationship Id="rId279" Type="http://schemas.openxmlformats.org/officeDocument/2006/relationships/hyperlink" Target="http://a0.twimg.com/profile_images/254440800/socialme_normal.jpg" TargetMode="External" /><Relationship Id="rId280" Type="http://schemas.openxmlformats.org/officeDocument/2006/relationships/hyperlink" Target="http://pbs.twimg.com/profile_images/866981183464386561/zCkOKtMf_normal.jpg" TargetMode="External" /><Relationship Id="rId281" Type="http://schemas.openxmlformats.org/officeDocument/2006/relationships/hyperlink" Target="http://pbs.twimg.com/profile_images/1031917989984194560/0lo3-4wE_normal.jpg" TargetMode="External" /><Relationship Id="rId282" Type="http://schemas.openxmlformats.org/officeDocument/2006/relationships/hyperlink" Target="http://pbs.twimg.com/profile_images/1009598385538596865/G2-6ykGO_normal.jpg" TargetMode="External" /><Relationship Id="rId283" Type="http://schemas.openxmlformats.org/officeDocument/2006/relationships/hyperlink" Target="http://pbs.twimg.com/profile_images/961417983271739392/MBcouCgC_normal.jpg" TargetMode="External" /><Relationship Id="rId284" Type="http://schemas.openxmlformats.org/officeDocument/2006/relationships/hyperlink" Target="http://pbs.twimg.com/profile_images/929112443137286144/f9x4tTrN_normal.jpg" TargetMode="External" /><Relationship Id="rId285" Type="http://schemas.openxmlformats.org/officeDocument/2006/relationships/hyperlink" Target="http://pbs.twimg.com/profile_images/1093178371679371264/XhXnZUmI_normal.jpg" TargetMode="External" /><Relationship Id="rId286" Type="http://schemas.openxmlformats.org/officeDocument/2006/relationships/hyperlink" Target="http://pbs.twimg.com/profile_images/963087423323373568/3XcnnCDv_normal.jpg" TargetMode="External" /><Relationship Id="rId287" Type="http://schemas.openxmlformats.org/officeDocument/2006/relationships/hyperlink" Target="http://pbs.twimg.com/profile_images/1124448305826619392/D26OAkjy_normal.jpg" TargetMode="External" /><Relationship Id="rId288" Type="http://schemas.openxmlformats.org/officeDocument/2006/relationships/hyperlink" Target="http://pbs.twimg.com/profile_images/978993366221246465/jghb2Ywd_normal.jpg" TargetMode="External" /><Relationship Id="rId289" Type="http://schemas.openxmlformats.org/officeDocument/2006/relationships/hyperlink" Target="http://pbs.twimg.com/profile_images/1094044730508410881/YCH5z10g_normal.jpg" TargetMode="External" /><Relationship Id="rId290" Type="http://schemas.openxmlformats.org/officeDocument/2006/relationships/hyperlink" Target="http://pbs.twimg.com/profile_images/976456474812612608/Pvp6A_Dq_normal.jpg" TargetMode="External" /><Relationship Id="rId291" Type="http://schemas.openxmlformats.org/officeDocument/2006/relationships/hyperlink" Target="http://pbs.twimg.com/profile_images/1123719011764711424/CEqINWz6_normal.png" TargetMode="External" /><Relationship Id="rId292" Type="http://schemas.openxmlformats.org/officeDocument/2006/relationships/hyperlink" Target="http://pbs.twimg.com/profile_images/921728131152494593/Sq6n7sPZ_normal.jpg" TargetMode="External" /><Relationship Id="rId293" Type="http://schemas.openxmlformats.org/officeDocument/2006/relationships/hyperlink" Target="http://pbs.twimg.com/profile_images/869220255096201217/sfE2rJKJ_normal.jpg" TargetMode="External" /><Relationship Id="rId294" Type="http://schemas.openxmlformats.org/officeDocument/2006/relationships/hyperlink" Target="http://pbs.twimg.com/profile_images/1090640346369921026/40to8-IP_normal.jpg" TargetMode="External" /><Relationship Id="rId295" Type="http://schemas.openxmlformats.org/officeDocument/2006/relationships/hyperlink" Target="http://pbs.twimg.com/profile_images/1112043511677771776/hPTMLEln_normal.jpg" TargetMode="External" /><Relationship Id="rId296" Type="http://schemas.openxmlformats.org/officeDocument/2006/relationships/hyperlink" Target="http://pbs.twimg.com/profile_images/1025760574951419905/VJnPrBNO_normal.jpg" TargetMode="External" /><Relationship Id="rId297" Type="http://schemas.openxmlformats.org/officeDocument/2006/relationships/hyperlink" Target="http://pbs.twimg.com/profile_images/665618948218609666/a6228emI_normal.jpg" TargetMode="External" /><Relationship Id="rId298" Type="http://schemas.openxmlformats.org/officeDocument/2006/relationships/hyperlink" Target="http://pbs.twimg.com/profile_images/378800000522771851/0e6bae89f5dc1de5c934c0cb151cab6d_normal.jpeg" TargetMode="External" /><Relationship Id="rId299" Type="http://schemas.openxmlformats.org/officeDocument/2006/relationships/hyperlink" Target="http://pbs.twimg.com/profile_images/1122846521513275392/7j7on-pd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780672350245294084/U08IK_Jh_normal.jpg" TargetMode="External" /><Relationship Id="rId302" Type="http://schemas.openxmlformats.org/officeDocument/2006/relationships/hyperlink" Target="http://pbs.twimg.com/profile_images/1053820356979437568/fXkCF6Wd_normal.jpg" TargetMode="External" /><Relationship Id="rId303" Type="http://schemas.openxmlformats.org/officeDocument/2006/relationships/hyperlink" Target="http://pbs.twimg.com/profile_images/1108554708875014145/IsDZVaDj_normal.jpg" TargetMode="External" /><Relationship Id="rId304" Type="http://schemas.openxmlformats.org/officeDocument/2006/relationships/hyperlink" Target="http://pbs.twimg.com/profile_images/1119884001643118592/RzVJGbl5_normal.jpg" TargetMode="External" /><Relationship Id="rId305" Type="http://schemas.openxmlformats.org/officeDocument/2006/relationships/hyperlink" Target="http://pbs.twimg.com/profile_images/818447560897679361/exqMAHgb_normal.jpg" TargetMode="External" /><Relationship Id="rId306" Type="http://schemas.openxmlformats.org/officeDocument/2006/relationships/hyperlink" Target="http://pbs.twimg.com/profile_images/1019657436175757313/Z_9rAQZH_normal.jpg" TargetMode="External" /><Relationship Id="rId307" Type="http://schemas.openxmlformats.org/officeDocument/2006/relationships/hyperlink" Target="http://pbs.twimg.com/profile_images/1071916654777507847/iBUsv7Fd_normal.jpg" TargetMode="External" /><Relationship Id="rId308" Type="http://schemas.openxmlformats.org/officeDocument/2006/relationships/hyperlink" Target="http://pbs.twimg.com/profile_images/871790645861654528/qu7C766i_normal.jpg" TargetMode="External" /><Relationship Id="rId309" Type="http://schemas.openxmlformats.org/officeDocument/2006/relationships/hyperlink" Target="http://pbs.twimg.com/profile_images/487522448355516416/UVz68NP4_normal.png" TargetMode="External" /><Relationship Id="rId310" Type="http://schemas.openxmlformats.org/officeDocument/2006/relationships/hyperlink" Target="http://pbs.twimg.com/profile_images/1028758712675127297/GJ1QOJoX_normal.jpg" TargetMode="External" /><Relationship Id="rId311" Type="http://schemas.openxmlformats.org/officeDocument/2006/relationships/hyperlink" Target="http://pbs.twimg.com/profile_images/1825375754/Kavitha_Headshot_normal.jpg" TargetMode="External" /><Relationship Id="rId312" Type="http://schemas.openxmlformats.org/officeDocument/2006/relationships/hyperlink" Target="http://pbs.twimg.com/profile_images/865318741311094784/0LK-zmb1_normal.jpg" TargetMode="External" /><Relationship Id="rId313" Type="http://schemas.openxmlformats.org/officeDocument/2006/relationships/hyperlink" Target="http://pbs.twimg.com/profile_images/722485870545149952/vgKfzLUK_normal.jpg" TargetMode="External" /><Relationship Id="rId314" Type="http://schemas.openxmlformats.org/officeDocument/2006/relationships/hyperlink" Target="http://pbs.twimg.com/profile_images/1127855491395260416/rG1igP3i_normal.jpg" TargetMode="External" /><Relationship Id="rId315" Type="http://schemas.openxmlformats.org/officeDocument/2006/relationships/hyperlink" Target="http://pbs.twimg.com/profile_images/1057232266454319104/PBZrUvgk_normal.jpg" TargetMode="External" /><Relationship Id="rId316" Type="http://schemas.openxmlformats.org/officeDocument/2006/relationships/hyperlink" Target="http://pbs.twimg.com/profile_images/635728484648685568/shbB4SyY_normal.jpg" TargetMode="External" /><Relationship Id="rId317" Type="http://schemas.openxmlformats.org/officeDocument/2006/relationships/hyperlink" Target="http://pbs.twimg.com/profile_images/1114915453774602240/x3aGk45h_normal.png" TargetMode="External" /><Relationship Id="rId318" Type="http://schemas.openxmlformats.org/officeDocument/2006/relationships/hyperlink" Target="http://pbs.twimg.com/profile_images/1023615385327661056/JLOeWuuR_normal.jpg" TargetMode="External" /><Relationship Id="rId319" Type="http://schemas.openxmlformats.org/officeDocument/2006/relationships/hyperlink" Target="http://pbs.twimg.com/profile_images/1101255537264594945/OcaLjE0m_normal.jpg" TargetMode="External" /><Relationship Id="rId320" Type="http://schemas.openxmlformats.org/officeDocument/2006/relationships/hyperlink" Target="http://pbs.twimg.com/profile_images/786681705981673472/T5OKNZ1-_normal.jpg" TargetMode="External" /><Relationship Id="rId321" Type="http://schemas.openxmlformats.org/officeDocument/2006/relationships/hyperlink" Target="http://pbs.twimg.com/profile_images/1118563003765534720/yNBaWxKI_normal.png" TargetMode="External" /><Relationship Id="rId322" Type="http://schemas.openxmlformats.org/officeDocument/2006/relationships/hyperlink" Target="http://pbs.twimg.com/profile_images/1043817185678897153/bALC3l-8_normal.jpg" TargetMode="External" /><Relationship Id="rId323" Type="http://schemas.openxmlformats.org/officeDocument/2006/relationships/hyperlink" Target="http://pbs.twimg.com/profile_images/994319408947449856/ScQPPPOP_normal.jpg" TargetMode="External" /><Relationship Id="rId324" Type="http://schemas.openxmlformats.org/officeDocument/2006/relationships/hyperlink" Target="http://pbs.twimg.com/profile_images/656515061129826304/qvdIEnTP_normal.jpg" TargetMode="External" /><Relationship Id="rId325" Type="http://schemas.openxmlformats.org/officeDocument/2006/relationships/hyperlink" Target="http://pbs.twimg.com/profile_images/1008375008261910528/2p4uCqHj_normal.jpg" TargetMode="External" /><Relationship Id="rId326" Type="http://schemas.openxmlformats.org/officeDocument/2006/relationships/hyperlink" Target="http://pbs.twimg.com/profile_images/913811675505192960/0xPcrAab_normal.jpg" TargetMode="External" /><Relationship Id="rId327" Type="http://schemas.openxmlformats.org/officeDocument/2006/relationships/hyperlink" Target="http://pbs.twimg.com/profile_images/1069386689234305024/qf3H_lg1_normal.jpg" TargetMode="External" /><Relationship Id="rId328" Type="http://schemas.openxmlformats.org/officeDocument/2006/relationships/hyperlink" Target="http://pbs.twimg.com/profile_images/1120658975828131841/h1lSwie7_normal.png" TargetMode="External" /><Relationship Id="rId329" Type="http://schemas.openxmlformats.org/officeDocument/2006/relationships/hyperlink" Target="http://pbs.twimg.com/profile_images/1017079329027756033/FiZNVJTo_normal.jpg" TargetMode="External" /><Relationship Id="rId330" Type="http://schemas.openxmlformats.org/officeDocument/2006/relationships/hyperlink" Target="http://pbs.twimg.com/profile_images/696143278807375872/_8KOQ7tg_normal.jpg" TargetMode="External" /><Relationship Id="rId331" Type="http://schemas.openxmlformats.org/officeDocument/2006/relationships/hyperlink" Target="http://pbs.twimg.com/profile_images/1025047861669634049/3sQgqm6d_normal.jpg" TargetMode="External" /><Relationship Id="rId332" Type="http://schemas.openxmlformats.org/officeDocument/2006/relationships/hyperlink" Target="http://pbs.twimg.com/profile_images/1109803241435549697/v3a0BDXo_normal.png" TargetMode="External" /><Relationship Id="rId333" Type="http://schemas.openxmlformats.org/officeDocument/2006/relationships/hyperlink" Target="https://twitter.com/jlkcreative" TargetMode="External" /><Relationship Id="rId334" Type="http://schemas.openxmlformats.org/officeDocument/2006/relationships/hyperlink" Target="https://twitter.com/cjscribe" TargetMode="External" /><Relationship Id="rId335" Type="http://schemas.openxmlformats.org/officeDocument/2006/relationships/hyperlink" Target="https://twitter.com/seopowersuite" TargetMode="External" /><Relationship Id="rId336" Type="http://schemas.openxmlformats.org/officeDocument/2006/relationships/hyperlink" Target="https://twitter.com/anna_bredava" TargetMode="External" /><Relationship Id="rId337" Type="http://schemas.openxmlformats.org/officeDocument/2006/relationships/hyperlink" Target="https://twitter.com/cmicontent" TargetMode="External" /><Relationship Id="rId338" Type="http://schemas.openxmlformats.org/officeDocument/2006/relationships/hyperlink" Target="https://twitter.com/fi_digitaldrum" TargetMode="External" /><Relationship Id="rId339" Type="http://schemas.openxmlformats.org/officeDocument/2006/relationships/hyperlink" Target="https://twitter.com/vcbuzz" TargetMode="External" /><Relationship Id="rId340" Type="http://schemas.openxmlformats.org/officeDocument/2006/relationships/hyperlink" Target="https://twitter.com/mymarketingmule" TargetMode="External" /><Relationship Id="rId341" Type="http://schemas.openxmlformats.org/officeDocument/2006/relationships/hyperlink" Target="https://twitter.com/cubed_education" TargetMode="External" /><Relationship Id="rId342" Type="http://schemas.openxmlformats.org/officeDocument/2006/relationships/hyperlink" Target="https://twitter.com/socialmedia2day" TargetMode="External" /><Relationship Id="rId343" Type="http://schemas.openxmlformats.org/officeDocument/2006/relationships/hyperlink" Target="https://twitter.com/ahikiiriza" TargetMode="External" /><Relationship Id="rId344" Type="http://schemas.openxmlformats.org/officeDocument/2006/relationships/hyperlink" Target="https://twitter.com/cooeesocialhq" TargetMode="External" /><Relationship Id="rId345" Type="http://schemas.openxmlformats.org/officeDocument/2006/relationships/hyperlink" Target="https://twitter.com/findyourcm" TargetMode="External" /><Relationship Id="rId346" Type="http://schemas.openxmlformats.org/officeDocument/2006/relationships/hyperlink" Target="https://twitter.com/immanueloloo" TargetMode="External" /><Relationship Id="rId347" Type="http://schemas.openxmlformats.org/officeDocument/2006/relationships/hyperlink" Target="https://twitter.com/smexaminer" TargetMode="External" /><Relationship Id="rId348" Type="http://schemas.openxmlformats.org/officeDocument/2006/relationships/hyperlink" Target="https://twitter.com/madalynsklar" TargetMode="External" /><Relationship Id="rId349" Type="http://schemas.openxmlformats.org/officeDocument/2006/relationships/hyperlink" Target="https://twitter.com/morgan_short_" TargetMode="External" /><Relationship Id="rId350" Type="http://schemas.openxmlformats.org/officeDocument/2006/relationships/hyperlink" Target="https://twitter.com/simplenetbiz" TargetMode="External" /><Relationship Id="rId351" Type="http://schemas.openxmlformats.org/officeDocument/2006/relationships/hyperlink" Target="https://twitter.com/taylorsmendoza1" TargetMode="External" /><Relationship Id="rId352" Type="http://schemas.openxmlformats.org/officeDocument/2006/relationships/hyperlink" Target="https://twitter.com/alyssalriegel" TargetMode="External" /><Relationship Id="rId353" Type="http://schemas.openxmlformats.org/officeDocument/2006/relationships/hyperlink" Target="https://twitter.com/teambrandner" TargetMode="External" /><Relationship Id="rId354" Type="http://schemas.openxmlformats.org/officeDocument/2006/relationships/hyperlink" Target="https://twitter.com/bestfiverrdeal" TargetMode="External" /><Relationship Id="rId355" Type="http://schemas.openxmlformats.org/officeDocument/2006/relationships/hyperlink" Target="https://twitter.com/balyan" TargetMode="External" /><Relationship Id="rId356" Type="http://schemas.openxmlformats.org/officeDocument/2006/relationships/hyperlink" Target="https://twitter.com/awarioapp" TargetMode="External" /><Relationship Id="rId357" Type="http://schemas.openxmlformats.org/officeDocument/2006/relationships/hyperlink" Target="https://twitter.com/gmail_seller" TargetMode="External" /><Relationship Id="rId358" Type="http://schemas.openxmlformats.org/officeDocument/2006/relationships/hyperlink" Target="https://twitter.com/joeclark947" TargetMode="External" /><Relationship Id="rId359" Type="http://schemas.openxmlformats.org/officeDocument/2006/relationships/hyperlink" Target="https://twitter.com/coltboll" TargetMode="External" /><Relationship Id="rId360" Type="http://schemas.openxmlformats.org/officeDocument/2006/relationships/hyperlink" Target="https://twitter.com/yanakalashnik16" TargetMode="External" /><Relationship Id="rId361" Type="http://schemas.openxmlformats.org/officeDocument/2006/relationships/hyperlink" Target="https://twitter.com/techgeek311" TargetMode="External" /><Relationship Id="rId362" Type="http://schemas.openxmlformats.org/officeDocument/2006/relationships/hyperlink" Target="https://twitter.com/nibirro" TargetMode="External" /><Relationship Id="rId363" Type="http://schemas.openxmlformats.org/officeDocument/2006/relationships/hyperlink" Target="https://twitter.com/jumper_media" TargetMode="External" /><Relationship Id="rId364" Type="http://schemas.openxmlformats.org/officeDocument/2006/relationships/hyperlink" Target="https://twitter.com/tabithaedwards" TargetMode="External" /><Relationship Id="rId365" Type="http://schemas.openxmlformats.org/officeDocument/2006/relationships/hyperlink" Target="https://twitter.com/genepetrovlmc" TargetMode="External" /><Relationship Id="rId366" Type="http://schemas.openxmlformats.org/officeDocument/2006/relationships/hyperlink" Target="https://twitter.com/personalautodm" TargetMode="External" /><Relationship Id="rId367" Type="http://schemas.openxmlformats.org/officeDocument/2006/relationships/hyperlink" Target="https://twitter.com/snowdropmkting" TargetMode="External" /><Relationship Id="rId368" Type="http://schemas.openxmlformats.org/officeDocument/2006/relationships/hyperlink" Target="https://twitter.com/marionh717" TargetMode="External" /><Relationship Id="rId369" Type="http://schemas.openxmlformats.org/officeDocument/2006/relationships/hyperlink" Target="https://twitter.com/marisalouw" TargetMode="External" /><Relationship Id="rId370" Type="http://schemas.openxmlformats.org/officeDocument/2006/relationships/hyperlink" Target="https://twitter.com/ashiya_guha" TargetMode="External" /><Relationship Id="rId371" Type="http://schemas.openxmlformats.org/officeDocument/2006/relationships/hyperlink" Target="https://twitter.com/davithaghiassi" TargetMode="External" /><Relationship Id="rId372" Type="http://schemas.openxmlformats.org/officeDocument/2006/relationships/hyperlink" Target="https://twitter.com/ruchi_aggarwal1" TargetMode="External" /><Relationship Id="rId373" Type="http://schemas.openxmlformats.org/officeDocument/2006/relationships/hyperlink" Target="https://twitter.com/aleksius_com" TargetMode="External" /><Relationship Id="rId374" Type="http://schemas.openxmlformats.org/officeDocument/2006/relationships/hyperlink" Target="https://twitter.com/socialme" TargetMode="External" /><Relationship Id="rId375" Type="http://schemas.openxmlformats.org/officeDocument/2006/relationships/hyperlink" Target="https://twitter.com/shelleycostello" TargetMode="External" /><Relationship Id="rId376" Type="http://schemas.openxmlformats.org/officeDocument/2006/relationships/hyperlink" Target="https://twitter.com/_underdog_sport" TargetMode="External" /><Relationship Id="rId377" Type="http://schemas.openxmlformats.org/officeDocument/2006/relationships/hyperlink" Target="https://twitter.com/zarkopinkas" TargetMode="External" /><Relationship Id="rId378" Type="http://schemas.openxmlformats.org/officeDocument/2006/relationships/hyperlink" Target="https://twitter.com/mjfears" TargetMode="External" /><Relationship Id="rId379" Type="http://schemas.openxmlformats.org/officeDocument/2006/relationships/hyperlink" Target="https://twitter.com/brettdixon" TargetMode="External" /><Relationship Id="rId380" Type="http://schemas.openxmlformats.org/officeDocument/2006/relationships/hyperlink" Target="https://twitter.com/_vincent_binet" TargetMode="External" /><Relationship Id="rId381" Type="http://schemas.openxmlformats.org/officeDocument/2006/relationships/hyperlink" Target="https://twitter.com/warriorgrll74" TargetMode="External" /><Relationship Id="rId382" Type="http://schemas.openxmlformats.org/officeDocument/2006/relationships/hyperlink" Target="https://twitter.com/agushendrostwn" TargetMode="External" /><Relationship Id="rId383" Type="http://schemas.openxmlformats.org/officeDocument/2006/relationships/hyperlink" Target="https://twitter.com/juanjoaldaz" TargetMode="External" /><Relationship Id="rId384" Type="http://schemas.openxmlformats.org/officeDocument/2006/relationships/hyperlink" Target="https://twitter.com/natasham4" TargetMode="External" /><Relationship Id="rId385" Type="http://schemas.openxmlformats.org/officeDocument/2006/relationships/hyperlink" Target="https://twitter.com/coppersqcomms" TargetMode="External" /><Relationship Id="rId386" Type="http://schemas.openxmlformats.org/officeDocument/2006/relationships/hyperlink" Target="https://twitter.com/sassysuite" TargetMode="External" /><Relationship Id="rId387" Type="http://schemas.openxmlformats.org/officeDocument/2006/relationships/hyperlink" Target="https://twitter.com/lazybone007" TargetMode="External" /><Relationship Id="rId388" Type="http://schemas.openxmlformats.org/officeDocument/2006/relationships/hyperlink" Target="https://twitter.com/fiscalcliffw" TargetMode="External" /><Relationship Id="rId389" Type="http://schemas.openxmlformats.org/officeDocument/2006/relationships/hyperlink" Target="https://twitter.com/marifasanaro" TargetMode="External" /><Relationship Id="rId390" Type="http://schemas.openxmlformats.org/officeDocument/2006/relationships/hyperlink" Target="https://twitter.com/h_u_m_i_n_t" TargetMode="External" /><Relationship Id="rId391" Type="http://schemas.openxmlformats.org/officeDocument/2006/relationships/hyperlink" Target="https://twitter.com/valuencer" TargetMode="External" /><Relationship Id="rId392" Type="http://schemas.openxmlformats.org/officeDocument/2006/relationships/hyperlink" Target="https://twitter.com/eddygarciavega" TargetMode="External" /><Relationship Id="rId393" Type="http://schemas.openxmlformats.org/officeDocument/2006/relationships/hyperlink" Target="https://twitter.com/greggthorpe" TargetMode="External" /><Relationship Id="rId394" Type="http://schemas.openxmlformats.org/officeDocument/2006/relationships/hyperlink" Target="https://twitter.com/loganwiddicombe" TargetMode="External" /><Relationship Id="rId395" Type="http://schemas.openxmlformats.org/officeDocument/2006/relationships/hyperlink" Target="https://twitter.com/lishunemahone" TargetMode="External" /><Relationship Id="rId396" Type="http://schemas.openxmlformats.org/officeDocument/2006/relationships/hyperlink" Target="https://twitter.com/rimveba" TargetMode="External" /><Relationship Id="rId397" Type="http://schemas.openxmlformats.org/officeDocument/2006/relationships/hyperlink" Target="https://twitter.com/australia0811sm" TargetMode="External" /><Relationship Id="rId398" Type="http://schemas.openxmlformats.org/officeDocument/2006/relationships/hyperlink" Target="https://twitter.com/mathony" TargetMode="External" /><Relationship Id="rId399" Type="http://schemas.openxmlformats.org/officeDocument/2006/relationships/hyperlink" Target="https://twitter.com/b_anand" TargetMode="External" /><Relationship Id="rId400" Type="http://schemas.openxmlformats.org/officeDocument/2006/relationships/hyperlink" Target="https://twitter.com/stefrivetti" TargetMode="External" /><Relationship Id="rId401" Type="http://schemas.openxmlformats.org/officeDocument/2006/relationships/hyperlink" Target="https://twitter.com/daydreamerwinay" TargetMode="External" /><Relationship Id="rId402" Type="http://schemas.openxmlformats.org/officeDocument/2006/relationships/hyperlink" Target="https://twitter.com/alexandra_stan8" TargetMode="External" /><Relationship Id="rId403" Type="http://schemas.openxmlformats.org/officeDocument/2006/relationships/hyperlink" Target="https://twitter.com/peeljoanna" TargetMode="External" /><Relationship Id="rId404" Type="http://schemas.openxmlformats.org/officeDocument/2006/relationships/hyperlink" Target="https://twitter.com/wendytarr" TargetMode="External" /><Relationship Id="rId405" Type="http://schemas.openxmlformats.org/officeDocument/2006/relationships/hyperlink" Target="https://twitter.com/franckdeo" TargetMode="External" /><Relationship Id="rId406" Type="http://schemas.openxmlformats.org/officeDocument/2006/relationships/hyperlink" Target="https://twitter.com/nkavithanair" TargetMode="External" /><Relationship Id="rId407" Type="http://schemas.openxmlformats.org/officeDocument/2006/relationships/hyperlink" Target="https://twitter.com/consultscarlett" TargetMode="External" /><Relationship Id="rId408" Type="http://schemas.openxmlformats.org/officeDocument/2006/relationships/hyperlink" Target="https://twitter.com/postingbee" TargetMode="External" /><Relationship Id="rId409" Type="http://schemas.openxmlformats.org/officeDocument/2006/relationships/hyperlink" Target="https://twitter.com/ysmb_nl" TargetMode="External" /><Relationship Id="rId410" Type="http://schemas.openxmlformats.org/officeDocument/2006/relationships/hyperlink" Target="https://twitter.com/travelwithelw" TargetMode="External" /><Relationship Id="rId411" Type="http://schemas.openxmlformats.org/officeDocument/2006/relationships/hyperlink" Target="https://twitter.com/chetan0037" TargetMode="External" /><Relationship Id="rId412" Type="http://schemas.openxmlformats.org/officeDocument/2006/relationships/hyperlink" Target="https://twitter.com/momomarketing" TargetMode="External" /><Relationship Id="rId413" Type="http://schemas.openxmlformats.org/officeDocument/2006/relationships/hyperlink" Target="https://twitter.com/princeroy76" TargetMode="External" /><Relationship Id="rId414" Type="http://schemas.openxmlformats.org/officeDocument/2006/relationships/hyperlink" Target="https://twitter.com/corellanapino" TargetMode="External" /><Relationship Id="rId415" Type="http://schemas.openxmlformats.org/officeDocument/2006/relationships/hyperlink" Target="https://twitter.com/instagram" TargetMode="External" /><Relationship Id="rId416" Type="http://schemas.openxmlformats.org/officeDocument/2006/relationships/hyperlink" Target="https://twitter.com/strend_" TargetMode="External" /><Relationship Id="rId417" Type="http://schemas.openxmlformats.org/officeDocument/2006/relationships/hyperlink" Target="https://twitter.com/redcopperltd" TargetMode="External" /><Relationship Id="rId418" Type="http://schemas.openxmlformats.org/officeDocument/2006/relationships/hyperlink" Target="https://twitter.com/b2the7" TargetMode="External" /><Relationship Id="rId419" Type="http://schemas.openxmlformats.org/officeDocument/2006/relationships/hyperlink" Target="https://twitter.com/fearh2o" TargetMode="External" /><Relationship Id="rId420" Type="http://schemas.openxmlformats.org/officeDocument/2006/relationships/hyperlink" Target="https://twitter.com/backmanage" TargetMode="External" /><Relationship Id="rId421" Type="http://schemas.openxmlformats.org/officeDocument/2006/relationships/hyperlink" Target="https://twitter.com/monisbukhari" TargetMode="External" /><Relationship Id="rId422" Type="http://schemas.openxmlformats.org/officeDocument/2006/relationships/hyperlink" Target="https://twitter.com/theryanmonahan" TargetMode="External" /><Relationship Id="rId423" Type="http://schemas.openxmlformats.org/officeDocument/2006/relationships/hyperlink" Target="https://twitter.com/fuzedio" TargetMode="External" /><Relationship Id="rId424" Type="http://schemas.openxmlformats.org/officeDocument/2006/relationships/hyperlink" Target="https://twitter.com/annette_henry" TargetMode="External" /><Relationship Id="rId425" Type="http://schemas.openxmlformats.org/officeDocument/2006/relationships/hyperlink" Target="https://twitter.com/ammarketing_nl" TargetMode="External" /><Relationship Id="rId426" Type="http://schemas.openxmlformats.org/officeDocument/2006/relationships/hyperlink" Target="https://twitter.com/cgtmarketing" TargetMode="External" /><Relationship Id="rId427" Type="http://schemas.openxmlformats.org/officeDocument/2006/relationships/hyperlink" Target="https://twitter.com/kobmaxqueen" TargetMode="External" /><Relationship Id="rId428" Type="http://schemas.openxmlformats.org/officeDocument/2006/relationships/comments" Target="../comments2.xml" /><Relationship Id="rId429" Type="http://schemas.openxmlformats.org/officeDocument/2006/relationships/vmlDrawing" Target="../drawings/vmlDrawing2.vml" /><Relationship Id="rId430" Type="http://schemas.openxmlformats.org/officeDocument/2006/relationships/table" Target="../tables/table2.xml" /><Relationship Id="rId4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ialmediatoday.com/news/b2b-marketers-share-their-best-tips-for-instagram/553675/" TargetMode="External" /><Relationship Id="rId2" Type="http://schemas.openxmlformats.org/officeDocument/2006/relationships/hyperlink" Target="http://link.divenewsletter.com/join/3qu/smt-twitter-chat" TargetMode="External" /><Relationship Id="rId3" Type="http://schemas.openxmlformats.org/officeDocument/2006/relationships/hyperlink" Target="https://t.co/Mub0LjkEFH"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hyperlink" Target="https://awario.com/blog/digital-marketing-twitter-chats/" TargetMode="External" /><Relationship Id="rId6" Type="http://schemas.openxmlformats.org/officeDocument/2006/relationships/hyperlink" Target="https://t.co/aeWs3k5KkT" TargetMode="External" /><Relationship Id="rId7" Type="http://schemas.openxmlformats.org/officeDocument/2006/relationships/hyperlink" Target="https://t.co/D3qKS0Jtwv" TargetMode="External" /><Relationship Id="rId8" Type="http://schemas.openxmlformats.org/officeDocument/2006/relationships/hyperlink" Target="https://twitter.com/socialmedia2day/status/1126511661362438146" TargetMode="External" /><Relationship Id="rId9" Type="http://schemas.openxmlformats.org/officeDocument/2006/relationships/hyperlink" Target="https://twitter.com/socialmedia2day/status/1124740516485246976" TargetMode="External" /><Relationship Id="rId10" Type="http://schemas.openxmlformats.org/officeDocument/2006/relationships/hyperlink" Target="https://twitter.com/socialmedia2day/status/1124120165199810562" TargetMode="External" /><Relationship Id="rId11" Type="http://schemas.openxmlformats.org/officeDocument/2006/relationships/hyperlink" Target="https://www.socialmediatoday.com/news/b2b-marketers-share-their-best-tips-for-instagram/553675/" TargetMode="External" /><Relationship Id="rId12" Type="http://schemas.openxmlformats.org/officeDocument/2006/relationships/hyperlink" Target="http://link.divenewsletter.com/join/3qu/smt-twitter-chat" TargetMode="External" /><Relationship Id="rId13" Type="http://schemas.openxmlformats.org/officeDocument/2006/relationships/hyperlink" Target="https://www.socialmediatoday.com/news/how-to-participate-in-a-twitter-chat/546805/" TargetMode="External" /><Relationship Id="rId14" Type="http://schemas.openxmlformats.org/officeDocument/2006/relationships/hyperlink" Target="https://www.surveymonkey.com/r/GX8GQRN" TargetMode="External" /><Relationship Id="rId15" Type="http://schemas.openxmlformats.org/officeDocument/2006/relationships/hyperlink" Target="https://awario.com/blog/digital-marketing-twitter-chats/" TargetMode="External" /><Relationship Id="rId16" Type="http://schemas.openxmlformats.org/officeDocument/2006/relationships/hyperlink" Target="https://awario.com/blog/digital-marketing-twitter-chats/" TargetMode="External" /><Relationship Id="rId17" Type="http://schemas.openxmlformats.org/officeDocument/2006/relationships/hyperlink" Target="https://www.socialmediatoday.com/news/b2b-marketers-share-their-best-tips-for-instagram/553675/" TargetMode="External" /><Relationship Id="rId18" Type="http://schemas.openxmlformats.org/officeDocument/2006/relationships/hyperlink" Target="https://t.co/Mub0LjkEFH" TargetMode="External" /><Relationship Id="rId19" Type="http://schemas.openxmlformats.org/officeDocument/2006/relationships/hyperlink" Target="http://link.divenewsletter.com/join/3qu/smt-twitter-chat" TargetMode="External" /><Relationship Id="rId20" Type="http://schemas.openxmlformats.org/officeDocument/2006/relationships/hyperlink" Target="https://www.socialmediatoday.com/news/smtlive-twitter-chat-recap-the-future-of-marketing-automation/552692/?utm_source=dlvr.it&amp;utm_medium=twitter" TargetMode="External" /><Relationship Id="rId21" Type="http://schemas.openxmlformats.org/officeDocument/2006/relationships/hyperlink" Target="https://www.socialmediatoday.com/news/7-biggest-challenges-of-social-media-management-smtlive-recap/549380/" TargetMode="External" /><Relationship Id="rId22" Type="http://schemas.openxmlformats.org/officeDocument/2006/relationships/hyperlink" Target="https://www.socialmediatoday.com/news/smtlive-recap-social-media-design-on-a-budget/550570/?fbclid=IwAR1XKABJduVTir-j98sBL-2ZwDlAfDWeArP_iRe5vY3ulI6p6u5HZhkUCpM" TargetMode="External" /><Relationship Id="rId23" Type="http://schemas.openxmlformats.org/officeDocument/2006/relationships/hyperlink" Target="https://t.co/aeWs3k5KkT" TargetMode="External" /><Relationship Id="rId24" Type="http://schemas.openxmlformats.org/officeDocument/2006/relationships/hyperlink" Target="https://t.co/D3qKS0Jtwv" TargetMode="External" /><Relationship Id="rId25" Type="http://schemas.openxmlformats.org/officeDocument/2006/relationships/hyperlink" Target="https://twitter.com/socialmedia2day/status/1126511661362438146" TargetMode="External" /><Relationship Id="rId26" Type="http://schemas.openxmlformats.org/officeDocument/2006/relationships/hyperlink" Target="https://twitter.com/socialmedia2day/status/1123214232227602434" TargetMode="External" /><Relationship Id="rId27" Type="http://schemas.openxmlformats.org/officeDocument/2006/relationships/hyperlink" Target="https://www.socialmediatoday.com/news/b2b-marketers-share-their-best-tips-for-instagram/553675/" TargetMode="External" /><Relationship Id="rId28" Type="http://schemas.openxmlformats.org/officeDocument/2006/relationships/hyperlink" Target="http://link.divenewsletter.com/join/3qu/smt-twitter-chat" TargetMode="Externa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 Id="rId3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1439</v>
      </c>
      <c r="BB2" s="13" t="s">
        <v>1453</v>
      </c>
      <c r="BC2" s="13" t="s">
        <v>1454</v>
      </c>
      <c r="BD2" s="117" t="s">
        <v>1814</v>
      </c>
      <c r="BE2" s="117" t="s">
        <v>1815</v>
      </c>
      <c r="BF2" s="117" t="s">
        <v>1816</v>
      </c>
      <c r="BG2" s="117" t="s">
        <v>1817</v>
      </c>
      <c r="BH2" s="117" t="s">
        <v>1818</v>
      </c>
      <c r="BI2" s="117" t="s">
        <v>1819</v>
      </c>
      <c r="BJ2" s="117" t="s">
        <v>1820</v>
      </c>
      <c r="BK2" s="117" t="s">
        <v>1821</v>
      </c>
      <c r="BL2" s="117" t="s">
        <v>1822</v>
      </c>
    </row>
    <row r="3" spans="1:64" ht="15" customHeight="1">
      <c r="A3" s="64" t="s">
        <v>212</v>
      </c>
      <c r="B3" s="64" t="s">
        <v>212</v>
      </c>
      <c r="C3" s="65" t="s">
        <v>1866</v>
      </c>
      <c r="D3" s="66">
        <v>3</v>
      </c>
      <c r="E3" s="67" t="s">
        <v>132</v>
      </c>
      <c r="F3" s="68">
        <v>35</v>
      </c>
      <c r="G3" s="65"/>
      <c r="H3" s="69"/>
      <c r="I3" s="70"/>
      <c r="J3" s="70"/>
      <c r="K3" s="34" t="s">
        <v>65</v>
      </c>
      <c r="L3" s="71">
        <v>3</v>
      </c>
      <c r="M3" s="71"/>
      <c r="N3" s="72"/>
      <c r="O3" s="78" t="s">
        <v>176</v>
      </c>
      <c r="P3" s="80">
        <v>43584.6153125</v>
      </c>
      <c r="Q3" s="78" t="s">
        <v>308</v>
      </c>
      <c r="R3" s="82" t="s">
        <v>356</v>
      </c>
      <c r="S3" s="78" t="s">
        <v>370</v>
      </c>
      <c r="T3" s="78" t="s">
        <v>376</v>
      </c>
      <c r="U3" s="82" t="s">
        <v>392</v>
      </c>
      <c r="V3" s="82" t="s">
        <v>392</v>
      </c>
      <c r="W3" s="80">
        <v>43584.6153125</v>
      </c>
      <c r="X3" s="82" t="s">
        <v>479</v>
      </c>
      <c r="Y3" s="78"/>
      <c r="Z3" s="78"/>
      <c r="AA3" s="84" t="s">
        <v>597</v>
      </c>
      <c r="AB3" s="78"/>
      <c r="AC3" s="78" t="b">
        <v>0</v>
      </c>
      <c r="AD3" s="78">
        <v>0</v>
      </c>
      <c r="AE3" s="84" t="s">
        <v>716</v>
      </c>
      <c r="AF3" s="78" t="b">
        <v>0</v>
      </c>
      <c r="AG3" s="78" t="s">
        <v>718</v>
      </c>
      <c r="AH3" s="78"/>
      <c r="AI3" s="84" t="s">
        <v>716</v>
      </c>
      <c r="AJ3" s="78" t="b">
        <v>0</v>
      </c>
      <c r="AK3" s="78">
        <v>0</v>
      </c>
      <c r="AL3" s="84" t="s">
        <v>716</v>
      </c>
      <c r="AM3" s="78" t="s">
        <v>719</v>
      </c>
      <c r="AN3" s="78" t="b">
        <v>0</v>
      </c>
      <c r="AO3" s="84" t="s">
        <v>597</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12</v>
      </c>
      <c r="BK3" s="49">
        <v>100</v>
      </c>
      <c r="BL3" s="48">
        <v>12</v>
      </c>
    </row>
    <row r="4" spans="1:64" ht="15" customHeight="1">
      <c r="A4" s="64" t="s">
        <v>213</v>
      </c>
      <c r="B4" s="64" t="s">
        <v>213</v>
      </c>
      <c r="C4" s="65" t="s">
        <v>1866</v>
      </c>
      <c r="D4" s="66">
        <v>3</v>
      </c>
      <c r="E4" s="67" t="s">
        <v>132</v>
      </c>
      <c r="F4" s="68">
        <v>35</v>
      </c>
      <c r="G4" s="65"/>
      <c r="H4" s="69"/>
      <c r="I4" s="70"/>
      <c r="J4" s="70"/>
      <c r="K4" s="34" t="s">
        <v>65</v>
      </c>
      <c r="L4" s="77">
        <v>4</v>
      </c>
      <c r="M4" s="77"/>
      <c r="N4" s="72"/>
      <c r="O4" s="79" t="s">
        <v>176</v>
      </c>
      <c r="P4" s="81">
        <v>43585.29917824074</v>
      </c>
      <c r="Q4" s="79" t="s">
        <v>309</v>
      </c>
      <c r="R4" s="83" t="s">
        <v>357</v>
      </c>
      <c r="S4" s="79" t="s">
        <v>370</v>
      </c>
      <c r="T4" s="79" t="s">
        <v>377</v>
      </c>
      <c r="U4" s="79"/>
      <c r="V4" s="83" t="s">
        <v>397</v>
      </c>
      <c r="W4" s="81">
        <v>43585.29917824074</v>
      </c>
      <c r="X4" s="83" t="s">
        <v>480</v>
      </c>
      <c r="Y4" s="79"/>
      <c r="Z4" s="79"/>
      <c r="AA4" s="85" t="s">
        <v>598</v>
      </c>
      <c r="AB4" s="79"/>
      <c r="AC4" s="79" t="b">
        <v>0</v>
      </c>
      <c r="AD4" s="79">
        <v>0</v>
      </c>
      <c r="AE4" s="85" t="s">
        <v>716</v>
      </c>
      <c r="AF4" s="79" t="b">
        <v>0</v>
      </c>
      <c r="AG4" s="79" t="s">
        <v>718</v>
      </c>
      <c r="AH4" s="79"/>
      <c r="AI4" s="85" t="s">
        <v>716</v>
      </c>
      <c r="AJ4" s="79" t="b">
        <v>0</v>
      </c>
      <c r="AK4" s="79">
        <v>0</v>
      </c>
      <c r="AL4" s="85" t="s">
        <v>716</v>
      </c>
      <c r="AM4" s="79" t="s">
        <v>720</v>
      </c>
      <c r="AN4" s="79" t="b">
        <v>0</v>
      </c>
      <c r="AO4" s="85" t="s">
        <v>598</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1</v>
      </c>
      <c r="BE4" s="49">
        <v>2.2222222222222223</v>
      </c>
      <c r="BF4" s="48">
        <v>0</v>
      </c>
      <c r="BG4" s="49">
        <v>0</v>
      </c>
      <c r="BH4" s="48">
        <v>0</v>
      </c>
      <c r="BI4" s="49">
        <v>0</v>
      </c>
      <c r="BJ4" s="48">
        <v>44</v>
      </c>
      <c r="BK4" s="49">
        <v>97.77777777777777</v>
      </c>
      <c r="BL4" s="48">
        <v>45</v>
      </c>
    </row>
    <row r="5" spans="1:64" ht="15">
      <c r="A5" s="64" t="s">
        <v>214</v>
      </c>
      <c r="B5" s="64" t="s">
        <v>300</v>
      </c>
      <c r="C5" s="65" t="s">
        <v>1866</v>
      </c>
      <c r="D5" s="66">
        <v>3</v>
      </c>
      <c r="E5" s="67" t="s">
        <v>132</v>
      </c>
      <c r="F5" s="68">
        <v>35</v>
      </c>
      <c r="G5" s="65"/>
      <c r="H5" s="69"/>
      <c r="I5" s="70"/>
      <c r="J5" s="70"/>
      <c r="K5" s="34" t="s">
        <v>65</v>
      </c>
      <c r="L5" s="77">
        <v>5</v>
      </c>
      <c r="M5" s="77"/>
      <c r="N5" s="72"/>
      <c r="O5" s="79" t="s">
        <v>307</v>
      </c>
      <c r="P5" s="81">
        <v>43585.43125</v>
      </c>
      <c r="Q5" s="79" t="s">
        <v>310</v>
      </c>
      <c r="R5" s="83" t="s">
        <v>358</v>
      </c>
      <c r="S5" s="79" t="s">
        <v>371</v>
      </c>
      <c r="T5" s="79" t="s">
        <v>378</v>
      </c>
      <c r="U5" s="79"/>
      <c r="V5" s="83" t="s">
        <v>398</v>
      </c>
      <c r="W5" s="81">
        <v>43585.43125</v>
      </c>
      <c r="X5" s="83" t="s">
        <v>481</v>
      </c>
      <c r="Y5" s="79"/>
      <c r="Z5" s="79"/>
      <c r="AA5" s="85" t="s">
        <v>599</v>
      </c>
      <c r="AB5" s="79"/>
      <c r="AC5" s="79" t="b">
        <v>0</v>
      </c>
      <c r="AD5" s="79">
        <v>28</v>
      </c>
      <c r="AE5" s="85" t="s">
        <v>716</v>
      </c>
      <c r="AF5" s="79" t="b">
        <v>0</v>
      </c>
      <c r="AG5" s="79" t="s">
        <v>718</v>
      </c>
      <c r="AH5" s="79"/>
      <c r="AI5" s="85" t="s">
        <v>716</v>
      </c>
      <c r="AJ5" s="79" t="b">
        <v>0</v>
      </c>
      <c r="AK5" s="79">
        <v>2</v>
      </c>
      <c r="AL5" s="85" t="s">
        <v>716</v>
      </c>
      <c r="AM5" s="79" t="s">
        <v>721</v>
      </c>
      <c r="AN5" s="79" t="b">
        <v>0</v>
      </c>
      <c r="AO5" s="85" t="s">
        <v>599</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214</v>
      </c>
      <c r="B6" s="64" t="s">
        <v>301</v>
      </c>
      <c r="C6" s="65" t="s">
        <v>1866</v>
      </c>
      <c r="D6" s="66">
        <v>3</v>
      </c>
      <c r="E6" s="67" t="s">
        <v>132</v>
      </c>
      <c r="F6" s="68">
        <v>35</v>
      </c>
      <c r="G6" s="65"/>
      <c r="H6" s="69"/>
      <c r="I6" s="70"/>
      <c r="J6" s="70"/>
      <c r="K6" s="34" t="s">
        <v>65</v>
      </c>
      <c r="L6" s="77">
        <v>6</v>
      </c>
      <c r="M6" s="77"/>
      <c r="N6" s="72"/>
      <c r="O6" s="79" t="s">
        <v>307</v>
      </c>
      <c r="P6" s="81">
        <v>43585.43125</v>
      </c>
      <c r="Q6" s="79" t="s">
        <v>310</v>
      </c>
      <c r="R6" s="83" t="s">
        <v>358</v>
      </c>
      <c r="S6" s="79" t="s">
        <v>371</v>
      </c>
      <c r="T6" s="79" t="s">
        <v>378</v>
      </c>
      <c r="U6" s="79"/>
      <c r="V6" s="83" t="s">
        <v>398</v>
      </c>
      <c r="W6" s="81">
        <v>43585.43125</v>
      </c>
      <c r="X6" s="83" t="s">
        <v>481</v>
      </c>
      <c r="Y6" s="79"/>
      <c r="Z6" s="79"/>
      <c r="AA6" s="85" t="s">
        <v>599</v>
      </c>
      <c r="AB6" s="79"/>
      <c r="AC6" s="79" t="b">
        <v>0</v>
      </c>
      <c r="AD6" s="79">
        <v>28</v>
      </c>
      <c r="AE6" s="85" t="s">
        <v>716</v>
      </c>
      <c r="AF6" s="79" t="b">
        <v>0</v>
      </c>
      <c r="AG6" s="79" t="s">
        <v>718</v>
      </c>
      <c r="AH6" s="79"/>
      <c r="AI6" s="85" t="s">
        <v>716</v>
      </c>
      <c r="AJ6" s="79" t="b">
        <v>0</v>
      </c>
      <c r="AK6" s="79">
        <v>2</v>
      </c>
      <c r="AL6" s="85" t="s">
        <v>716</v>
      </c>
      <c r="AM6" s="79" t="s">
        <v>721</v>
      </c>
      <c r="AN6" s="79" t="b">
        <v>0</v>
      </c>
      <c r="AO6" s="85" t="s">
        <v>599</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302</v>
      </c>
      <c r="C7" s="65" t="s">
        <v>1866</v>
      </c>
      <c r="D7" s="66">
        <v>3</v>
      </c>
      <c r="E7" s="67" t="s">
        <v>132</v>
      </c>
      <c r="F7" s="68">
        <v>35</v>
      </c>
      <c r="G7" s="65"/>
      <c r="H7" s="69"/>
      <c r="I7" s="70"/>
      <c r="J7" s="70"/>
      <c r="K7" s="34" t="s">
        <v>65</v>
      </c>
      <c r="L7" s="77">
        <v>7</v>
      </c>
      <c r="M7" s="77"/>
      <c r="N7" s="72"/>
      <c r="O7" s="79" t="s">
        <v>307</v>
      </c>
      <c r="P7" s="81">
        <v>43585.43125</v>
      </c>
      <c r="Q7" s="79" t="s">
        <v>310</v>
      </c>
      <c r="R7" s="83" t="s">
        <v>358</v>
      </c>
      <c r="S7" s="79" t="s">
        <v>371</v>
      </c>
      <c r="T7" s="79" t="s">
        <v>378</v>
      </c>
      <c r="U7" s="79"/>
      <c r="V7" s="83" t="s">
        <v>398</v>
      </c>
      <c r="W7" s="81">
        <v>43585.43125</v>
      </c>
      <c r="X7" s="83" t="s">
        <v>481</v>
      </c>
      <c r="Y7" s="79"/>
      <c r="Z7" s="79"/>
      <c r="AA7" s="85" t="s">
        <v>599</v>
      </c>
      <c r="AB7" s="79"/>
      <c r="AC7" s="79" t="b">
        <v>0</v>
      </c>
      <c r="AD7" s="79">
        <v>28</v>
      </c>
      <c r="AE7" s="85" t="s">
        <v>716</v>
      </c>
      <c r="AF7" s="79" t="b">
        <v>0</v>
      </c>
      <c r="AG7" s="79" t="s">
        <v>718</v>
      </c>
      <c r="AH7" s="79"/>
      <c r="AI7" s="85" t="s">
        <v>716</v>
      </c>
      <c r="AJ7" s="79" t="b">
        <v>0</v>
      </c>
      <c r="AK7" s="79">
        <v>2</v>
      </c>
      <c r="AL7" s="85" t="s">
        <v>716</v>
      </c>
      <c r="AM7" s="79" t="s">
        <v>721</v>
      </c>
      <c r="AN7" s="79" t="b">
        <v>0</v>
      </c>
      <c r="AO7" s="85" t="s">
        <v>599</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303</v>
      </c>
      <c r="C8" s="65" t="s">
        <v>1866</v>
      </c>
      <c r="D8" s="66">
        <v>3</v>
      </c>
      <c r="E8" s="67" t="s">
        <v>132</v>
      </c>
      <c r="F8" s="68">
        <v>35</v>
      </c>
      <c r="G8" s="65"/>
      <c r="H8" s="69"/>
      <c r="I8" s="70"/>
      <c r="J8" s="70"/>
      <c r="K8" s="34" t="s">
        <v>65</v>
      </c>
      <c r="L8" s="77">
        <v>8</v>
      </c>
      <c r="M8" s="77"/>
      <c r="N8" s="72"/>
      <c r="O8" s="79" t="s">
        <v>307</v>
      </c>
      <c r="P8" s="81">
        <v>43585.43125</v>
      </c>
      <c r="Q8" s="79" t="s">
        <v>310</v>
      </c>
      <c r="R8" s="83" t="s">
        <v>358</v>
      </c>
      <c r="S8" s="79" t="s">
        <v>371</v>
      </c>
      <c r="T8" s="79" t="s">
        <v>378</v>
      </c>
      <c r="U8" s="79"/>
      <c r="V8" s="83" t="s">
        <v>398</v>
      </c>
      <c r="W8" s="81">
        <v>43585.43125</v>
      </c>
      <c r="X8" s="83" t="s">
        <v>481</v>
      </c>
      <c r="Y8" s="79"/>
      <c r="Z8" s="79"/>
      <c r="AA8" s="85" t="s">
        <v>599</v>
      </c>
      <c r="AB8" s="79"/>
      <c r="AC8" s="79" t="b">
        <v>0</v>
      </c>
      <c r="AD8" s="79">
        <v>28</v>
      </c>
      <c r="AE8" s="85" t="s">
        <v>716</v>
      </c>
      <c r="AF8" s="79" t="b">
        <v>0</v>
      </c>
      <c r="AG8" s="79" t="s">
        <v>718</v>
      </c>
      <c r="AH8" s="79"/>
      <c r="AI8" s="85" t="s">
        <v>716</v>
      </c>
      <c r="AJ8" s="79" t="b">
        <v>0</v>
      </c>
      <c r="AK8" s="79">
        <v>2</v>
      </c>
      <c r="AL8" s="85" t="s">
        <v>716</v>
      </c>
      <c r="AM8" s="79" t="s">
        <v>721</v>
      </c>
      <c r="AN8" s="79" t="b">
        <v>0</v>
      </c>
      <c r="AO8" s="85" t="s">
        <v>599</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215</v>
      </c>
      <c r="C9" s="65" t="s">
        <v>1866</v>
      </c>
      <c r="D9" s="66">
        <v>3</v>
      </c>
      <c r="E9" s="67" t="s">
        <v>132</v>
      </c>
      <c r="F9" s="68">
        <v>35</v>
      </c>
      <c r="G9" s="65"/>
      <c r="H9" s="69"/>
      <c r="I9" s="70"/>
      <c r="J9" s="70"/>
      <c r="K9" s="34" t="s">
        <v>65</v>
      </c>
      <c r="L9" s="77">
        <v>9</v>
      </c>
      <c r="M9" s="77"/>
      <c r="N9" s="72"/>
      <c r="O9" s="79" t="s">
        <v>176</v>
      </c>
      <c r="P9" s="81">
        <v>43585.54934027778</v>
      </c>
      <c r="Q9" s="79" t="s">
        <v>311</v>
      </c>
      <c r="R9" s="83" t="s">
        <v>359</v>
      </c>
      <c r="S9" s="79" t="s">
        <v>370</v>
      </c>
      <c r="T9" s="79" t="s">
        <v>379</v>
      </c>
      <c r="U9" s="83" t="s">
        <v>393</v>
      </c>
      <c r="V9" s="83" t="s">
        <v>393</v>
      </c>
      <c r="W9" s="81">
        <v>43585.54934027778</v>
      </c>
      <c r="X9" s="83" t="s">
        <v>482</v>
      </c>
      <c r="Y9" s="79"/>
      <c r="Z9" s="79"/>
      <c r="AA9" s="85" t="s">
        <v>600</v>
      </c>
      <c r="AB9" s="79"/>
      <c r="AC9" s="79" t="b">
        <v>0</v>
      </c>
      <c r="AD9" s="79">
        <v>0</v>
      </c>
      <c r="AE9" s="85" t="s">
        <v>716</v>
      </c>
      <c r="AF9" s="79" t="b">
        <v>0</v>
      </c>
      <c r="AG9" s="79" t="s">
        <v>718</v>
      </c>
      <c r="AH9" s="79"/>
      <c r="AI9" s="85" t="s">
        <v>716</v>
      </c>
      <c r="AJ9" s="79" t="b">
        <v>0</v>
      </c>
      <c r="AK9" s="79">
        <v>0</v>
      </c>
      <c r="AL9" s="85" t="s">
        <v>716</v>
      </c>
      <c r="AM9" s="79" t="s">
        <v>722</v>
      </c>
      <c r="AN9" s="79" t="b">
        <v>0</v>
      </c>
      <c r="AO9" s="85" t="s">
        <v>600</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9</v>
      </c>
      <c r="BK9" s="49">
        <v>100</v>
      </c>
      <c r="BL9" s="48">
        <v>9</v>
      </c>
    </row>
    <row r="10" spans="1:64" ht="15">
      <c r="A10" s="64" t="s">
        <v>216</v>
      </c>
      <c r="B10" s="64" t="s">
        <v>297</v>
      </c>
      <c r="C10" s="65" t="s">
        <v>1866</v>
      </c>
      <c r="D10" s="66">
        <v>3</v>
      </c>
      <c r="E10" s="67" t="s">
        <v>132</v>
      </c>
      <c r="F10" s="68">
        <v>35</v>
      </c>
      <c r="G10" s="65"/>
      <c r="H10" s="69"/>
      <c r="I10" s="70"/>
      <c r="J10" s="70"/>
      <c r="K10" s="34" t="s">
        <v>65</v>
      </c>
      <c r="L10" s="77">
        <v>10</v>
      </c>
      <c r="M10" s="77"/>
      <c r="N10" s="72"/>
      <c r="O10" s="79" t="s">
        <v>307</v>
      </c>
      <c r="P10" s="81">
        <v>43585.555763888886</v>
      </c>
      <c r="Q10" s="79" t="s">
        <v>312</v>
      </c>
      <c r="R10" s="83" t="s">
        <v>357</v>
      </c>
      <c r="S10" s="79" t="s">
        <v>370</v>
      </c>
      <c r="T10" s="79" t="s">
        <v>380</v>
      </c>
      <c r="U10" s="79"/>
      <c r="V10" s="83" t="s">
        <v>399</v>
      </c>
      <c r="W10" s="81">
        <v>43585.555763888886</v>
      </c>
      <c r="X10" s="83" t="s">
        <v>483</v>
      </c>
      <c r="Y10" s="79"/>
      <c r="Z10" s="79"/>
      <c r="AA10" s="85" t="s">
        <v>601</v>
      </c>
      <c r="AB10" s="79"/>
      <c r="AC10" s="79" t="b">
        <v>0</v>
      </c>
      <c r="AD10" s="79">
        <v>0</v>
      </c>
      <c r="AE10" s="85" t="s">
        <v>716</v>
      </c>
      <c r="AF10" s="79" t="b">
        <v>0</v>
      </c>
      <c r="AG10" s="79" t="s">
        <v>718</v>
      </c>
      <c r="AH10" s="79"/>
      <c r="AI10" s="85" t="s">
        <v>716</v>
      </c>
      <c r="AJ10" s="79" t="b">
        <v>0</v>
      </c>
      <c r="AK10" s="79">
        <v>6</v>
      </c>
      <c r="AL10" s="85" t="s">
        <v>703</v>
      </c>
      <c r="AM10" s="79" t="s">
        <v>721</v>
      </c>
      <c r="AN10" s="79" t="b">
        <v>0</v>
      </c>
      <c r="AO10" s="85" t="s">
        <v>703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1</v>
      </c>
      <c r="BG10" s="49">
        <v>5.555555555555555</v>
      </c>
      <c r="BH10" s="48">
        <v>0</v>
      </c>
      <c r="BI10" s="49">
        <v>0</v>
      </c>
      <c r="BJ10" s="48">
        <v>17</v>
      </c>
      <c r="BK10" s="49">
        <v>94.44444444444444</v>
      </c>
      <c r="BL10" s="48">
        <v>18</v>
      </c>
    </row>
    <row r="11" spans="1:64" ht="15">
      <c r="A11" s="64" t="s">
        <v>217</v>
      </c>
      <c r="B11" s="64" t="s">
        <v>297</v>
      </c>
      <c r="C11" s="65" t="s">
        <v>1866</v>
      </c>
      <c r="D11" s="66">
        <v>3</v>
      </c>
      <c r="E11" s="67" t="s">
        <v>132</v>
      </c>
      <c r="F11" s="68">
        <v>35</v>
      </c>
      <c r="G11" s="65"/>
      <c r="H11" s="69"/>
      <c r="I11" s="70"/>
      <c r="J11" s="70"/>
      <c r="K11" s="34" t="s">
        <v>65</v>
      </c>
      <c r="L11" s="77">
        <v>11</v>
      </c>
      <c r="M11" s="77"/>
      <c r="N11" s="72"/>
      <c r="O11" s="79" t="s">
        <v>307</v>
      </c>
      <c r="P11" s="81">
        <v>43585.5596875</v>
      </c>
      <c r="Q11" s="79" t="s">
        <v>312</v>
      </c>
      <c r="R11" s="83" t="s">
        <v>357</v>
      </c>
      <c r="S11" s="79" t="s">
        <v>370</v>
      </c>
      <c r="T11" s="79" t="s">
        <v>380</v>
      </c>
      <c r="U11" s="79"/>
      <c r="V11" s="83" t="s">
        <v>400</v>
      </c>
      <c r="W11" s="81">
        <v>43585.5596875</v>
      </c>
      <c r="X11" s="83" t="s">
        <v>484</v>
      </c>
      <c r="Y11" s="79"/>
      <c r="Z11" s="79"/>
      <c r="AA11" s="85" t="s">
        <v>602</v>
      </c>
      <c r="AB11" s="79"/>
      <c r="AC11" s="79" t="b">
        <v>0</v>
      </c>
      <c r="AD11" s="79">
        <v>0</v>
      </c>
      <c r="AE11" s="85" t="s">
        <v>716</v>
      </c>
      <c r="AF11" s="79" t="b">
        <v>0</v>
      </c>
      <c r="AG11" s="79" t="s">
        <v>718</v>
      </c>
      <c r="AH11" s="79"/>
      <c r="AI11" s="85" t="s">
        <v>716</v>
      </c>
      <c r="AJ11" s="79" t="b">
        <v>0</v>
      </c>
      <c r="AK11" s="79">
        <v>6</v>
      </c>
      <c r="AL11" s="85" t="s">
        <v>703</v>
      </c>
      <c r="AM11" s="79" t="s">
        <v>723</v>
      </c>
      <c r="AN11" s="79" t="b">
        <v>0</v>
      </c>
      <c r="AO11" s="85" t="s">
        <v>703</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1</v>
      </c>
      <c r="BG11" s="49">
        <v>5.555555555555555</v>
      </c>
      <c r="BH11" s="48">
        <v>0</v>
      </c>
      <c r="BI11" s="49">
        <v>0</v>
      </c>
      <c r="BJ11" s="48">
        <v>17</v>
      </c>
      <c r="BK11" s="49">
        <v>94.44444444444444</v>
      </c>
      <c r="BL11" s="48">
        <v>18</v>
      </c>
    </row>
    <row r="12" spans="1:64" ht="15">
      <c r="A12" s="64" t="s">
        <v>218</v>
      </c>
      <c r="B12" s="64" t="s">
        <v>297</v>
      </c>
      <c r="C12" s="65" t="s">
        <v>1866</v>
      </c>
      <c r="D12" s="66">
        <v>3</v>
      </c>
      <c r="E12" s="67" t="s">
        <v>132</v>
      </c>
      <c r="F12" s="68">
        <v>35</v>
      </c>
      <c r="G12" s="65"/>
      <c r="H12" s="69"/>
      <c r="I12" s="70"/>
      <c r="J12" s="70"/>
      <c r="K12" s="34" t="s">
        <v>65</v>
      </c>
      <c r="L12" s="77">
        <v>12</v>
      </c>
      <c r="M12" s="77"/>
      <c r="N12" s="72"/>
      <c r="O12" s="79" t="s">
        <v>307</v>
      </c>
      <c r="P12" s="81">
        <v>43585.56041666667</v>
      </c>
      <c r="Q12" s="79" t="s">
        <v>312</v>
      </c>
      <c r="R12" s="83" t="s">
        <v>357</v>
      </c>
      <c r="S12" s="79" t="s">
        <v>370</v>
      </c>
      <c r="T12" s="79" t="s">
        <v>380</v>
      </c>
      <c r="U12" s="79"/>
      <c r="V12" s="83" t="s">
        <v>401</v>
      </c>
      <c r="W12" s="81">
        <v>43585.56041666667</v>
      </c>
      <c r="X12" s="83" t="s">
        <v>485</v>
      </c>
      <c r="Y12" s="79"/>
      <c r="Z12" s="79"/>
      <c r="AA12" s="85" t="s">
        <v>603</v>
      </c>
      <c r="AB12" s="79"/>
      <c r="AC12" s="79" t="b">
        <v>0</v>
      </c>
      <c r="AD12" s="79">
        <v>0</v>
      </c>
      <c r="AE12" s="85" t="s">
        <v>716</v>
      </c>
      <c r="AF12" s="79" t="b">
        <v>0</v>
      </c>
      <c r="AG12" s="79" t="s">
        <v>718</v>
      </c>
      <c r="AH12" s="79"/>
      <c r="AI12" s="85" t="s">
        <v>716</v>
      </c>
      <c r="AJ12" s="79" t="b">
        <v>0</v>
      </c>
      <c r="AK12" s="79">
        <v>6</v>
      </c>
      <c r="AL12" s="85" t="s">
        <v>703</v>
      </c>
      <c r="AM12" s="79" t="s">
        <v>721</v>
      </c>
      <c r="AN12" s="79" t="b">
        <v>0</v>
      </c>
      <c r="AO12" s="85" t="s">
        <v>703</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1</v>
      </c>
      <c r="BG12" s="49">
        <v>5.555555555555555</v>
      </c>
      <c r="BH12" s="48">
        <v>0</v>
      </c>
      <c r="BI12" s="49">
        <v>0</v>
      </c>
      <c r="BJ12" s="48">
        <v>17</v>
      </c>
      <c r="BK12" s="49">
        <v>94.44444444444444</v>
      </c>
      <c r="BL12" s="48">
        <v>18</v>
      </c>
    </row>
    <row r="13" spans="1:64" ht="15">
      <c r="A13" s="64" t="s">
        <v>219</v>
      </c>
      <c r="B13" s="64" t="s">
        <v>297</v>
      </c>
      <c r="C13" s="65" t="s">
        <v>1866</v>
      </c>
      <c r="D13" s="66">
        <v>3</v>
      </c>
      <c r="E13" s="67" t="s">
        <v>132</v>
      </c>
      <c r="F13" s="68">
        <v>35</v>
      </c>
      <c r="G13" s="65"/>
      <c r="H13" s="69"/>
      <c r="I13" s="70"/>
      <c r="J13" s="70"/>
      <c r="K13" s="34" t="s">
        <v>65</v>
      </c>
      <c r="L13" s="77">
        <v>13</v>
      </c>
      <c r="M13" s="77"/>
      <c r="N13" s="72"/>
      <c r="O13" s="79" t="s">
        <v>307</v>
      </c>
      <c r="P13" s="81">
        <v>43585.56429398148</v>
      </c>
      <c r="Q13" s="79" t="s">
        <v>312</v>
      </c>
      <c r="R13" s="83" t="s">
        <v>357</v>
      </c>
      <c r="S13" s="79" t="s">
        <v>370</v>
      </c>
      <c r="T13" s="79" t="s">
        <v>380</v>
      </c>
      <c r="U13" s="79"/>
      <c r="V13" s="83" t="s">
        <v>402</v>
      </c>
      <c r="W13" s="81">
        <v>43585.56429398148</v>
      </c>
      <c r="X13" s="83" t="s">
        <v>486</v>
      </c>
      <c r="Y13" s="79"/>
      <c r="Z13" s="79"/>
      <c r="AA13" s="85" t="s">
        <v>604</v>
      </c>
      <c r="AB13" s="79"/>
      <c r="AC13" s="79" t="b">
        <v>0</v>
      </c>
      <c r="AD13" s="79">
        <v>0</v>
      </c>
      <c r="AE13" s="85" t="s">
        <v>716</v>
      </c>
      <c r="AF13" s="79" t="b">
        <v>0</v>
      </c>
      <c r="AG13" s="79" t="s">
        <v>718</v>
      </c>
      <c r="AH13" s="79"/>
      <c r="AI13" s="85" t="s">
        <v>716</v>
      </c>
      <c r="AJ13" s="79" t="b">
        <v>0</v>
      </c>
      <c r="AK13" s="79">
        <v>6</v>
      </c>
      <c r="AL13" s="85" t="s">
        <v>703</v>
      </c>
      <c r="AM13" s="79" t="s">
        <v>721</v>
      </c>
      <c r="AN13" s="79" t="b">
        <v>0</v>
      </c>
      <c r="AO13" s="85" t="s">
        <v>703</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1</v>
      </c>
      <c r="BG13" s="49">
        <v>5.555555555555555</v>
      </c>
      <c r="BH13" s="48">
        <v>0</v>
      </c>
      <c r="BI13" s="49">
        <v>0</v>
      </c>
      <c r="BJ13" s="48">
        <v>17</v>
      </c>
      <c r="BK13" s="49">
        <v>94.44444444444444</v>
      </c>
      <c r="BL13" s="48">
        <v>18</v>
      </c>
    </row>
    <row r="14" spans="1:64" ht="15">
      <c r="A14" s="64" t="s">
        <v>220</v>
      </c>
      <c r="B14" s="64" t="s">
        <v>304</v>
      </c>
      <c r="C14" s="65" t="s">
        <v>1866</v>
      </c>
      <c r="D14" s="66">
        <v>3</v>
      </c>
      <c r="E14" s="67" t="s">
        <v>132</v>
      </c>
      <c r="F14" s="68">
        <v>35</v>
      </c>
      <c r="G14" s="65"/>
      <c r="H14" s="69"/>
      <c r="I14" s="70"/>
      <c r="J14" s="70"/>
      <c r="K14" s="34" t="s">
        <v>65</v>
      </c>
      <c r="L14" s="77">
        <v>14</v>
      </c>
      <c r="M14" s="77"/>
      <c r="N14" s="72"/>
      <c r="O14" s="79" t="s">
        <v>307</v>
      </c>
      <c r="P14" s="81">
        <v>43585.65582175926</v>
      </c>
      <c r="Q14" s="79" t="s">
        <v>313</v>
      </c>
      <c r="R14" s="79"/>
      <c r="S14" s="79"/>
      <c r="T14" s="79" t="s">
        <v>381</v>
      </c>
      <c r="U14" s="79"/>
      <c r="V14" s="83" t="s">
        <v>403</v>
      </c>
      <c r="W14" s="81">
        <v>43585.65582175926</v>
      </c>
      <c r="X14" s="83" t="s">
        <v>487</v>
      </c>
      <c r="Y14" s="79"/>
      <c r="Z14" s="79"/>
      <c r="AA14" s="85" t="s">
        <v>605</v>
      </c>
      <c r="AB14" s="79"/>
      <c r="AC14" s="79" t="b">
        <v>0</v>
      </c>
      <c r="AD14" s="79">
        <v>0</v>
      </c>
      <c r="AE14" s="85" t="s">
        <v>716</v>
      </c>
      <c r="AF14" s="79" t="b">
        <v>0</v>
      </c>
      <c r="AG14" s="79" t="s">
        <v>718</v>
      </c>
      <c r="AH14" s="79"/>
      <c r="AI14" s="85" t="s">
        <v>716</v>
      </c>
      <c r="AJ14" s="79" t="b">
        <v>0</v>
      </c>
      <c r="AK14" s="79">
        <v>2</v>
      </c>
      <c r="AL14" s="85" t="s">
        <v>599</v>
      </c>
      <c r="AM14" s="79" t="s">
        <v>723</v>
      </c>
      <c r="AN14" s="79" t="b">
        <v>0</v>
      </c>
      <c r="AO14" s="85" t="s">
        <v>599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220</v>
      </c>
      <c r="B15" s="64" t="s">
        <v>244</v>
      </c>
      <c r="C15" s="65" t="s">
        <v>1866</v>
      </c>
      <c r="D15" s="66">
        <v>3</v>
      </c>
      <c r="E15" s="67" t="s">
        <v>132</v>
      </c>
      <c r="F15" s="68">
        <v>35</v>
      </c>
      <c r="G15" s="65"/>
      <c r="H15" s="69"/>
      <c r="I15" s="70"/>
      <c r="J15" s="70"/>
      <c r="K15" s="34" t="s">
        <v>65</v>
      </c>
      <c r="L15" s="77">
        <v>15</v>
      </c>
      <c r="M15" s="77"/>
      <c r="N15" s="72"/>
      <c r="O15" s="79" t="s">
        <v>307</v>
      </c>
      <c r="P15" s="81">
        <v>43585.65582175926</v>
      </c>
      <c r="Q15" s="79" t="s">
        <v>313</v>
      </c>
      <c r="R15" s="79"/>
      <c r="S15" s="79"/>
      <c r="T15" s="79" t="s">
        <v>381</v>
      </c>
      <c r="U15" s="79"/>
      <c r="V15" s="83" t="s">
        <v>403</v>
      </c>
      <c r="W15" s="81">
        <v>43585.65582175926</v>
      </c>
      <c r="X15" s="83" t="s">
        <v>487</v>
      </c>
      <c r="Y15" s="79"/>
      <c r="Z15" s="79"/>
      <c r="AA15" s="85" t="s">
        <v>605</v>
      </c>
      <c r="AB15" s="79"/>
      <c r="AC15" s="79" t="b">
        <v>0</v>
      </c>
      <c r="AD15" s="79">
        <v>0</v>
      </c>
      <c r="AE15" s="85" t="s">
        <v>716</v>
      </c>
      <c r="AF15" s="79" t="b">
        <v>0</v>
      </c>
      <c r="AG15" s="79" t="s">
        <v>718</v>
      </c>
      <c r="AH15" s="79"/>
      <c r="AI15" s="85" t="s">
        <v>716</v>
      </c>
      <c r="AJ15" s="79" t="b">
        <v>0</v>
      </c>
      <c r="AK15" s="79">
        <v>2</v>
      </c>
      <c r="AL15" s="85" t="s">
        <v>599</v>
      </c>
      <c r="AM15" s="79" t="s">
        <v>723</v>
      </c>
      <c r="AN15" s="79" t="b">
        <v>0</v>
      </c>
      <c r="AO15" s="85" t="s">
        <v>599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5</v>
      </c>
      <c r="BF15" s="48">
        <v>0</v>
      </c>
      <c r="BG15" s="49">
        <v>0</v>
      </c>
      <c r="BH15" s="48">
        <v>0</v>
      </c>
      <c r="BI15" s="49">
        <v>0</v>
      </c>
      <c r="BJ15" s="48">
        <v>19</v>
      </c>
      <c r="BK15" s="49">
        <v>95</v>
      </c>
      <c r="BL15" s="48">
        <v>20</v>
      </c>
    </row>
    <row r="16" spans="1:64" ht="15">
      <c r="A16" s="64" t="s">
        <v>220</v>
      </c>
      <c r="B16" s="64" t="s">
        <v>214</v>
      </c>
      <c r="C16" s="65" t="s">
        <v>1866</v>
      </c>
      <c r="D16" s="66">
        <v>3</v>
      </c>
      <c r="E16" s="67" t="s">
        <v>132</v>
      </c>
      <c r="F16" s="68">
        <v>35</v>
      </c>
      <c r="G16" s="65"/>
      <c r="H16" s="69"/>
      <c r="I16" s="70"/>
      <c r="J16" s="70"/>
      <c r="K16" s="34" t="s">
        <v>65</v>
      </c>
      <c r="L16" s="77">
        <v>16</v>
      </c>
      <c r="M16" s="77"/>
      <c r="N16" s="72"/>
      <c r="O16" s="79" t="s">
        <v>307</v>
      </c>
      <c r="P16" s="81">
        <v>43585.65582175926</v>
      </c>
      <c r="Q16" s="79" t="s">
        <v>313</v>
      </c>
      <c r="R16" s="79"/>
      <c r="S16" s="79"/>
      <c r="T16" s="79" t="s">
        <v>381</v>
      </c>
      <c r="U16" s="79"/>
      <c r="V16" s="83" t="s">
        <v>403</v>
      </c>
      <c r="W16" s="81">
        <v>43585.65582175926</v>
      </c>
      <c r="X16" s="83" t="s">
        <v>487</v>
      </c>
      <c r="Y16" s="79"/>
      <c r="Z16" s="79"/>
      <c r="AA16" s="85" t="s">
        <v>605</v>
      </c>
      <c r="AB16" s="79"/>
      <c r="AC16" s="79" t="b">
        <v>0</v>
      </c>
      <c r="AD16" s="79">
        <v>0</v>
      </c>
      <c r="AE16" s="85" t="s">
        <v>716</v>
      </c>
      <c r="AF16" s="79" t="b">
        <v>0</v>
      </c>
      <c r="AG16" s="79" t="s">
        <v>718</v>
      </c>
      <c r="AH16" s="79"/>
      <c r="AI16" s="85" t="s">
        <v>716</v>
      </c>
      <c r="AJ16" s="79" t="b">
        <v>0</v>
      </c>
      <c r="AK16" s="79">
        <v>2</v>
      </c>
      <c r="AL16" s="85" t="s">
        <v>599</v>
      </c>
      <c r="AM16" s="79" t="s">
        <v>723</v>
      </c>
      <c r="AN16" s="79" t="b">
        <v>0</v>
      </c>
      <c r="AO16" s="85" t="s">
        <v>599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221</v>
      </c>
      <c r="B17" s="64" t="s">
        <v>291</v>
      </c>
      <c r="C17" s="65" t="s">
        <v>1866</v>
      </c>
      <c r="D17" s="66">
        <v>3</v>
      </c>
      <c r="E17" s="67" t="s">
        <v>132</v>
      </c>
      <c r="F17" s="68">
        <v>35</v>
      </c>
      <c r="G17" s="65"/>
      <c r="H17" s="69"/>
      <c r="I17" s="70"/>
      <c r="J17" s="70"/>
      <c r="K17" s="34" t="s">
        <v>65</v>
      </c>
      <c r="L17" s="77">
        <v>17</v>
      </c>
      <c r="M17" s="77"/>
      <c r="N17" s="72"/>
      <c r="O17" s="79" t="s">
        <v>307</v>
      </c>
      <c r="P17" s="81">
        <v>43585.91758101852</v>
      </c>
      <c r="Q17" s="79" t="s">
        <v>314</v>
      </c>
      <c r="R17" s="79"/>
      <c r="S17" s="79"/>
      <c r="T17" s="79" t="s">
        <v>380</v>
      </c>
      <c r="U17" s="79"/>
      <c r="V17" s="83" t="s">
        <v>404</v>
      </c>
      <c r="W17" s="81">
        <v>43585.91758101852</v>
      </c>
      <c r="X17" s="83" t="s">
        <v>488</v>
      </c>
      <c r="Y17" s="79"/>
      <c r="Z17" s="79"/>
      <c r="AA17" s="85" t="s">
        <v>606</v>
      </c>
      <c r="AB17" s="79"/>
      <c r="AC17" s="79" t="b">
        <v>0</v>
      </c>
      <c r="AD17" s="79">
        <v>0</v>
      </c>
      <c r="AE17" s="85" t="s">
        <v>716</v>
      </c>
      <c r="AF17" s="79" t="b">
        <v>0</v>
      </c>
      <c r="AG17" s="79" t="s">
        <v>718</v>
      </c>
      <c r="AH17" s="79"/>
      <c r="AI17" s="85" t="s">
        <v>716</v>
      </c>
      <c r="AJ17" s="79" t="b">
        <v>0</v>
      </c>
      <c r="AK17" s="79">
        <v>1</v>
      </c>
      <c r="AL17" s="85" t="s">
        <v>682</v>
      </c>
      <c r="AM17" s="79" t="s">
        <v>721</v>
      </c>
      <c r="AN17" s="79" t="b">
        <v>0</v>
      </c>
      <c r="AO17" s="85" t="s">
        <v>682</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v>0</v>
      </c>
      <c r="BE17" s="49">
        <v>0</v>
      </c>
      <c r="BF17" s="48">
        <v>0</v>
      </c>
      <c r="BG17" s="49">
        <v>0</v>
      </c>
      <c r="BH17" s="48">
        <v>0</v>
      </c>
      <c r="BI17" s="49">
        <v>0</v>
      </c>
      <c r="BJ17" s="48">
        <v>23</v>
      </c>
      <c r="BK17" s="49">
        <v>100</v>
      </c>
      <c r="BL17" s="48">
        <v>23</v>
      </c>
    </row>
    <row r="18" spans="1:64" ht="15">
      <c r="A18" s="64" t="s">
        <v>222</v>
      </c>
      <c r="B18" s="64" t="s">
        <v>297</v>
      </c>
      <c r="C18" s="65" t="s">
        <v>1866</v>
      </c>
      <c r="D18" s="66">
        <v>3</v>
      </c>
      <c r="E18" s="67" t="s">
        <v>132</v>
      </c>
      <c r="F18" s="68">
        <v>35</v>
      </c>
      <c r="G18" s="65"/>
      <c r="H18" s="69"/>
      <c r="I18" s="70"/>
      <c r="J18" s="70"/>
      <c r="K18" s="34" t="s">
        <v>65</v>
      </c>
      <c r="L18" s="77">
        <v>18</v>
      </c>
      <c r="M18" s="77"/>
      <c r="N18" s="72"/>
      <c r="O18" s="79" t="s">
        <v>307</v>
      </c>
      <c r="P18" s="81">
        <v>43585.91983796296</v>
      </c>
      <c r="Q18" s="79" t="s">
        <v>315</v>
      </c>
      <c r="R18" s="79"/>
      <c r="S18" s="79"/>
      <c r="T18" s="79" t="s">
        <v>376</v>
      </c>
      <c r="U18" s="79"/>
      <c r="V18" s="83" t="s">
        <v>405</v>
      </c>
      <c r="W18" s="81">
        <v>43585.91983796296</v>
      </c>
      <c r="X18" s="83" t="s">
        <v>489</v>
      </c>
      <c r="Y18" s="79"/>
      <c r="Z18" s="79"/>
      <c r="AA18" s="85" t="s">
        <v>607</v>
      </c>
      <c r="AB18" s="79"/>
      <c r="AC18" s="79" t="b">
        <v>0</v>
      </c>
      <c r="AD18" s="79">
        <v>0</v>
      </c>
      <c r="AE18" s="85" t="s">
        <v>716</v>
      </c>
      <c r="AF18" s="79" t="b">
        <v>0</v>
      </c>
      <c r="AG18" s="79" t="s">
        <v>718</v>
      </c>
      <c r="AH18" s="79"/>
      <c r="AI18" s="85" t="s">
        <v>716</v>
      </c>
      <c r="AJ18" s="79" t="b">
        <v>0</v>
      </c>
      <c r="AK18" s="79">
        <v>3</v>
      </c>
      <c r="AL18" s="85" t="s">
        <v>704</v>
      </c>
      <c r="AM18" s="79" t="s">
        <v>721</v>
      </c>
      <c r="AN18" s="79" t="b">
        <v>0</v>
      </c>
      <c r="AO18" s="85" t="s">
        <v>704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23</v>
      </c>
      <c r="BK18" s="49">
        <v>100</v>
      </c>
      <c r="BL18" s="48">
        <v>23</v>
      </c>
    </row>
    <row r="19" spans="1:64" ht="15">
      <c r="A19" s="64" t="s">
        <v>223</v>
      </c>
      <c r="B19" s="64" t="s">
        <v>297</v>
      </c>
      <c r="C19" s="65" t="s">
        <v>1866</v>
      </c>
      <c r="D19" s="66">
        <v>3</v>
      </c>
      <c r="E19" s="67" t="s">
        <v>132</v>
      </c>
      <c r="F19" s="68">
        <v>35</v>
      </c>
      <c r="G19" s="65"/>
      <c r="H19" s="69"/>
      <c r="I19" s="70"/>
      <c r="J19" s="70"/>
      <c r="K19" s="34" t="s">
        <v>65</v>
      </c>
      <c r="L19" s="77">
        <v>19</v>
      </c>
      <c r="M19" s="77"/>
      <c r="N19" s="72"/>
      <c r="O19" s="79" t="s">
        <v>307</v>
      </c>
      <c r="P19" s="81">
        <v>43585.924050925925</v>
      </c>
      <c r="Q19" s="79" t="s">
        <v>315</v>
      </c>
      <c r="R19" s="79"/>
      <c r="S19" s="79"/>
      <c r="T19" s="79" t="s">
        <v>376</v>
      </c>
      <c r="U19" s="79"/>
      <c r="V19" s="83" t="s">
        <v>406</v>
      </c>
      <c r="W19" s="81">
        <v>43585.924050925925</v>
      </c>
      <c r="X19" s="83" t="s">
        <v>490</v>
      </c>
      <c r="Y19" s="79"/>
      <c r="Z19" s="79"/>
      <c r="AA19" s="85" t="s">
        <v>608</v>
      </c>
      <c r="AB19" s="79"/>
      <c r="AC19" s="79" t="b">
        <v>0</v>
      </c>
      <c r="AD19" s="79">
        <v>0</v>
      </c>
      <c r="AE19" s="85" t="s">
        <v>716</v>
      </c>
      <c r="AF19" s="79" t="b">
        <v>0</v>
      </c>
      <c r="AG19" s="79" t="s">
        <v>718</v>
      </c>
      <c r="AH19" s="79"/>
      <c r="AI19" s="85" t="s">
        <v>716</v>
      </c>
      <c r="AJ19" s="79" t="b">
        <v>0</v>
      </c>
      <c r="AK19" s="79">
        <v>3</v>
      </c>
      <c r="AL19" s="85" t="s">
        <v>704</v>
      </c>
      <c r="AM19" s="79" t="s">
        <v>724</v>
      </c>
      <c r="AN19" s="79" t="b">
        <v>0</v>
      </c>
      <c r="AO19" s="85" t="s">
        <v>704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23</v>
      </c>
      <c r="BK19" s="49">
        <v>100</v>
      </c>
      <c r="BL19" s="48">
        <v>23</v>
      </c>
    </row>
    <row r="20" spans="1:64" ht="15">
      <c r="A20" s="64" t="s">
        <v>224</v>
      </c>
      <c r="B20" s="64" t="s">
        <v>224</v>
      </c>
      <c r="C20" s="65" t="s">
        <v>1866</v>
      </c>
      <c r="D20" s="66">
        <v>3</v>
      </c>
      <c r="E20" s="67" t="s">
        <v>132</v>
      </c>
      <c r="F20" s="68">
        <v>35</v>
      </c>
      <c r="G20" s="65"/>
      <c r="H20" s="69"/>
      <c r="I20" s="70"/>
      <c r="J20" s="70"/>
      <c r="K20" s="34" t="s">
        <v>65</v>
      </c>
      <c r="L20" s="77">
        <v>20</v>
      </c>
      <c r="M20" s="77"/>
      <c r="N20" s="72"/>
      <c r="O20" s="79" t="s">
        <v>176</v>
      </c>
      <c r="P20" s="81">
        <v>43585.95861111111</v>
      </c>
      <c r="Q20" s="79" t="s">
        <v>316</v>
      </c>
      <c r="R20" s="79"/>
      <c r="S20" s="79"/>
      <c r="T20" s="79" t="s">
        <v>382</v>
      </c>
      <c r="U20" s="79"/>
      <c r="V20" s="83" t="s">
        <v>407</v>
      </c>
      <c r="W20" s="81">
        <v>43585.95861111111</v>
      </c>
      <c r="X20" s="83" t="s">
        <v>491</v>
      </c>
      <c r="Y20" s="79"/>
      <c r="Z20" s="79"/>
      <c r="AA20" s="85" t="s">
        <v>609</v>
      </c>
      <c r="AB20" s="79"/>
      <c r="AC20" s="79" t="b">
        <v>0</v>
      </c>
      <c r="AD20" s="79">
        <v>1</v>
      </c>
      <c r="AE20" s="85" t="s">
        <v>716</v>
      </c>
      <c r="AF20" s="79" t="b">
        <v>0</v>
      </c>
      <c r="AG20" s="79" t="s">
        <v>718</v>
      </c>
      <c r="AH20" s="79"/>
      <c r="AI20" s="85" t="s">
        <v>716</v>
      </c>
      <c r="AJ20" s="79" t="b">
        <v>0</v>
      </c>
      <c r="AK20" s="79">
        <v>1</v>
      </c>
      <c r="AL20" s="85" t="s">
        <v>716</v>
      </c>
      <c r="AM20" s="79" t="s">
        <v>724</v>
      </c>
      <c r="AN20" s="79" t="b">
        <v>0</v>
      </c>
      <c r="AO20" s="85" t="s">
        <v>609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0</v>
      </c>
      <c r="BE20" s="49">
        <v>0</v>
      </c>
      <c r="BF20" s="48">
        <v>0</v>
      </c>
      <c r="BG20" s="49">
        <v>0</v>
      </c>
      <c r="BH20" s="48">
        <v>0</v>
      </c>
      <c r="BI20" s="49">
        <v>0</v>
      </c>
      <c r="BJ20" s="48">
        <v>16</v>
      </c>
      <c r="BK20" s="49">
        <v>100</v>
      </c>
      <c r="BL20" s="48">
        <v>16</v>
      </c>
    </row>
    <row r="21" spans="1:64" ht="15">
      <c r="A21" s="64" t="s">
        <v>225</v>
      </c>
      <c r="B21" s="64" t="s">
        <v>224</v>
      </c>
      <c r="C21" s="65" t="s">
        <v>1866</v>
      </c>
      <c r="D21" s="66">
        <v>3</v>
      </c>
      <c r="E21" s="67" t="s">
        <v>132</v>
      </c>
      <c r="F21" s="68">
        <v>35</v>
      </c>
      <c r="G21" s="65"/>
      <c r="H21" s="69"/>
      <c r="I21" s="70"/>
      <c r="J21" s="70"/>
      <c r="K21" s="34" t="s">
        <v>65</v>
      </c>
      <c r="L21" s="77">
        <v>21</v>
      </c>
      <c r="M21" s="77"/>
      <c r="N21" s="72"/>
      <c r="O21" s="79" t="s">
        <v>307</v>
      </c>
      <c r="P21" s="81">
        <v>43585.9630787037</v>
      </c>
      <c r="Q21" s="79" t="s">
        <v>317</v>
      </c>
      <c r="R21" s="79"/>
      <c r="S21" s="79"/>
      <c r="T21" s="79" t="s">
        <v>382</v>
      </c>
      <c r="U21" s="79"/>
      <c r="V21" s="83" t="s">
        <v>408</v>
      </c>
      <c r="W21" s="81">
        <v>43585.9630787037</v>
      </c>
      <c r="X21" s="83" t="s">
        <v>492</v>
      </c>
      <c r="Y21" s="79"/>
      <c r="Z21" s="79"/>
      <c r="AA21" s="85" t="s">
        <v>610</v>
      </c>
      <c r="AB21" s="79"/>
      <c r="AC21" s="79" t="b">
        <v>0</v>
      </c>
      <c r="AD21" s="79">
        <v>0</v>
      </c>
      <c r="AE21" s="85" t="s">
        <v>716</v>
      </c>
      <c r="AF21" s="79" t="b">
        <v>0</v>
      </c>
      <c r="AG21" s="79" t="s">
        <v>718</v>
      </c>
      <c r="AH21" s="79"/>
      <c r="AI21" s="85" t="s">
        <v>716</v>
      </c>
      <c r="AJ21" s="79" t="b">
        <v>0</v>
      </c>
      <c r="AK21" s="79">
        <v>1</v>
      </c>
      <c r="AL21" s="85" t="s">
        <v>609</v>
      </c>
      <c r="AM21" s="79" t="s">
        <v>725</v>
      </c>
      <c r="AN21" s="79" t="b">
        <v>0</v>
      </c>
      <c r="AO21" s="85" t="s">
        <v>609</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0</v>
      </c>
      <c r="BE21" s="49">
        <v>0</v>
      </c>
      <c r="BF21" s="48">
        <v>0</v>
      </c>
      <c r="BG21" s="49">
        <v>0</v>
      </c>
      <c r="BH21" s="48">
        <v>0</v>
      </c>
      <c r="BI21" s="49">
        <v>0</v>
      </c>
      <c r="BJ21" s="48">
        <v>18</v>
      </c>
      <c r="BK21" s="49">
        <v>100</v>
      </c>
      <c r="BL21" s="48">
        <v>18</v>
      </c>
    </row>
    <row r="22" spans="1:64" ht="15">
      <c r="A22" s="64" t="s">
        <v>226</v>
      </c>
      <c r="B22" s="64" t="s">
        <v>287</v>
      </c>
      <c r="C22" s="65" t="s">
        <v>1866</v>
      </c>
      <c r="D22" s="66">
        <v>3</v>
      </c>
      <c r="E22" s="67" t="s">
        <v>132</v>
      </c>
      <c r="F22" s="68">
        <v>35</v>
      </c>
      <c r="G22" s="65"/>
      <c r="H22" s="69"/>
      <c r="I22" s="70"/>
      <c r="J22" s="70"/>
      <c r="K22" s="34" t="s">
        <v>65</v>
      </c>
      <c r="L22" s="77">
        <v>22</v>
      </c>
      <c r="M22" s="77"/>
      <c r="N22" s="72"/>
      <c r="O22" s="79" t="s">
        <v>307</v>
      </c>
      <c r="P22" s="81">
        <v>43586.12909722222</v>
      </c>
      <c r="Q22" s="79" t="s">
        <v>318</v>
      </c>
      <c r="R22" s="79"/>
      <c r="S22" s="79"/>
      <c r="T22" s="79" t="s">
        <v>383</v>
      </c>
      <c r="U22" s="79"/>
      <c r="V22" s="83" t="s">
        <v>409</v>
      </c>
      <c r="W22" s="81">
        <v>43586.12909722222</v>
      </c>
      <c r="X22" s="83" t="s">
        <v>493</v>
      </c>
      <c r="Y22" s="79"/>
      <c r="Z22" s="79"/>
      <c r="AA22" s="85" t="s">
        <v>611</v>
      </c>
      <c r="AB22" s="79"/>
      <c r="AC22" s="79" t="b">
        <v>0</v>
      </c>
      <c r="AD22" s="79">
        <v>0</v>
      </c>
      <c r="AE22" s="85" t="s">
        <v>716</v>
      </c>
      <c r="AF22" s="79" t="b">
        <v>0</v>
      </c>
      <c r="AG22" s="79" t="s">
        <v>718</v>
      </c>
      <c r="AH22" s="79"/>
      <c r="AI22" s="85" t="s">
        <v>716</v>
      </c>
      <c r="AJ22" s="79" t="b">
        <v>0</v>
      </c>
      <c r="AK22" s="79">
        <v>1</v>
      </c>
      <c r="AL22" s="85" t="s">
        <v>673</v>
      </c>
      <c r="AM22" s="79" t="s">
        <v>726</v>
      </c>
      <c r="AN22" s="79" t="b">
        <v>0</v>
      </c>
      <c r="AO22" s="85" t="s">
        <v>673</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24</v>
      </c>
      <c r="BK22" s="49">
        <v>100</v>
      </c>
      <c r="BL22" s="48">
        <v>24</v>
      </c>
    </row>
    <row r="23" spans="1:64" ht="15">
      <c r="A23" s="64" t="s">
        <v>227</v>
      </c>
      <c r="B23" s="64" t="s">
        <v>287</v>
      </c>
      <c r="C23" s="65" t="s">
        <v>1866</v>
      </c>
      <c r="D23" s="66">
        <v>3</v>
      </c>
      <c r="E23" s="67" t="s">
        <v>132</v>
      </c>
      <c r="F23" s="68">
        <v>35</v>
      </c>
      <c r="G23" s="65"/>
      <c r="H23" s="69"/>
      <c r="I23" s="70"/>
      <c r="J23" s="70"/>
      <c r="K23" s="34" t="s">
        <v>65</v>
      </c>
      <c r="L23" s="77">
        <v>23</v>
      </c>
      <c r="M23" s="77"/>
      <c r="N23" s="72"/>
      <c r="O23" s="79" t="s">
        <v>307</v>
      </c>
      <c r="P23" s="81">
        <v>43586.21833333333</v>
      </c>
      <c r="Q23" s="79" t="s">
        <v>318</v>
      </c>
      <c r="R23" s="79"/>
      <c r="S23" s="79"/>
      <c r="T23" s="79" t="s">
        <v>383</v>
      </c>
      <c r="U23" s="79"/>
      <c r="V23" s="83" t="s">
        <v>410</v>
      </c>
      <c r="W23" s="81">
        <v>43586.21833333333</v>
      </c>
      <c r="X23" s="83" t="s">
        <v>494</v>
      </c>
      <c r="Y23" s="79"/>
      <c r="Z23" s="79"/>
      <c r="AA23" s="85" t="s">
        <v>612</v>
      </c>
      <c r="AB23" s="79"/>
      <c r="AC23" s="79" t="b">
        <v>0</v>
      </c>
      <c r="AD23" s="79">
        <v>0</v>
      </c>
      <c r="AE23" s="85" t="s">
        <v>716</v>
      </c>
      <c r="AF23" s="79" t="b">
        <v>0</v>
      </c>
      <c r="AG23" s="79" t="s">
        <v>718</v>
      </c>
      <c r="AH23" s="79"/>
      <c r="AI23" s="85" t="s">
        <v>716</v>
      </c>
      <c r="AJ23" s="79" t="b">
        <v>0</v>
      </c>
      <c r="AK23" s="79">
        <v>5</v>
      </c>
      <c r="AL23" s="85" t="s">
        <v>673</v>
      </c>
      <c r="AM23" s="79" t="s">
        <v>723</v>
      </c>
      <c r="AN23" s="79" t="b">
        <v>0</v>
      </c>
      <c r="AO23" s="85" t="s">
        <v>673</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24</v>
      </c>
      <c r="BK23" s="49">
        <v>100</v>
      </c>
      <c r="BL23" s="48">
        <v>24</v>
      </c>
    </row>
    <row r="24" spans="1:64" ht="15">
      <c r="A24" s="64" t="s">
        <v>228</v>
      </c>
      <c r="B24" s="64" t="s">
        <v>297</v>
      </c>
      <c r="C24" s="65" t="s">
        <v>1866</v>
      </c>
      <c r="D24" s="66">
        <v>3</v>
      </c>
      <c r="E24" s="67" t="s">
        <v>132</v>
      </c>
      <c r="F24" s="68">
        <v>35</v>
      </c>
      <c r="G24" s="65"/>
      <c r="H24" s="69"/>
      <c r="I24" s="70"/>
      <c r="J24" s="70"/>
      <c r="K24" s="34" t="s">
        <v>65</v>
      </c>
      <c r="L24" s="77">
        <v>24</v>
      </c>
      <c r="M24" s="77"/>
      <c r="N24" s="72"/>
      <c r="O24" s="79" t="s">
        <v>307</v>
      </c>
      <c r="P24" s="81">
        <v>43586.260925925926</v>
      </c>
      <c r="Q24" s="79" t="s">
        <v>319</v>
      </c>
      <c r="R24" s="83" t="s">
        <v>357</v>
      </c>
      <c r="S24" s="79" t="s">
        <v>370</v>
      </c>
      <c r="T24" s="79" t="s">
        <v>380</v>
      </c>
      <c r="U24" s="79"/>
      <c r="V24" s="83" t="s">
        <v>411</v>
      </c>
      <c r="W24" s="81">
        <v>43586.260925925926</v>
      </c>
      <c r="X24" s="83" t="s">
        <v>495</v>
      </c>
      <c r="Y24" s="79"/>
      <c r="Z24" s="79"/>
      <c r="AA24" s="85" t="s">
        <v>613</v>
      </c>
      <c r="AB24" s="79"/>
      <c r="AC24" s="79" t="b">
        <v>0</v>
      </c>
      <c r="AD24" s="79">
        <v>0</v>
      </c>
      <c r="AE24" s="85" t="s">
        <v>716</v>
      </c>
      <c r="AF24" s="79" t="b">
        <v>0</v>
      </c>
      <c r="AG24" s="79" t="s">
        <v>718</v>
      </c>
      <c r="AH24" s="79"/>
      <c r="AI24" s="85" t="s">
        <v>716</v>
      </c>
      <c r="AJ24" s="79" t="b">
        <v>0</v>
      </c>
      <c r="AK24" s="79">
        <v>11</v>
      </c>
      <c r="AL24" s="85" t="s">
        <v>705</v>
      </c>
      <c r="AM24" s="79" t="s">
        <v>721</v>
      </c>
      <c r="AN24" s="79" t="b">
        <v>0</v>
      </c>
      <c r="AO24" s="85" t="s">
        <v>705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15</v>
      </c>
      <c r="BK24" s="49">
        <v>100</v>
      </c>
      <c r="BL24" s="48">
        <v>15</v>
      </c>
    </row>
    <row r="25" spans="1:64" ht="15">
      <c r="A25" s="64" t="s">
        <v>229</v>
      </c>
      <c r="B25" s="64" t="s">
        <v>297</v>
      </c>
      <c r="C25" s="65" t="s">
        <v>1866</v>
      </c>
      <c r="D25" s="66">
        <v>3</v>
      </c>
      <c r="E25" s="67" t="s">
        <v>132</v>
      </c>
      <c r="F25" s="68">
        <v>35</v>
      </c>
      <c r="G25" s="65"/>
      <c r="H25" s="69"/>
      <c r="I25" s="70"/>
      <c r="J25" s="70"/>
      <c r="K25" s="34" t="s">
        <v>65</v>
      </c>
      <c r="L25" s="77">
        <v>25</v>
      </c>
      <c r="M25" s="77"/>
      <c r="N25" s="72"/>
      <c r="O25" s="79" t="s">
        <v>307</v>
      </c>
      <c r="P25" s="81">
        <v>43586.27429398148</v>
      </c>
      <c r="Q25" s="79" t="s">
        <v>319</v>
      </c>
      <c r="R25" s="83" t="s">
        <v>357</v>
      </c>
      <c r="S25" s="79" t="s">
        <v>370</v>
      </c>
      <c r="T25" s="79" t="s">
        <v>380</v>
      </c>
      <c r="U25" s="79"/>
      <c r="V25" s="83" t="s">
        <v>412</v>
      </c>
      <c r="W25" s="81">
        <v>43586.27429398148</v>
      </c>
      <c r="X25" s="83" t="s">
        <v>496</v>
      </c>
      <c r="Y25" s="79"/>
      <c r="Z25" s="79"/>
      <c r="AA25" s="85" t="s">
        <v>614</v>
      </c>
      <c r="AB25" s="79"/>
      <c r="AC25" s="79" t="b">
        <v>0</v>
      </c>
      <c r="AD25" s="79">
        <v>0</v>
      </c>
      <c r="AE25" s="85" t="s">
        <v>716</v>
      </c>
      <c r="AF25" s="79" t="b">
        <v>0</v>
      </c>
      <c r="AG25" s="79" t="s">
        <v>718</v>
      </c>
      <c r="AH25" s="79"/>
      <c r="AI25" s="85" t="s">
        <v>716</v>
      </c>
      <c r="AJ25" s="79" t="b">
        <v>0</v>
      </c>
      <c r="AK25" s="79">
        <v>11</v>
      </c>
      <c r="AL25" s="85" t="s">
        <v>705</v>
      </c>
      <c r="AM25" s="79" t="s">
        <v>721</v>
      </c>
      <c r="AN25" s="79" t="b">
        <v>0</v>
      </c>
      <c r="AO25" s="85" t="s">
        <v>705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15</v>
      </c>
      <c r="BK25" s="49">
        <v>100</v>
      </c>
      <c r="BL25" s="48">
        <v>15</v>
      </c>
    </row>
    <row r="26" spans="1:64" ht="15">
      <c r="A26" s="64" t="s">
        <v>230</v>
      </c>
      <c r="B26" s="64" t="s">
        <v>287</v>
      </c>
      <c r="C26" s="65" t="s">
        <v>1866</v>
      </c>
      <c r="D26" s="66">
        <v>3</v>
      </c>
      <c r="E26" s="67" t="s">
        <v>132</v>
      </c>
      <c r="F26" s="68">
        <v>35</v>
      </c>
      <c r="G26" s="65"/>
      <c r="H26" s="69"/>
      <c r="I26" s="70"/>
      <c r="J26" s="70"/>
      <c r="K26" s="34" t="s">
        <v>65</v>
      </c>
      <c r="L26" s="77">
        <v>26</v>
      </c>
      <c r="M26" s="77"/>
      <c r="N26" s="72"/>
      <c r="O26" s="79" t="s">
        <v>307</v>
      </c>
      <c r="P26" s="81">
        <v>43586.290717592594</v>
      </c>
      <c r="Q26" s="79" t="s">
        <v>318</v>
      </c>
      <c r="R26" s="79"/>
      <c r="S26" s="79"/>
      <c r="T26" s="79" t="s">
        <v>383</v>
      </c>
      <c r="U26" s="79"/>
      <c r="V26" s="83" t="s">
        <v>413</v>
      </c>
      <c r="W26" s="81">
        <v>43586.290717592594</v>
      </c>
      <c r="X26" s="83" t="s">
        <v>497</v>
      </c>
      <c r="Y26" s="79"/>
      <c r="Z26" s="79"/>
      <c r="AA26" s="85" t="s">
        <v>615</v>
      </c>
      <c r="AB26" s="79"/>
      <c r="AC26" s="79" t="b">
        <v>0</v>
      </c>
      <c r="AD26" s="79">
        <v>0</v>
      </c>
      <c r="AE26" s="85" t="s">
        <v>716</v>
      </c>
      <c r="AF26" s="79" t="b">
        <v>0</v>
      </c>
      <c r="AG26" s="79" t="s">
        <v>718</v>
      </c>
      <c r="AH26" s="79"/>
      <c r="AI26" s="85" t="s">
        <v>716</v>
      </c>
      <c r="AJ26" s="79" t="b">
        <v>0</v>
      </c>
      <c r="AK26" s="79">
        <v>5</v>
      </c>
      <c r="AL26" s="85" t="s">
        <v>673</v>
      </c>
      <c r="AM26" s="79" t="s">
        <v>721</v>
      </c>
      <c r="AN26" s="79" t="b">
        <v>0</v>
      </c>
      <c r="AO26" s="85" t="s">
        <v>673</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24</v>
      </c>
      <c r="BK26" s="49">
        <v>100</v>
      </c>
      <c r="BL26" s="48">
        <v>24</v>
      </c>
    </row>
    <row r="27" spans="1:64" ht="15">
      <c r="A27" s="64" t="s">
        <v>231</v>
      </c>
      <c r="B27" s="64" t="s">
        <v>297</v>
      </c>
      <c r="C27" s="65" t="s">
        <v>1866</v>
      </c>
      <c r="D27" s="66">
        <v>3</v>
      </c>
      <c r="E27" s="67" t="s">
        <v>132</v>
      </c>
      <c r="F27" s="68">
        <v>35</v>
      </c>
      <c r="G27" s="65"/>
      <c r="H27" s="69"/>
      <c r="I27" s="70"/>
      <c r="J27" s="70"/>
      <c r="K27" s="34" t="s">
        <v>65</v>
      </c>
      <c r="L27" s="77">
        <v>27</v>
      </c>
      <c r="M27" s="77"/>
      <c r="N27" s="72"/>
      <c r="O27" s="79" t="s">
        <v>307</v>
      </c>
      <c r="P27" s="81">
        <v>43586.31030092593</v>
      </c>
      <c r="Q27" s="79" t="s">
        <v>319</v>
      </c>
      <c r="R27" s="83" t="s">
        <v>357</v>
      </c>
      <c r="S27" s="79" t="s">
        <v>370</v>
      </c>
      <c r="T27" s="79" t="s">
        <v>380</v>
      </c>
      <c r="U27" s="79"/>
      <c r="V27" s="83" t="s">
        <v>414</v>
      </c>
      <c r="W27" s="81">
        <v>43586.31030092593</v>
      </c>
      <c r="X27" s="83" t="s">
        <v>498</v>
      </c>
      <c r="Y27" s="79"/>
      <c r="Z27" s="79"/>
      <c r="AA27" s="85" t="s">
        <v>616</v>
      </c>
      <c r="AB27" s="79"/>
      <c r="AC27" s="79" t="b">
        <v>0</v>
      </c>
      <c r="AD27" s="79">
        <v>0</v>
      </c>
      <c r="AE27" s="85" t="s">
        <v>716</v>
      </c>
      <c r="AF27" s="79" t="b">
        <v>0</v>
      </c>
      <c r="AG27" s="79" t="s">
        <v>718</v>
      </c>
      <c r="AH27" s="79"/>
      <c r="AI27" s="85" t="s">
        <v>716</v>
      </c>
      <c r="AJ27" s="79" t="b">
        <v>0</v>
      </c>
      <c r="AK27" s="79">
        <v>11</v>
      </c>
      <c r="AL27" s="85" t="s">
        <v>705</v>
      </c>
      <c r="AM27" s="79" t="s">
        <v>724</v>
      </c>
      <c r="AN27" s="79" t="b">
        <v>0</v>
      </c>
      <c r="AO27" s="85" t="s">
        <v>705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15</v>
      </c>
      <c r="BK27" s="49">
        <v>100</v>
      </c>
      <c r="BL27" s="48">
        <v>15</v>
      </c>
    </row>
    <row r="28" spans="1:64" ht="15">
      <c r="A28" s="64" t="s">
        <v>232</v>
      </c>
      <c r="B28" s="64" t="s">
        <v>297</v>
      </c>
      <c r="C28" s="65" t="s">
        <v>1866</v>
      </c>
      <c r="D28" s="66">
        <v>3</v>
      </c>
      <c r="E28" s="67" t="s">
        <v>132</v>
      </c>
      <c r="F28" s="68">
        <v>35</v>
      </c>
      <c r="G28" s="65"/>
      <c r="H28" s="69"/>
      <c r="I28" s="70"/>
      <c r="J28" s="70"/>
      <c r="K28" s="34" t="s">
        <v>65</v>
      </c>
      <c r="L28" s="77">
        <v>28</v>
      </c>
      <c r="M28" s="77"/>
      <c r="N28" s="72"/>
      <c r="O28" s="79" t="s">
        <v>307</v>
      </c>
      <c r="P28" s="81">
        <v>43586.31319444445</v>
      </c>
      <c r="Q28" s="79" t="s">
        <v>319</v>
      </c>
      <c r="R28" s="83" t="s">
        <v>357</v>
      </c>
      <c r="S28" s="79" t="s">
        <v>370</v>
      </c>
      <c r="T28" s="79" t="s">
        <v>380</v>
      </c>
      <c r="U28" s="79"/>
      <c r="V28" s="83" t="s">
        <v>415</v>
      </c>
      <c r="W28" s="81">
        <v>43586.31319444445</v>
      </c>
      <c r="X28" s="83" t="s">
        <v>499</v>
      </c>
      <c r="Y28" s="79"/>
      <c r="Z28" s="79"/>
      <c r="AA28" s="85" t="s">
        <v>617</v>
      </c>
      <c r="AB28" s="79"/>
      <c r="AC28" s="79" t="b">
        <v>0</v>
      </c>
      <c r="AD28" s="79">
        <v>0</v>
      </c>
      <c r="AE28" s="85" t="s">
        <v>716</v>
      </c>
      <c r="AF28" s="79" t="b">
        <v>0</v>
      </c>
      <c r="AG28" s="79" t="s">
        <v>718</v>
      </c>
      <c r="AH28" s="79"/>
      <c r="AI28" s="85" t="s">
        <v>716</v>
      </c>
      <c r="AJ28" s="79" t="b">
        <v>0</v>
      </c>
      <c r="AK28" s="79">
        <v>11</v>
      </c>
      <c r="AL28" s="85" t="s">
        <v>705</v>
      </c>
      <c r="AM28" s="79" t="s">
        <v>724</v>
      </c>
      <c r="AN28" s="79" t="b">
        <v>0</v>
      </c>
      <c r="AO28" s="85" t="s">
        <v>705</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15</v>
      </c>
      <c r="BK28" s="49">
        <v>100</v>
      </c>
      <c r="BL28" s="48">
        <v>15</v>
      </c>
    </row>
    <row r="29" spans="1:64" ht="15">
      <c r="A29" s="64" t="s">
        <v>233</v>
      </c>
      <c r="B29" s="64" t="s">
        <v>297</v>
      </c>
      <c r="C29" s="65" t="s">
        <v>1866</v>
      </c>
      <c r="D29" s="66">
        <v>3</v>
      </c>
      <c r="E29" s="67" t="s">
        <v>132</v>
      </c>
      <c r="F29" s="68">
        <v>35</v>
      </c>
      <c r="G29" s="65"/>
      <c r="H29" s="69"/>
      <c r="I29" s="70"/>
      <c r="J29" s="70"/>
      <c r="K29" s="34" t="s">
        <v>65</v>
      </c>
      <c r="L29" s="77">
        <v>29</v>
      </c>
      <c r="M29" s="77"/>
      <c r="N29" s="72"/>
      <c r="O29" s="79" t="s">
        <v>307</v>
      </c>
      <c r="P29" s="81">
        <v>43586.33962962963</v>
      </c>
      <c r="Q29" s="79" t="s">
        <v>319</v>
      </c>
      <c r="R29" s="83" t="s">
        <v>357</v>
      </c>
      <c r="S29" s="79" t="s">
        <v>370</v>
      </c>
      <c r="T29" s="79" t="s">
        <v>380</v>
      </c>
      <c r="U29" s="79"/>
      <c r="V29" s="83" t="s">
        <v>416</v>
      </c>
      <c r="W29" s="81">
        <v>43586.33962962963</v>
      </c>
      <c r="X29" s="83" t="s">
        <v>500</v>
      </c>
      <c r="Y29" s="79"/>
      <c r="Z29" s="79"/>
      <c r="AA29" s="85" t="s">
        <v>618</v>
      </c>
      <c r="AB29" s="79"/>
      <c r="AC29" s="79" t="b">
        <v>0</v>
      </c>
      <c r="AD29" s="79">
        <v>0</v>
      </c>
      <c r="AE29" s="85" t="s">
        <v>716</v>
      </c>
      <c r="AF29" s="79" t="b">
        <v>0</v>
      </c>
      <c r="AG29" s="79" t="s">
        <v>718</v>
      </c>
      <c r="AH29" s="79"/>
      <c r="AI29" s="85" t="s">
        <v>716</v>
      </c>
      <c r="AJ29" s="79" t="b">
        <v>0</v>
      </c>
      <c r="AK29" s="79">
        <v>11</v>
      </c>
      <c r="AL29" s="85" t="s">
        <v>705</v>
      </c>
      <c r="AM29" s="79" t="s">
        <v>721</v>
      </c>
      <c r="AN29" s="79" t="b">
        <v>0</v>
      </c>
      <c r="AO29" s="85" t="s">
        <v>705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15</v>
      </c>
      <c r="BK29" s="49">
        <v>100</v>
      </c>
      <c r="BL29" s="48">
        <v>15</v>
      </c>
    </row>
    <row r="30" spans="1:64" ht="15">
      <c r="A30" s="64" t="s">
        <v>234</v>
      </c>
      <c r="B30" s="64" t="s">
        <v>297</v>
      </c>
      <c r="C30" s="65" t="s">
        <v>1866</v>
      </c>
      <c r="D30" s="66">
        <v>3</v>
      </c>
      <c r="E30" s="67" t="s">
        <v>132</v>
      </c>
      <c r="F30" s="68">
        <v>35</v>
      </c>
      <c r="G30" s="65"/>
      <c r="H30" s="69"/>
      <c r="I30" s="70"/>
      <c r="J30" s="70"/>
      <c r="K30" s="34" t="s">
        <v>65</v>
      </c>
      <c r="L30" s="77">
        <v>30</v>
      </c>
      <c r="M30" s="77"/>
      <c r="N30" s="72"/>
      <c r="O30" s="79" t="s">
        <v>307</v>
      </c>
      <c r="P30" s="81">
        <v>43586.443506944444</v>
      </c>
      <c r="Q30" s="79" t="s">
        <v>319</v>
      </c>
      <c r="R30" s="83" t="s">
        <v>357</v>
      </c>
      <c r="S30" s="79" t="s">
        <v>370</v>
      </c>
      <c r="T30" s="79" t="s">
        <v>380</v>
      </c>
      <c r="U30" s="79"/>
      <c r="V30" s="83" t="s">
        <v>417</v>
      </c>
      <c r="W30" s="81">
        <v>43586.443506944444</v>
      </c>
      <c r="X30" s="83" t="s">
        <v>501</v>
      </c>
      <c r="Y30" s="79"/>
      <c r="Z30" s="79"/>
      <c r="AA30" s="85" t="s">
        <v>619</v>
      </c>
      <c r="AB30" s="79"/>
      <c r="AC30" s="79" t="b">
        <v>0</v>
      </c>
      <c r="AD30" s="79">
        <v>0</v>
      </c>
      <c r="AE30" s="85" t="s">
        <v>716</v>
      </c>
      <c r="AF30" s="79" t="b">
        <v>0</v>
      </c>
      <c r="AG30" s="79" t="s">
        <v>718</v>
      </c>
      <c r="AH30" s="79"/>
      <c r="AI30" s="85" t="s">
        <v>716</v>
      </c>
      <c r="AJ30" s="79" t="b">
        <v>0</v>
      </c>
      <c r="AK30" s="79">
        <v>11</v>
      </c>
      <c r="AL30" s="85" t="s">
        <v>705</v>
      </c>
      <c r="AM30" s="79" t="s">
        <v>724</v>
      </c>
      <c r="AN30" s="79" t="b">
        <v>0</v>
      </c>
      <c r="AO30" s="85" t="s">
        <v>705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15</v>
      </c>
      <c r="BK30" s="49">
        <v>100</v>
      </c>
      <c r="BL30" s="48">
        <v>15</v>
      </c>
    </row>
    <row r="31" spans="1:64" ht="15">
      <c r="A31" s="64" t="s">
        <v>235</v>
      </c>
      <c r="B31" s="64" t="s">
        <v>287</v>
      </c>
      <c r="C31" s="65" t="s">
        <v>1866</v>
      </c>
      <c r="D31" s="66">
        <v>3</v>
      </c>
      <c r="E31" s="67" t="s">
        <v>132</v>
      </c>
      <c r="F31" s="68">
        <v>35</v>
      </c>
      <c r="G31" s="65"/>
      <c r="H31" s="69"/>
      <c r="I31" s="70"/>
      <c r="J31" s="70"/>
      <c r="K31" s="34" t="s">
        <v>65</v>
      </c>
      <c r="L31" s="77">
        <v>31</v>
      </c>
      <c r="M31" s="77"/>
      <c r="N31" s="72"/>
      <c r="O31" s="79" t="s">
        <v>307</v>
      </c>
      <c r="P31" s="81">
        <v>43586.49684027778</v>
      </c>
      <c r="Q31" s="79" t="s">
        <v>318</v>
      </c>
      <c r="R31" s="79"/>
      <c r="S31" s="79"/>
      <c r="T31" s="79" t="s">
        <v>383</v>
      </c>
      <c r="U31" s="79"/>
      <c r="V31" s="83" t="s">
        <v>418</v>
      </c>
      <c r="W31" s="81">
        <v>43586.49684027778</v>
      </c>
      <c r="X31" s="83" t="s">
        <v>502</v>
      </c>
      <c r="Y31" s="79"/>
      <c r="Z31" s="79"/>
      <c r="AA31" s="85" t="s">
        <v>620</v>
      </c>
      <c r="AB31" s="79"/>
      <c r="AC31" s="79" t="b">
        <v>0</v>
      </c>
      <c r="AD31" s="79">
        <v>0</v>
      </c>
      <c r="AE31" s="85" t="s">
        <v>716</v>
      </c>
      <c r="AF31" s="79" t="b">
        <v>0</v>
      </c>
      <c r="AG31" s="79" t="s">
        <v>718</v>
      </c>
      <c r="AH31" s="79"/>
      <c r="AI31" s="85" t="s">
        <v>716</v>
      </c>
      <c r="AJ31" s="79" t="b">
        <v>0</v>
      </c>
      <c r="AK31" s="79">
        <v>5</v>
      </c>
      <c r="AL31" s="85" t="s">
        <v>673</v>
      </c>
      <c r="AM31" s="79" t="s">
        <v>727</v>
      </c>
      <c r="AN31" s="79" t="b">
        <v>0</v>
      </c>
      <c r="AO31" s="85" t="s">
        <v>673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24</v>
      </c>
      <c r="BK31" s="49">
        <v>100</v>
      </c>
      <c r="BL31" s="48">
        <v>24</v>
      </c>
    </row>
    <row r="32" spans="1:64" ht="15">
      <c r="A32" s="64" t="s">
        <v>236</v>
      </c>
      <c r="B32" s="64" t="s">
        <v>235</v>
      </c>
      <c r="C32" s="65" t="s">
        <v>1866</v>
      </c>
      <c r="D32" s="66">
        <v>3</v>
      </c>
      <c r="E32" s="67" t="s">
        <v>132</v>
      </c>
      <c r="F32" s="68">
        <v>35</v>
      </c>
      <c r="G32" s="65"/>
      <c r="H32" s="69"/>
      <c r="I32" s="70"/>
      <c r="J32" s="70"/>
      <c r="K32" s="34" t="s">
        <v>65</v>
      </c>
      <c r="L32" s="77">
        <v>32</v>
      </c>
      <c r="M32" s="77"/>
      <c r="N32" s="72"/>
      <c r="O32" s="79" t="s">
        <v>307</v>
      </c>
      <c r="P32" s="81">
        <v>43586.497615740744</v>
      </c>
      <c r="Q32" s="79" t="s">
        <v>320</v>
      </c>
      <c r="R32" s="79"/>
      <c r="S32" s="79"/>
      <c r="T32" s="79" t="s">
        <v>384</v>
      </c>
      <c r="U32" s="83" t="s">
        <v>394</v>
      </c>
      <c r="V32" s="83" t="s">
        <v>394</v>
      </c>
      <c r="W32" s="81">
        <v>43586.497615740744</v>
      </c>
      <c r="X32" s="83" t="s">
        <v>503</v>
      </c>
      <c r="Y32" s="79"/>
      <c r="Z32" s="79"/>
      <c r="AA32" s="85" t="s">
        <v>621</v>
      </c>
      <c r="AB32" s="79"/>
      <c r="AC32" s="79" t="b">
        <v>0</v>
      </c>
      <c r="AD32" s="79">
        <v>5</v>
      </c>
      <c r="AE32" s="85" t="s">
        <v>716</v>
      </c>
      <c r="AF32" s="79" t="b">
        <v>0</v>
      </c>
      <c r="AG32" s="79" t="s">
        <v>718</v>
      </c>
      <c r="AH32" s="79"/>
      <c r="AI32" s="85" t="s">
        <v>716</v>
      </c>
      <c r="AJ32" s="79" t="b">
        <v>0</v>
      </c>
      <c r="AK32" s="79">
        <v>0</v>
      </c>
      <c r="AL32" s="85" t="s">
        <v>716</v>
      </c>
      <c r="AM32" s="79" t="s">
        <v>720</v>
      </c>
      <c r="AN32" s="79" t="b">
        <v>0</v>
      </c>
      <c r="AO32" s="85" t="s">
        <v>621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236</v>
      </c>
      <c r="B33" s="64" t="s">
        <v>287</v>
      </c>
      <c r="C33" s="65" t="s">
        <v>1866</v>
      </c>
      <c r="D33" s="66">
        <v>3</v>
      </c>
      <c r="E33" s="67" t="s">
        <v>132</v>
      </c>
      <c r="F33" s="68">
        <v>35</v>
      </c>
      <c r="G33" s="65"/>
      <c r="H33" s="69"/>
      <c r="I33" s="70"/>
      <c r="J33" s="70"/>
      <c r="K33" s="34" t="s">
        <v>65</v>
      </c>
      <c r="L33" s="77">
        <v>33</v>
      </c>
      <c r="M33" s="77"/>
      <c r="N33" s="72"/>
      <c r="O33" s="79" t="s">
        <v>307</v>
      </c>
      <c r="P33" s="81">
        <v>43586.497615740744</v>
      </c>
      <c r="Q33" s="79" t="s">
        <v>320</v>
      </c>
      <c r="R33" s="79"/>
      <c r="S33" s="79"/>
      <c r="T33" s="79" t="s">
        <v>384</v>
      </c>
      <c r="U33" s="83" t="s">
        <v>394</v>
      </c>
      <c r="V33" s="83" t="s">
        <v>394</v>
      </c>
      <c r="W33" s="81">
        <v>43586.497615740744</v>
      </c>
      <c r="X33" s="83" t="s">
        <v>503</v>
      </c>
      <c r="Y33" s="79"/>
      <c r="Z33" s="79"/>
      <c r="AA33" s="85" t="s">
        <v>621</v>
      </c>
      <c r="AB33" s="79"/>
      <c r="AC33" s="79" t="b">
        <v>0</v>
      </c>
      <c r="AD33" s="79">
        <v>5</v>
      </c>
      <c r="AE33" s="85" t="s">
        <v>716</v>
      </c>
      <c r="AF33" s="79" t="b">
        <v>0</v>
      </c>
      <c r="AG33" s="79" t="s">
        <v>718</v>
      </c>
      <c r="AH33" s="79"/>
      <c r="AI33" s="85" t="s">
        <v>716</v>
      </c>
      <c r="AJ33" s="79" t="b">
        <v>0</v>
      </c>
      <c r="AK33" s="79">
        <v>0</v>
      </c>
      <c r="AL33" s="85" t="s">
        <v>716</v>
      </c>
      <c r="AM33" s="79" t="s">
        <v>720</v>
      </c>
      <c r="AN33" s="79" t="b">
        <v>0</v>
      </c>
      <c r="AO33" s="85" t="s">
        <v>621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37</v>
      </c>
      <c r="BK33" s="49">
        <v>100</v>
      </c>
      <c r="BL33" s="48">
        <v>37</v>
      </c>
    </row>
    <row r="34" spans="1:64" ht="15">
      <c r="A34" s="64" t="s">
        <v>237</v>
      </c>
      <c r="B34" s="64" t="s">
        <v>297</v>
      </c>
      <c r="C34" s="65" t="s">
        <v>1866</v>
      </c>
      <c r="D34" s="66">
        <v>3</v>
      </c>
      <c r="E34" s="67" t="s">
        <v>132</v>
      </c>
      <c r="F34" s="68">
        <v>35</v>
      </c>
      <c r="G34" s="65"/>
      <c r="H34" s="69"/>
      <c r="I34" s="70"/>
      <c r="J34" s="70"/>
      <c r="K34" s="34" t="s">
        <v>65</v>
      </c>
      <c r="L34" s="77">
        <v>34</v>
      </c>
      <c r="M34" s="77"/>
      <c r="N34" s="72"/>
      <c r="O34" s="79" t="s">
        <v>307</v>
      </c>
      <c r="P34" s="81">
        <v>43586.525</v>
      </c>
      <c r="Q34" s="79" t="s">
        <v>319</v>
      </c>
      <c r="R34" s="83" t="s">
        <v>357</v>
      </c>
      <c r="S34" s="79" t="s">
        <v>370</v>
      </c>
      <c r="T34" s="79" t="s">
        <v>380</v>
      </c>
      <c r="U34" s="79"/>
      <c r="V34" s="83" t="s">
        <v>419</v>
      </c>
      <c r="W34" s="81">
        <v>43586.525</v>
      </c>
      <c r="X34" s="83" t="s">
        <v>504</v>
      </c>
      <c r="Y34" s="79"/>
      <c r="Z34" s="79"/>
      <c r="AA34" s="85" t="s">
        <v>622</v>
      </c>
      <c r="AB34" s="79"/>
      <c r="AC34" s="79" t="b">
        <v>0</v>
      </c>
      <c r="AD34" s="79">
        <v>0</v>
      </c>
      <c r="AE34" s="85" t="s">
        <v>716</v>
      </c>
      <c r="AF34" s="79" t="b">
        <v>0</v>
      </c>
      <c r="AG34" s="79" t="s">
        <v>718</v>
      </c>
      <c r="AH34" s="79"/>
      <c r="AI34" s="85" t="s">
        <v>716</v>
      </c>
      <c r="AJ34" s="79" t="b">
        <v>0</v>
      </c>
      <c r="AK34" s="79">
        <v>11</v>
      </c>
      <c r="AL34" s="85" t="s">
        <v>705</v>
      </c>
      <c r="AM34" s="79" t="s">
        <v>724</v>
      </c>
      <c r="AN34" s="79" t="b">
        <v>0</v>
      </c>
      <c r="AO34" s="85" t="s">
        <v>705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15</v>
      </c>
      <c r="BK34" s="49">
        <v>100</v>
      </c>
      <c r="BL34" s="48">
        <v>15</v>
      </c>
    </row>
    <row r="35" spans="1:64" ht="15">
      <c r="A35" s="64" t="s">
        <v>238</v>
      </c>
      <c r="B35" s="64" t="s">
        <v>297</v>
      </c>
      <c r="C35" s="65" t="s">
        <v>1866</v>
      </c>
      <c r="D35" s="66">
        <v>3</v>
      </c>
      <c r="E35" s="67" t="s">
        <v>132</v>
      </c>
      <c r="F35" s="68">
        <v>35</v>
      </c>
      <c r="G35" s="65"/>
      <c r="H35" s="69"/>
      <c r="I35" s="70"/>
      <c r="J35" s="70"/>
      <c r="K35" s="34" t="s">
        <v>65</v>
      </c>
      <c r="L35" s="77">
        <v>35</v>
      </c>
      <c r="M35" s="77"/>
      <c r="N35" s="72"/>
      <c r="O35" s="79" t="s">
        <v>307</v>
      </c>
      <c r="P35" s="81">
        <v>43586.56012731481</v>
      </c>
      <c r="Q35" s="79" t="s">
        <v>319</v>
      </c>
      <c r="R35" s="83" t="s">
        <v>357</v>
      </c>
      <c r="S35" s="79" t="s">
        <v>370</v>
      </c>
      <c r="T35" s="79" t="s">
        <v>380</v>
      </c>
      <c r="U35" s="79"/>
      <c r="V35" s="83" t="s">
        <v>420</v>
      </c>
      <c r="W35" s="81">
        <v>43586.56012731481</v>
      </c>
      <c r="X35" s="83" t="s">
        <v>505</v>
      </c>
      <c r="Y35" s="79"/>
      <c r="Z35" s="79"/>
      <c r="AA35" s="85" t="s">
        <v>623</v>
      </c>
      <c r="AB35" s="79"/>
      <c r="AC35" s="79" t="b">
        <v>0</v>
      </c>
      <c r="AD35" s="79">
        <v>0</v>
      </c>
      <c r="AE35" s="85" t="s">
        <v>716</v>
      </c>
      <c r="AF35" s="79" t="b">
        <v>0</v>
      </c>
      <c r="AG35" s="79" t="s">
        <v>718</v>
      </c>
      <c r="AH35" s="79"/>
      <c r="AI35" s="85" t="s">
        <v>716</v>
      </c>
      <c r="AJ35" s="79" t="b">
        <v>0</v>
      </c>
      <c r="AK35" s="79">
        <v>11</v>
      </c>
      <c r="AL35" s="85" t="s">
        <v>705</v>
      </c>
      <c r="AM35" s="79" t="s">
        <v>724</v>
      </c>
      <c r="AN35" s="79" t="b">
        <v>0</v>
      </c>
      <c r="AO35" s="85" t="s">
        <v>705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v>
      </c>
      <c r="BK35" s="49">
        <v>100</v>
      </c>
      <c r="BL35" s="48">
        <v>15</v>
      </c>
    </row>
    <row r="36" spans="1:64" ht="15">
      <c r="A36" s="64" t="s">
        <v>239</v>
      </c>
      <c r="B36" s="64" t="s">
        <v>239</v>
      </c>
      <c r="C36" s="65" t="s">
        <v>1866</v>
      </c>
      <c r="D36" s="66">
        <v>3</v>
      </c>
      <c r="E36" s="67" t="s">
        <v>132</v>
      </c>
      <c r="F36" s="68">
        <v>35</v>
      </c>
      <c r="G36" s="65"/>
      <c r="H36" s="69"/>
      <c r="I36" s="70"/>
      <c r="J36" s="70"/>
      <c r="K36" s="34" t="s">
        <v>65</v>
      </c>
      <c r="L36" s="77">
        <v>36</v>
      </c>
      <c r="M36" s="77"/>
      <c r="N36" s="72"/>
      <c r="O36" s="79" t="s">
        <v>176</v>
      </c>
      <c r="P36" s="81">
        <v>43586.70140046296</v>
      </c>
      <c r="Q36" s="79" t="s">
        <v>321</v>
      </c>
      <c r="R36" s="83" t="s">
        <v>360</v>
      </c>
      <c r="S36" s="79" t="s">
        <v>370</v>
      </c>
      <c r="T36" s="79" t="s">
        <v>385</v>
      </c>
      <c r="U36" s="83" t="s">
        <v>395</v>
      </c>
      <c r="V36" s="83" t="s">
        <v>395</v>
      </c>
      <c r="W36" s="81">
        <v>43586.70140046296</v>
      </c>
      <c r="X36" s="83" t="s">
        <v>506</v>
      </c>
      <c r="Y36" s="79"/>
      <c r="Z36" s="79"/>
      <c r="AA36" s="85" t="s">
        <v>624</v>
      </c>
      <c r="AB36" s="79"/>
      <c r="AC36" s="79" t="b">
        <v>0</v>
      </c>
      <c r="AD36" s="79">
        <v>1</v>
      </c>
      <c r="AE36" s="85" t="s">
        <v>716</v>
      </c>
      <c r="AF36" s="79" t="b">
        <v>0</v>
      </c>
      <c r="AG36" s="79" t="s">
        <v>718</v>
      </c>
      <c r="AH36" s="79"/>
      <c r="AI36" s="85" t="s">
        <v>716</v>
      </c>
      <c r="AJ36" s="79" t="b">
        <v>0</v>
      </c>
      <c r="AK36" s="79">
        <v>0</v>
      </c>
      <c r="AL36" s="85" t="s">
        <v>716</v>
      </c>
      <c r="AM36" s="79" t="s">
        <v>728</v>
      </c>
      <c r="AN36" s="79" t="b">
        <v>0</v>
      </c>
      <c r="AO36" s="85" t="s">
        <v>624</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10</v>
      </c>
      <c r="BK36" s="49">
        <v>100</v>
      </c>
      <c r="BL36" s="48">
        <v>10</v>
      </c>
    </row>
    <row r="37" spans="1:64" ht="15">
      <c r="A37" s="64" t="s">
        <v>240</v>
      </c>
      <c r="B37" s="64" t="s">
        <v>297</v>
      </c>
      <c r="C37" s="65" t="s">
        <v>1866</v>
      </c>
      <c r="D37" s="66">
        <v>3</v>
      </c>
      <c r="E37" s="67" t="s">
        <v>132</v>
      </c>
      <c r="F37" s="68">
        <v>35</v>
      </c>
      <c r="G37" s="65"/>
      <c r="H37" s="69"/>
      <c r="I37" s="70"/>
      <c r="J37" s="70"/>
      <c r="K37" s="34" t="s">
        <v>65</v>
      </c>
      <c r="L37" s="77">
        <v>37</v>
      </c>
      <c r="M37" s="77"/>
      <c r="N37" s="72"/>
      <c r="O37" s="79" t="s">
        <v>307</v>
      </c>
      <c r="P37" s="81">
        <v>43586.76207175926</v>
      </c>
      <c r="Q37" s="79" t="s">
        <v>319</v>
      </c>
      <c r="R37" s="83" t="s">
        <v>357</v>
      </c>
      <c r="S37" s="79" t="s">
        <v>370</v>
      </c>
      <c r="T37" s="79" t="s">
        <v>380</v>
      </c>
      <c r="U37" s="79"/>
      <c r="V37" s="83" t="s">
        <v>421</v>
      </c>
      <c r="W37" s="81">
        <v>43586.76207175926</v>
      </c>
      <c r="X37" s="83" t="s">
        <v>507</v>
      </c>
      <c r="Y37" s="79"/>
      <c r="Z37" s="79"/>
      <c r="AA37" s="85" t="s">
        <v>625</v>
      </c>
      <c r="AB37" s="79"/>
      <c r="AC37" s="79" t="b">
        <v>0</v>
      </c>
      <c r="AD37" s="79">
        <v>0</v>
      </c>
      <c r="AE37" s="85" t="s">
        <v>716</v>
      </c>
      <c r="AF37" s="79" t="b">
        <v>0</v>
      </c>
      <c r="AG37" s="79" t="s">
        <v>718</v>
      </c>
      <c r="AH37" s="79"/>
      <c r="AI37" s="85" t="s">
        <v>716</v>
      </c>
      <c r="AJ37" s="79" t="b">
        <v>0</v>
      </c>
      <c r="AK37" s="79">
        <v>11</v>
      </c>
      <c r="AL37" s="85" t="s">
        <v>705</v>
      </c>
      <c r="AM37" s="79" t="s">
        <v>724</v>
      </c>
      <c r="AN37" s="79" t="b">
        <v>0</v>
      </c>
      <c r="AO37" s="85" t="s">
        <v>705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15</v>
      </c>
      <c r="BK37" s="49">
        <v>100</v>
      </c>
      <c r="BL37" s="48">
        <v>15</v>
      </c>
    </row>
    <row r="38" spans="1:64" ht="15">
      <c r="A38" s="64" t="s">
        <v>241</v>
      </c>
      <c r="B38" s="64" t="s">
        <v>297</v>
      </c>
      <c r="C38" s="65" t="s">
        <v>1866</v>
      </c>
      <c r="D38" s="66">
        <v>3</v>
      </c>
      <c r="E38" s="67" t="s">
        <v>132</v>
      </c>
      <c r="F38" s="68">
        <v>35</v>
      </c>
      <c r="G38" s="65"/>
      <c r="H38" s="69"/>
      <c r="I38" s="70"/>
      <c r="J38" s="70"/>
      <c r="K38" s="34" t="s">
        <v>65</v>
      </c>
      <c r="L38" s="77">
        <v>38</v>
      </c>
      <c r="M38" s="77"/>
      <c r="N38" s="72"/>
      <c r="O38" s="79" t="s">
        <v>307</v>
      </c>
      <c r="P38" s="81">
        <v>43586.80621527778</v>
      </c>
      <c r="Q38" s="79" t="s">
        <v>322</v>
      </c>
      <c r="R38" s="79"/>
      <c r="S38" s="79"/>
      <c r="T38" s="79" t="s">
        <v>386</v>
      </c>
      <c r="U38" s="79"/>
      <c r="V38" s="83" t="s">
        <v>422</v>
      </c>
      <c r="W38" s="81">
        <v>43586.80621527778</v>
      </c>
      <c r="X38" s="83" t="s">
        <v>508</v>
      </c>
      <c r="Y38" s="79"/>
      <c r="Z38" s="79"/>
      <c r="AA38" s="85" t="s">
        <v>626</v>
      </c>
      <c r="AB38" s="79"/>
      <c r="AC38" s="79" t="b">
        <v>0</v>
      </c>
      <c r="AD38" s="79">
        <v>0</v>
      </c>
      <c r="AE38" s="85" t="s">
        <v>716</v>
      </c>
      <c r="AF38" s="79" t="b">
        <v>0</v>
      </c>
      <c r="AG38" s="79" t="s">
        <v>718</v>
      </c>
      <c r="AH38" s="79"/>
      <c r="AI38" s="85" t="s">
        <v>716</v>
      </c>
      <c r="AJ38" s="79" t="b">
        <v>0</v>
      </c>
      <c r="AK38" s="79">
        <v>4</v>
      </c>
      <c r="AL38" s="85" t="s">
        <v>702</v>
      </c>
      <c r="AM38" s="79" t="s">
        <v>724</v>
      </c>
      <c r="AN38" s="79" t="b">
        <v>0</v>
      </c>
      <c r="AO38" s="85" t="s">
        <v>702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20</v>
      </c>
      <c r="BK38" s="49">
        <v>100</v>
      </c>
      <c r="BL38" s="48">
        <v>20</v>
      </c>
    </row>
    <row r="39" spans="1:64" ht="15">
      <c r="A39" s="64" t="s">
        <v>242</v>
      </c>
      <c r="B39" s="64" t="s">
        <v>287</v>
      </c>
      <c r="C39" s="65" t="s">
        <v>1866</v>
      </c>
      <c r="D39" s="66">
        <v>3</v>
      </c>
      <c r="E39" s="67" t="s">
        <v>132</v>
      </c>
      <c r="F39" s="68">
        <v>35</v>
      </c>
      <c r="G39" s="65"/>
      <c r="H39" s="69"/>
      <c r="I39" s="70"/>
      <c r="J39" s="70"/>
      <c r="K39" s="34" t="s">
        <v>65</v>
      </c>
      <c r="L39" s="77">
        <v>39</v>
      </c>
      <c r="M39" s="77"/>
      <c r="N39" s="72"/>
      <c r="O39" s="79" t="s">
        <v>307</v>
      </c>
      <c r="P39" s="81">
        <v>43587.11375</v>
      </c>
      <c r="Q39" s="79" t="s">
        <v>318</v>
      </c>
      <c r="R39" s="79"/>
      <c r="S39" s="79"/>
      <c r="T39" s="79" t="s">
        <v>383</v>
      </c>
      <c r="U39" s="79"/>
      <c r="V39" s="83" t="s">
        <v>423</v>
      </c>
      <c r="W39" s="81">
        <v>43587.11375</v>
      </c>
      <c r="X39" s="83" t="s">
        <v>509</v>
      </c>
      <c r="Y39" s="79"/>
      <c r="Z39" s="79"/>
      <c r="AA39" s="85" t="s">
        <v>627</v>
      </c>
      <c r="AB39" s="79"/>
      <c r="AC39" s="79" t="b">
        <v>0</v>
      </c>
      <c r="AD39" s="79">
        <v>0</v>
      </c>
      <c r="AE39" s="85" t="s">
        <v>716</v>
      </c>
      <c r="AF39" s="79" t="b">
        <v>0</v>
      </c>
      <c r="AG39" s="79" t="s">
        <v>718</v>
      </c>
      <c r="AH39" s="79"/>
      <c r="AI39" s="85" t="s">
        <v>716</v>
      </c>
      <c r="AJ39" s="79" t="b">
        <v>0</v>
      </c>
      <c r="AK39" s="79">
        <v>5</v>
      </c>
      <c r="AL39" s="85" t="s">
        <v>673</v>
      </c>
      <c r="AM39" s="79" t="s">
        <v>721</v>
      </c>
      <c r="AN39" s="79" t="b">
        <v>0</v>
      </c>
      <c r="AO39" s="85" t="s">
        <v>673</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24</v>
      </c>
      <c r="BK39" s="49">
        <v>100</v>
      </c>
      <c r="BL39" s="48">
        <v>24</v>
      </c>
    </row>
    <row r="40" spans="1:64" ht="15">
      <c r="A40" s="64" t="s">
        <v>243</v>
      </c>
      <c r="B40" s="64" t="s">
        <v>305</v>
      </c>
      <c r="C40" s="65" t="s">
        <v>1866</v>
      </c>
      <c r="D40" s="66">
        <v>3</v>
      </c>
      <c r="E40" s="67" t="s">
        <v>132</v>
      </c>
      <c r="F40" s="68">
        <v>35</v>
      </c>
      <c r="G40" s="65"/>
      <c r="H40" s="69"/>
      <c r="I40" s="70"/>
      <c r="J40" s="70"/>
      <c r="K40" s="34" t="s">
        <v>65</v>
      </c>
      <c r="L40" s="77">
        <v>40</v>
      </c>
      <c r="M40" s="77"/>
      <c r="N40" s="72"/>
      <c r="O40" s="79" t="s">
        <v>307</v>
      </c>
      <c r="P40" s="81">
        <v>43587.45788194444</v>
      </c>
      <c r="Q40" s="79" t="s">
        <v>323</v>
      </c>
      <c r="R40" s="79"/>
      <c r="S40" s="79"/>
      <c r="T40" s="79" t="s">
        <v>381</v>
      </c>
      <c r="U40" s="79"/>
      <c r="V40" s="83" t="s">
        <v>424</v>
      </c>
      <c r="W40" s="81">
        <v>43587.45788194444</v>
      </c>
      <c r="X40" s="83" t="s">
        <v>510</v>
      </c>
      <c r="Y40" s="79"/>
      <c r="Z40" s="79"/>
      <c r="AA40" s="85" t="s">
        <v>628</v>
      </c>
      <c r="AB40" s="79"/>
      <c r="AC40" s="79" t="b">
        <v>0</v>
      </c>
      <c r="AD40" s="79">
        <v>0</v>
      </c>
      <c r="AE40" s="85" t="s">
        <v>716</v>
      </c>
      <c r="AF40" s="79" t="b">
        <v>0</v>
      </c>
      <c r="AG40" s="79" t="s">
        <v>718</v>
      </c>
      <c r="AH40" s="79"/>
      <c r="AI40" s="85" t="s">
        <v>716</v>
      </c>
      <c r="AJ40" s="79" t="b">
        <v>0</v>
      </c>
      <c r="AK40" s="79">
        <v>4</v>
      </c>
      <c r="AL40" s="85" t="s">
        <v>599</v>
      </c>
      <c r="AM40" s="79" t="s">
        <v>726</v>
      </c>
      <c r="AN40" s="79" t="b">
        <v>0</v>
      </c>
      <c r="AO40" s="85" t="s">
        <v>599</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5</v>
      </c>
      <c r="BF40" s="48">
        <v>0</v>
      </c>
      <c r="BG40" s="49">
        <v>0</v>
      </c>
      <c r="BH40" s="48">
        <v>0</v>
      </c>
      <c r="BI40" s="49">
        <v>0</v>
      </c>
      <c r="BJ40" s="48">
        <v>19</v>
      </c>
      <c r="BK40" s="49">
        <v>95</v>
      </c>
      <c r="BL40" s="48">
        <v>20</v>
      </c>
    </row>
    <row r="41" spans="1:64" ht="15">
      <c r="A41" s="64" t="s">
        <v>214</v>
      </c>
      <c r="B41" s="64" t="s">
        <v>304</v>
      </c>
      <c r="C41" s="65" t="s">
        <v>1866</v>
      </c>
      <c r="D41" s="66">
        <v>3</v>
      </c>
      <c r="E41" s="67" t="s">
        <v>132</v>
      </c>
      <c r="F41" s="68">
        <v>35</v>
      </c>
      <c r="G41" s="65"/>
      <c r="H41" s="69"/>
      <c r="I41" s="70"/>
      <c r="J41" s="70"/>
      <c r="K41" s="34" t="s">
        <v>65</v>
      </c>
      <c r="L41" s="77">
        <v>41</v>
      </c>
      <c r="M41" s="77"/>
      <c r="N41" s="72"/>
      <c r="O41" s="79" t="s">
        <v>307</v>
      </c>
      <c r="P41" s="81">
        <v>43585.43125</v>
      </c>
      <c r="Q41" s="79" t="s">
        <v>310</v>
      </c>
      <c r="R41" s="83" t="s">
        <v>358</v>
      </c>
      <c r="S41" s="79" t="s">
        <v>371</v>
      </c>
      <c r="T41" s="79" t="s">
        <v>378</v>
      </c>
      <c r="U41" s="79"/>
      <c r="V41" s="83" t="s">
        <v>398</v>
      </c>
      <c r="W41" s="81">
        <v>43585.43125</v>
      </c>
      <c r="X41" s="83" t="s">
        <v>481</v>
      </c>
      <c r="Y41" s="79"/>
      <c r="Z41" s="79"/>
      <c r="AA41" s="85" t="s">
        <v>599</v>
      </c>
      <c r="AB41" s="79"/>
      <c r="AC41" s="79" t="b">
        <v>0</v>
      </c>
      <c r="AD41" s="79">
        <v>28</v>
      </c>
      <c r="AE41" s="85" t="s">
        <v>716</v>
      </c>
      <c r="AF41" s="79" t="b">
        <v>0</v>
      </c>
      <c r="AG41" s="79" t="s">
        <v>718</v>
      </c>
      <c r="AH41" s="79"/>
      <c r="AI41" s="85" t="s">
        <v>716</v>
      </c>
      <c r="AJ41" s="79" t="b">
        <v>0</v>
      </c>
      <c r="AK41" s="79">
        <v>2</v>
      </c>
      <c r="AL41" s="85" t="s">
        <v>716</v>
      </c>
      <c r="AM41" s="79" t="s">
        <v>721</v>
      </c>
      <c r="AN41" s="79" t="b">
        <v>0</v>
      </c>
      <c r="AO41" s="85" t="s">
        <v>599</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244</v>
      </c>
      <c r="B42" s="64" t="s">
        <v>304</v>
      </c>
      <c r="C42" s="65" t="s">
        <v>1866</v>
      </c>
      <c r="D42" s="66">
        <v>3</v>
      </c>
      <c r="E42" s="67" t="s">
        <v>132</v>
      </c>
      <c r="F42" s="68">
        <v>35</v>
      </c>
      <c r="G42" s="65"/>
      <c r="H42" s="69"/>
      <c r="I42" s="70"/>
      <c r="J42" s="70"/>
      <c r="K42" s="34" t="s">
        <v>65</v>
      </c>
      <c r="L42" s="77">
        <v>42</v>
      </c>
      <c r="M42" s="77"/>
      <c r="N42" s="72"/>
      <c r="O42" s="79" t="s">
        <v>307</v>
      </c>
      <c r="P42" s="81">
        <v>43585.65394675926</v>
      </c>
      <c r="Q42" s="79" t="s">
        <v>313</v>
      </c>
      <c r="R42" s="79"/>
      <c r="S42" s="79"/>
      <c r="T42" s="79" t="s">
        <v>381</v>
      </c>
      <c r="U42" s="79"/>
      <c r="V42" s="83" t="s">
        <v>425</v>
      </c>
      <c r="W42" s="81">
        <v>43585.65394675926</v>
      </c>
      <c r="X42" s="83" t="s">
        <v>511</v>
      </c>
      <c r="Y42" s="79"/>
      <c r="Z42" s="79"/>
      <c r="AA42" s="85" t="s">
        <v>629</v>
      </c>
      <c r="AB42" s="79"/>
      <c r="AC42" s="79" t="b">
        <v>0</v>
      </c>
      <c r="AD42" s="79">
        <v>0</v>
      </c>
      <c r="AE42" s="85" t="s">
        <v>716</v>
      </c>
      <c r="AF42" s="79" t="b">
        <v>0</v>
      </c>
      <c r="AG42" s="79" t="s">
        <v>718</v>
      </c>
      <c r="AH42" s="79"/>
      <c r="AI42" s="85" t="s">
        <v>716</v>
      </c>
      <c r="AJ42" s="79" t="b">
        <v>0</v>
      </c>
      <c r="AK42" s="79">
        <v>2</v>
      </c>
      <c r="AL42" s="85" t="s">
        <v>599</v>
      </c>
      <c r="AM42" s="79" t="s">
        <v>724</v>
      </c>
      <c r="AN42" s="79" t="b">
        <v>0</v>
      </c>
      <c r="AO42" s="85" t="s">
        <v>599</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243</v>
      </c>
      <c r="B43" s="64" t="s">
        <v>304</v>
      </c>
      <c r="C43" s="65" t="s">
        <v>1866</v>
      </c>
      <c r="D43" s="66">
        <v>3</v>
      </c>
      <c r="E43" s="67" t="s">
        <v>132</v>
      </c>
      <c r="F43" s="68">
        <v>35</v>
      </c>
      <c r="G43" s="65"/>
      <c r="H43" s="69"/>
      <c r="I43" s="70"/>
      <c r="J43" s="70"/>
      <c r="K43" s="34" t="s">
        <v>65</v>
      </c>
      <c r="L43" s="77">
        <v>43</v>
      </c>
      <c r="M43" s="77"/>
      <c r="N43" s="72"/>
      <c r="O43" s="79" t="s">
        <v>307</v>
      </c>
      <c r="P43" s="81">
        <v>43587.45788194444</v>
      </c>
      <c r="Q43" s="79" t="s">
        <v>323</v>
      </c>
      <c r="R43" s="79"/>
      <c r="S43" s="79"/>
      <c r="T43" s="79" t="s">
        <v>381</v>
      </c>
      <c r="U43" s="79"/>
      <c r="V43" s="83" t="s">
        <v>424</v>
      </c>
      <c r="W43" s="81">
        <v>43587.45788194444</v>
      </c>
      <c r="X43" s="83" t="s">
        <v>510</v>
      </c>
      <c r="Y43" s="79"/>
      <c r="Z43" s="79"/>
      <c r="AA43" s="85" t="s">
        <v>628</v>
      </c>
      <c r="AB43" s="79"/>
      <c r="AC43" s="79" t="b">
        <v>0</v>
      </c>
      <c r="AD43" s="79">
        <v>0</v>
      </c>
      <c r="AE43" s="85" t="s">
        <v>716</v>
      </c>
      <c r="AF43" s="79" t="b">
        <v>0</v>
      </c>
      <c r="AG43" s="79" t="s">
        <v>718</v>
      </c>
      <c r="AH43" s="79"/>
      <c r="AI43" s="85" t="s">
        <v>716</v>
      </c>
      <c r="AJ43" s="79" t="b">
        <v>0</v>
      </c>
      <c r="AK43" s="79">
        <v>4</v>
      </c>
      <c r="AL43" s="85" t="s">
        <v>599</v>
      </c>
      <c r="AM43" s="79" t="s">
        <v>726</v>
      </c>
      <c r="AN43" s="79" t="b">
        <v>0</v>
      </c>
      <c r="AO43" s="85" t="s">
        <v>599</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214</v>
      </c>
      <c r="B44" s="64" t="s">
        <v>244</v>
      </c>
      <c r="C44" s="65" t="s">
        <v>1866</v>
      </c>
      <c r="D44" s="66">
        <v>3</v>
      </c>
      <c r="E44" s="67" t="s">
        <v>132</v>
      </c>
      <c r="F44" s="68">
        <v>35</v>
      </c>
      <c r="G44" s="65"/>
      <c r="H44" s="69"/>
      <c r="I44" s="70"/>
      <c r="J44" s="70"/>
      <c r="K44" s="34" t="s">
        <v>66</v>
      </c>
      <c r="L44" s="77">
        <v>44</v>
      </c>
      <c r="M44" s="77"/>
      <c r="N44" s="72"/>
      <c r="O44" s="79" t="s">
        <v>307</v>
      </c>
      <c r="P44" s="81">
        <v>43585.43125</v>
      </c>
      <c r="Q44" s="79" t="s">
        <v>310</v>
      </c>
      <c r="R44" s="83" t="s">
        <v>358</v>
      </c>
      <c r="S44" s="79" t="s">
        <v>371</v>
      </c>
      <c r="T44" s="79" t="s">
        <v>378</v>
      </c>
      <c r="U44" s="79"/>
      <c r="V44" s="83" t="s">
        <v>398</v>
      </c>
      <c r="W44" s="81">
        <v>43585.43125</v>
      </c>
      <c r="X44" s="83" t="s">
        <v>481</v>
      </c>
      <c r="Y44" s="79"/>
      <c r="Z44" s="79"/>
      <c r="AA44" s="85" t="s">
        <v>599</v>
      </c>
      <c r="AB44" s="79"/>
      <c r="AC44" s="79" t="b">
        <v>0</v>
      </c>
      <c r="AD44" s="79">
        <v>28</v>
      </c>
      <c r="AE44" s="85" t="s">
        <v>716</v>
      </c>
      <c r="AF44" s="79" t="b">
        <v>0</v>
      </c>
      <c r="AG44" s="79" t="s">
        <v>718</v>
      </c>
      <c r="AH44" s="79"/>
      <c r="AI44" s="85" t="s">
        <v>716</v>
      </c>
      <c r="AJ44" s="79" t="b">
        <v>0</v>
      </c>
      <c r="AK44" s="79">
        <v>2</v>
      </c>
      <c r="AL44" s="85" t="s">
        <v>716</v>
      </c>
      <c r="AM44" s="79" t="s">
        <v>721</v>
      </c>
      <c r="AN44" s="79" t="b">
        <v>0</v>
      </c>
      <c r="AO44" s="85" t="s">
        <v>599</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244</v>
      </c>
      <c r="B45" s="64" t="s">
        <v>214</v>
      </c>
      <c r="C45" s="65" t="s">
        <v>1866</v>
      </c>
      <c r="D45" s="66">
        <v>3</v>
      </c>
      <c r="E45" s="67" t="s">
        <v>132</v>
      </c>
      <c r="F45" s="68">
        <v>35</v>
      </c>
      <c r="G45" s="65"/>
      <c r="H45" s="69"/>
      <c r="I45" s="70"/>
      <c r="J45" s="70"/>
      <c r="K45" s="34" t="s">
        <v>66</v>
      </c>
      <c r="L45" s="77">
        <v>45</v>
      </c>
      <c r="M45" s="77"/>
      <c r="N45" s="72"/>
      <c r="O45" s="79" t="s">
        <v>307</v>
      </c>
      <c r="P45" s="81">
        <v>43585.65394675926</v>
      </c>
      <c r="Q45" s="79" t="s">
        <v>313</v>
      </c>
      <c r="R45" s="79"/>
      <c r="S45" s="79"/>
      <c r="T45" s="79" t="s">
        <v>381</v>
      </c>
      <c r="U45" s="79"/>
      <c r="V45" s="83" t="s">
        <v>425</v>
      </c>
      <c r="W45" s="81">
        <v>43585.65394675926</v>
      </c>
      <c r="X45" s="83" t="s">
        <v>511</v>
      </c>
      <c r="Y45" s="79"/>
      <c r="Z45" s="79"/>
      <c r="AA45" s="85" t="s">
        <v>629</v>
      </c>
      <c r="AB45" s="79"/>
      <c r="AC45" s="79" t="b">
        <v>0</v>
      </c>
      <c r="AD45" s="79">
        <v>0</v>
      </c>
      <c r="AE45" s="85" t="s">
        <v>716</v>
      </c>
      <c r="AF45" s="79" t="b">
        <v>0</v>
      </c>
      <c r="AG45" s="79" t="s">
        <v>718</v>
      </c>
      <c r="AH45" s="79"/>
      <c r="AI45" s="85" t="s">
        <v>716</v>
      </c>
      <c r="AJ45" s="79" t="b">
        <v>0</v>
      </c>
      <c r="AK45" s="79">
        <v>2</v>
      </c>
      <c r="AL45" s="85" t="s">
        <v>599</v>
      </c>
      <c r="AM45" s="79" t="s">
        <v>724</v>
      </c>
      <c r="AN45" s="79" t="b">
        <v>0</v>
      </c>
      <c r="AO45" s="85" t="s">
        <v>599</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1</v>
      </c>
      <c r="BE45" s="49">
        <v>5</v>
      </c>
      <c r="BF45" s="48">
        <v>0</v>
      </c>
      <c r="BG45" s="49">
        <v>0</v>
      </c>
      <c r="BH45" s="48">
        <v>0</v>
      </c>
      <c r="BI45" s="49">
        <v>0</v>
      </c>
      <c r="BJ45" s="48">
        <v>19</v>
      </c>
      <c r="BK45" s="49">
        <v>95</v>
      </c>
      <c r="BL45" s="48">
        <v>20</v>
      </c>
    </row>
    <row r="46" spans="1:64" ht="15">
      <c r="A46" s="64" t="s">
        <v>243</v>
      </c>
      <c r="B46" s="64" t="s">
        <v>244</v>
      </c>
      <c r="C46" s="65" t="s">
        <v>1866</v>
      </c>
      <c r="D46" s="66">
        <v>3</v>
      </c>
      <c r="E46" s="67" t="s">
        <v>132</v>
      </c>
      <c r="F46" s="68">
        <v>35</v>
      </c>
      <c r="G46" s="65"/>
      <c r="H46" s="69"/>
      <c r="I46" s="70"/>
      <c r="J46" s="70"/>
      <c r="K46" s="34" t="s">
        <v>65</v>
      </c>
      <c r="L46" s="77">
        <v>46</v>
      </c>
      <c r="M46" s="77"/>
      <c r="N46" s="72"/>
      <c r="O46" s="79" t="s">
        <v>307</v>
      </c>
      <c r="P46" s="81">
        <v>43587.45788194444</v>
      </c>
      <c r="Q46" s="79" t="s">
        <v>323</v>
      </c>
      <c r="R46" s="79"/>
      <c r="S46" s="79"/>
      <c r="T46" s="79" t="s">
        <v>381</v>
      </c>
      <c r="U46" s="79"/>
      <c r="V46" s="83" t="s">
        <v>424</v>
      </c>
      <c r="W46" s="81">
        <v>43587.45788194444</v>
      </c>
      <c r="X46" s="83" t="s">
        <v>510</v>
      </c>
      <c r="Y46" s="79"/>
      <c r="Z46" s="79"/>
      <c r="AA46" s="85" t="s">
        <v>628</v>
      </c>
      <c r="AB46" s="79"/>
      <c r="AC46" s="79" t="b">
        <v>0</v>
      </c>
      <c r="AD46" s="79">
        <v>0</v>
      </c>
      <c r="AE46" s="85" t="s">
        <v>716</v>
      </c>
      <c r="AF46" s="79" t="b">
        <v>0</v>
      </c>
      <c r="AG46" s="79" t="s">
        <v>718</v>
      </c>
      <c r="AH46" s="79"/>
      <c r="AI46" s="85" t="s">
        <v>716</v>
      </c>
      <c r="AJ46" s="79" t="b">
        <v>0</v>
      </c>
      <c r="AK46" s="79">
        <v>4</v>
      </c>
      <c r="AL46" s="85" t="s">
        <v>599</v>
      </c>
      <c r="AM46" s="79" t="s">
        <v>726</v>
      </c>
      <c r="AN46" s="79" t="b">
        <v>0</v>
      </c>
      <c r="AO46" s="85" t="s">
        <v>599</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214</v>
      </c>
      <c r="B47" s="64" t="s">
        <v>287</v>
      </c>
      <c r="C47" s="65" t="s">
        <v>1866</v>
      </c>
      <c r="D47" s="66">
        <v>3</v>
      </c>
      <c r="E47" s="67" t="s">
        <v>132</v>
      </c>
      <c r="F47" s="68">
        <v>35</v>
      </c>
      <c r="G47" s="65"/>
      <c r="H47" s="69"/>
      <c r="I47" s="70"/>
      <c r="J47" s="70"/>
      <c r="K47" s="34" t="s">
        <v>65</v>
      </c>
      <c r="L47" s="77">
        <v>47</v>
      </c>
      <c r="M47" s="77"/>
      <c r="N47" s="72"/>
      <c r="O47" s="79" t="s">
        <v>307</v>
      </c>
      <c r="P47" s="81">
        <v>43585.43125</v>
      </c>
      <c r="Q47" s="79" t="s">
        <v>310</v>
      </c>
      <c r="R47" s="83" t="s">
        <v>358</v>
      </c>
      <c r="S47" s="79" t="s">
        <v>371</v>
      </c>
      <c r="T47" s="79" t="s">
        <v>378</v>
      </c>
      <c r="U47" s="79"/>
      <c r="V47" s="83" t="s">
        <v>398</v>
      </c>
      <c r="W47" s="81">
        <v>43585.43125</v>
      </c>
      <c r="X47" s="83" t="s">
        <v>481</v>
      </c>
      <c r="Y47" s="79"/>
      <c r="Z47" s="79"/>
      <c r="AA47" s="85" t="s">
        <v>599</v>
      </c>
      <c r="AB47" s="79"/>
      <c r="AC47" s="79" t="b">
        <v>0</v>
      </c>
      <c r="AD47" s="79">
        <v>28</v>
      </c>
      <c r="AE47" s="85" t="s">
        <v>716</v>
      </c>
      <c r="AF47" s="79" t="b">
        <v>0</v>
      </c>
      <c r="AG47" s="79" t="s">
        <v>718</v>
      </c>
      <c r="AH47" s="79"/>
      <c r="AI47" s="85" t="s">
        <v>716</v>
      </c>
      <c r="AJ47" s="79" t="b">
        <v>0</v>
      </c>
      <c r="AK47" s="79">
        <v>2</v>
      </c>
      <c r="AL47" s="85" t="s">
        <v>716</v>
      </c>
      <c r="AM47" s="79" t="s">
        <v>721</v>
      </c>
      <c r="AN47" s="79" t="b">
        <v>0</v>
      </c>
      <c r="AO47" s="85" t="s">
        <v>599</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3</v>
      </c>
      <c r="BD47" s="48">
        <v>1</v>
      </c>
      <c r="BE47" s="49">
        <v>2.7777777777777777</v>
      </c>
      <c r="BF47" s="48">
        <v>0</v>
      </c>
      <c r="BG47" s="49">
        <v>0</v>
      </c>
      <c r="BH47" s="48">
        <v>0</v>
      </c>
      <c r="BI47" s="49">
        <v>0</v>
      </c>
      <c r="BJ47" s="48">
        <v>35</v>
      </c>
      <c r="BK47" s="49">
        <v>97.22222222222223</v>
      </c>
      <c r="BL47" s="48">
        <v>36</v>
      </c>
    </row>
    <row r="48" spans="1:64" ht="15">
      <c r="A48" s="64" t="s">
        <v>214</v>
      </c>
      <c r="B48" s="64" t="s">
        <v>297</v>
      </c>
      <c r="C48" s="65" t="s">
        <v>1866</v>
      </c>
      <c r="D48" s="66">
        <v>3</v>
      </c>
      <c r="E48" s="67" t="s">
        <v>132</v>
      </c>
      <c r="F48" s="68">
        <v>35</v>
      </c>
      <c r="G48" s="65"/>
      <c r="H48" s="69"/>
      <c r="I48" s="70"/>
      <c r="J48" s="70"/>
      <c r="K48" s="34" t="s">
        <v>65</v>
      </c>
      <c r="L48" s="77">
        <v>48</v>
      </c>
      <c r="M48" s="77"/>
      <c r="N48" s="72"/>
      <c r="O48" s="79" t="s">
        <v>307</v>
      </c>
      <c r="P48" s="81">
        <v>43585.43125</v>
      </c>
      <c r="Q48" s="79" t="s">
        <v>310</v>
      </c>
      <c r="R48" s="83" t="s">
        <v>358</v>
      </c>
      <c r="S48" s="79" t="s">
        <v>371</v>
      </c>
      <c r="T48" s="79" t="s">
        <v>378</v>
      </c>
      <c r="U48" s="79"/>
      <c r="V48" s="83" t="s">
        <v>398</v>
      </c>
      <c r="W48" s="81">
        <v>43585.43125</v>
      </c>
      <c r="X48" s="83" t="s">
        <v>481</v>
      </c>
      <c r="Y48" s="79"/>
      <c r="Z48" s="79"/>
      <c r="AA48" s="85" t="s">
        <v>599</v>
      </c>
      <c r="AB48" s="79"/>
      <c r="AC48" s="79" t="b">
        <v>0</v>
      </c>
      <c r="AD48" s="79">
        <v>28</v>
      </c>
      <c r="AE48" s="85" t="s">
        <v>716</v>
      </c>
      <c r="AF48" s="79" t="b">
        <v>0</v>
      </c>
      <c r="AG48" s="79" t="s">
        <v>718</v>
      </c>
      <c r="AH48" s="79"/>
      <c r="AI48" s="85" t="s">
        <v>716</v>
      </c>
      <c r="AJ48" s="79" t="b">
        <v>0</v>
      </c>
      <c r="AK48" s="79">
        <v>2</v>
      </c>
      <c r="AL48" s="85" t="s">
        <v>716</v>
      </c>
      <c r="AM48" s="79" t="s">
        <v>721</v>
      </c>
      <c r="AN48" s="79" t="b">
        <v>0</v>
      </c>
      <c r="AO48" s="85" t="s">
        <v>599</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1</v>
      </c>
      <c r="BD48" s="48"/>
      <c r="BE48" s="49"/>
      <c r="BF48" s="48"/>
      <c r="BG48" s="49"/>
      <c r="BH48" s="48"/>
      <c r="BI48" s="49"/>
      <c r="BJ48" s="48"/>
      <c r="BK48" s="49"/>
      <c r="BL48" s="48"/>
    </row>
    <row r="49" spans="1:64" ht="15">
      <c r="A49" s="64" t="s">
        <v>243</v>
      </c>
      <c r="B49" s="64" t="s">
        <v>214</v>
      </c>
      <c r="C49" s="65" t="s">
        <v>1866</v>
      </c>
      <c r="D49" s="66">
        <v>3</v>
      </c>
      <c r="E49" s="67" t="s">
        <v>132</v>
      </c>
      <c r="F49" s="68">
        <v>35</v>
      </c>
      <c r="G49" s="65"/>
      <c r="H49" s="69"/>
      <c r="I49" s="70"/>
      <c r="J49" s="70"/>
      <c r="K49" s="34" t="s">
        <v>65</v>
      </c>
      <c r="L49" s="77">
        <v>49</v>
      </c>
      <c r="M49" s="77"/>
      <c r="N49" s="72"/>
      <c r="O49" s="79" t="s">
        <v>307</v>
      </c>
      <c r="P49" s="81">
        <v>43587.45788194444</v>
      </c>
      <c r="Q49" s="79" t="s">
        <v>323</v>
      </c>
      <c r="R49" s="79"/>
      <c r="S49" s="79"/>
      <c r="T49" s="79" t="s">
        <v>381</v>
      </c>
      <c r="U49" s="79"/>
      <c r="V49" s="83" t="s">
        <v>424</v>
      </c>
      <c r="W49" s="81">
        <v>43587.45788194444</v>
      </c>
      <c r="X49" s="83" t="s">
        <v>510</v>
      </c>
      <c r="Y49" s="79"/>
      <c r="Z49" s="79"/>
      <c r="AA49" s="85" t="s">
        <v>628</v>
      </c>
      <c r="AB49" s="79"/>
      <c r="AC49" s="79" t="b">
        <v>0</v>
      </c>
      <c r="AD49" s="79">
        <v>0</v>
      </c>
      <c r="AE49" s="85" t="s">
        <v>716</v>
      </c>
      <c r="AF49" s="79" t="b">
        <v>0</v>
      </c>
      <c r="AG49" s="79" t="s">
        <v>718</v>
      </c>
      <c r="AH49" s="79"/>
      <c r="AI49" s="85" t="s">
        <v>716</v>
      </c>
      <c r="AJ49" s="79" t="b">
        <v>0</v>
      </c>
      <c r="AK49" s="79">
        <v>4</v>
      </c>
      <c r="AL49" s="85" t="s">
        <v>599</v>
      </c>
      <c r="AM49" s="79" t="s">
        <v>726</v>
      </c>
      <c r="AN49" s="79" t="b">
        <v>0</v>
      </c>
      <c r="AO49" s="85" t="s">
        <v>599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245</v>
      </c>
      <c r="B50" s="64" t="s">
        <v>297</v>
      </c>
      <c r="C50" s="65" t="s">
        <v>1866</v>
      </c>
      <c r="D50" s="66">
        <v>3</v>
      </c>
      <c r="E50" s="67" t="s">
        <v>132</v>
      </c>
      <c r="F50" s="68">
        <v>35</v>
      </c>
      <c r="G50" s="65"/>
      <c r="H50" s="69"/>
      <c r="I50" s="70"/>
      <c r="J50" s="70"/>
      <c r="K50" s="34" t="s">
        <v>65</v>
      </c>
      <c r="L50" s="77">
        <v>50</v>
      </c>
      <c r="M50" s="77"/>
      <c r="N50" s="72"/>
      <c r="O50" s="79" t="s">
        <v>307</v>
      </c>
      <c r="P50" s="81">
        <v>43587.663460648146</v>
      </c>
      <c r="Q50" s="79" t="s">
        <v>319</v>
      </c>
      <c r="R50" s="83" t="s">
        <v>357</v>
      </c>
      <c r="S50" s="79" t="s">
        <v>370</v>
      </c>
      <c r="T50" s="79" t="s">
        <v>380</v>
      </c>
      <c r="U50" s="79"/>
      <c r="V50" s="83" t="s">
        <v>426</v>
      </c>
      <c r="W50" s="81">
        <v>43587.663460648146</v>
      </c>
      <c r="X50" s="83" t="s">
        <v>512</v>
      </c>
      <c r="Y50" s="79"/>
      <c r="Z50" s="79"/>
      <c r="AA50" s="85" t="s">
        <v>630</v>
      </c>
      <c r="AB50" s="79"/>
      <c r="AC50" s="79" t="b">
        <v>0</v>
      </c>
      <c r="AD50" s="79">
        <v>0</v>
      </c>
      <c r="AE50" s="85" t="s">
        <v>716</v>
      </c>
      <c r="AF50" s="79" t="b">
        <v>0</v>
      </c>
      <c r="AG50" s="79" t="s">
        <v>718</v>
      </c>
      <c r="AH50" s="79"/>
      <c r="AI50" s="85" t="s">
        <v>716</v>
      </c>
      <c r="AJ50" s="79" t="b">
        <v>0</v>
      </c>
      <c r="AK50" s="79">
        <v>14</v>
      </c>
      <c r="AL50" s="85" t="s">
        <v>705</v>
      </c>
      <c r="AM50" s="79" t="s">
        <v>721</v>
      </c>
      <c r="AN50" s="79" t="b">
        <v>0</v>
      </c>
      <c r="AO50" s="85" t="s">
        <v>705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15</v>
      </c>
      <c r="BK50" s="49">
        <v>100</v>
      </c>
      <c r="BL50" s="48">
        <v>15</v>
      </c>
    </row>
    <row r="51" spans="1:64" ht="15">
      <c r="A51" s="64" t="s">
        <v>246</v>
      </c>
      <c r="B51" s="64" t="s">
        <v>297</v>
      </c>
      <c r="C51" s="65" t="s">
        <v>1866</v>
      </c>
      <c r="D51" s="66">
        <v>3</v>
      </c>
      <c r="E51" s="67" t="s">
        <v>132</v>
      </c>
      <c r="F51" s="68">
        <v>35</v>
      </c>
      <c r="G51" s="65"/>
      <c r="H51" s="69"/>
      <c r="I51" s="70"/>
      <c r="J51" s="70"/>
      <c r="K51" s="34" t="s">
        <v>65</v>
      </c>
      <c r="L51" s="77">
        <v>51</v>
      </c>
      <c r="M51" s="77"/>
      <c r="N51" s="72"/>
      <c r="O51" s="79" t="s">
        <v>307</v>
      </c>
      <c r="P51" s="81">
        <v>43588.052465277775</v>
      </c>
      <c r="Q51" s="79" t="s">
        <v>312</v>
      </c>
      <c r="R51" s="83" t="s">
        <v>357</v>
      </c>
      <c r="S51" s="79" t="s">
        <v>370</v>
      </c>
      <c r="T51" s="79" t="s">
        <v>380</v>
      </c>
      <c r="U51" s="79"/>
      <c r="V51" s="83" t="s">
        <v>427</v>
      </c>
      <c r="W51" s="81">
        <v>43588.052465277775</v>
      </c>
      <c r="X51" s="83" t="s">
        <v>513</v>
      </c>
      <c r="Y51" s="79"/>
      <c r="Z51" s="79"/>
      <c r="AA51" s="85" t="s">
        <v>631</v>
      </c>
      <c r="AB51" s="79"/>
      <c r="AC51" s="79" t="b">
        <v>0</v>
      </c>
      <c r="AD51" s="79">
        <v>0</v>
      </c>
      <c r="AE51" s="85" t="s">
        <v>716</v>
      </c>
      <c r="AF51" s="79" t="b">
        <v>0</v>
      </c>
      <c r="AG51" s="79" t="s">
        <v>718</v>
      </c>
      <c r="AH51" s="79"/>
      <c r="AI51" s="85" t="s">
        <v>716</v>
      </c>
      <c r="AJ51" s="79" t="b">
        <v>0</v>
      </c>
      <c r="AK51" s="79">
        <v>2</v>
      </c>
      <c r="AL51" s="85" t="s">
        <v>706</v>
      </c>
      <c r="AM51" s="79" t="s">
        <v>721</v>
      </c>
      <c r="AN51" s="79" t="b">
        <v>0</v>
      </c>
      <c r="AO51" s="85" t="s">
        <v>706</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5.555555555555555</v>
      </c>
      <c r="BH51" s="48">
        <v>0</v>
      </c>
      <c r="BI51" s="49">
        <v>0</v>
      </c>
      <c r="BJ51" s="48">
        <v>17</v>
      </c>
      <c r="BK51" s="49">
        <v>94.44444444444444</v>
      </c>
      <c r="BL51" s="48">
        <v>18</v>
      </c>
    </row>
    <row r="52" spans="1:64" ht="15">
      <c r="A52" s="64" t="s">
        <v>247</v>
      </c>
      <c r="B52" s="64" t="s">
        <v>297</v>
      </c>
      <c r="C52" s="65" t="s">
        <v>1866</v>
      </c>
      <c r="D52" s="66">
        <v>3</v>
      </c>
      <c r="E52" s="67" t="s">
        <v>132</v>
      </c>
      <c r="F52" s="68">
        <v>35</v>
      </c>
      <c r="G52" s="65"/>
      <c r="H52" s="69"/>
      <c r="I52" s="70"/>
      <c r="J52" s="70"/>
      <c r="K52" s="34" t="s">
        <v>65</v>
      </c>
      <c r="L52" s="77">
        <v>52</v>
      </c>
      <c r="M52" s="77"/>
      <c r="N52" s="72"/>
      <c r="O52" s="79" t="s">
        <v>307</v>
      </c>
      <c r="P52" s="81">
        <v>43588.066087962965</v>
      </c>
      <c r="Q52" s="79" t="s">
        <v>312</v>
      </c>
      <c r="R52" s="83" t="s">
        <v>357</v>
      </c>
      <c r="S52" s="79" t="s">
        <v>370</v>
      </c>
      <c r="T52" s="79" t="s">
        <v>380</v>
      </c>
      <c r="U52" s="79"/>
      <c r="V52" s="83" t="s">
        <v>428</v>
      </c>
      <c r="W52" s="81">
        <v>43588.066087962965</v>
      </c>
      <c r="X52" s="83" t="s">
        <v>514</v>
      </c>
      <c r="Y52" s="79"/>
      <c r="Z52" s="79"/>
      <c r="AA52" s="85" t="s">
        <v>632</v>
      </c>
      <c r="AB52" s="79"/>
      <c r="AC52" s="79" t="b">
        <v>0</v>
      </c>
      <c r="AD52" s="79">
        <v>0</v>
      </c>
      <c r="AE52" s="85" t="s">
        <v>716</v>
      </c>
      <c r="AF52" s="79" t="b">
        <v>0</v>
      </c>
      <c r="AG52" s="79" t="s">
        <v>718</v>
      </c>
      <c r="AH52" s="79"/>
      <c r="AI52" s="85" t="s">
        <v>716</v>
      </c>
      <c r="AJ52" s="79" t="b">
        <v>0</v>
      </c>
      <c r="AK52" s="79">
        <v>2</v>
      </c>
      <c r="AL52" s="85" t="s">
        <v>706</v>
      </c>
      <c r="AM52" s="79" t="s">
        <v>723</v>
      </c>
      <c r="AN52" s="79" t="b">
        <v>0</v>
      </c>
      <c r="AO52" s="85" t="s">
        <v>706</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1</v>
      </c>
      <c r="BG52" s="49">
        <v>5.555555555555555</v>
      </c>
      <c r="BH52" s="48">
        <v>0</v>
      </c>
      <c r="BI52" s="49">
        <v>0</v>
      </c>
      <c r="BJ52" s="48">
        <v>17</v>
      </c>
      <c r="BK52" s="49">
        <v>94.44444444444444</v>
      </c>
      <c r="BL52" s="48">
        <v>18</v>
      </c>
    </row>
    <row r="53" spans="1:64" ht="15">
      <c r="A53" s="64" t="s">
        <v>248</v>
      </c>
      <c r="B53" s="64" t="s">
        <v>297</v>
      </c>
      <c r="C53" s="65" t="s">
        <v>1866</v>
      </c>
      <c r="D53" s="66">
        <v>3</v>
      </c>
      <c r="E53" s="67" t="s">
        <v>132</v>
      </c>
      <c r="F53" s="68">
        <v>35</v>
      </c>
      <c r="G53" s="65"/>
      <c r="H53" s="69"/>
      <c r="I53" s="70"/>
      <c r="J53" s="70"/>
      <c r="K53" s="34" t="s">
        <v>65</v>
      </c>
      <c r="L53" s="77">
        <v>53</v>
      </c>
      <c r="M53" s="77"/>
      <c r="N53" s="72"/>
      <c r="O53" s="79" t="s">
        <v>307</v>
      </c>
      <c r="P53" s="81">
        <v>43588.164618055554</v>
      </c>
      <c r="Q53" s="79" t="s">
        <v>319</v>
      </c>
      <c r="R53" s="83" t="s">
        <v>357</v>
      </c>
      <c r="S53" s="79" t="s">
        <v>370</v>
      </c>
      <c r="T53" s="79" t="s">
        <v>380</v>
      </c>
      <c r="U53" s="79"/>
      <c r="V53" s="83" t="s">
        <v>429</v>
      </c>
      <c r="W53" s="81">
        <v>43588.164618055554</v>
      </c>
      <c r="X53" s="83" t="s">
        <v>515</v>
      </c>
      <c r="Y53" s="79"/>
      <c r="Z53" s="79"/>
      <c r="AA53" s="85" t="s">
        <v>633</v>
      </c>
      <c r="AB53" s="79"/>
      <c r="AC53" s="79" t="b">
        <v>0</v>
      </c>
      <c r="AD53" s="79">
        <v>0</v>
      </c>
      <c r="AE53" s="85" t="s">
        <v>716</v>
      </c>
      <c r="AF53" s="79" t="b">
        <v>0</v>
      </c>
      <c r="AG53" s="79" t="s">
        <v>718</v>
      </c>
      <c r="AH53" s="79"/>
      <c r="AI53" s="85" t="s">
        <v>716</v>
      </c>
      <c r="AJ53" s="79" t="b">
        <v>0</v>
      </c>
      <c r="AK53" s="79">
        <v>14</v>
      </c>
      <c r="AL53" s="85" t="s">
        <v>705</v>
      </c>
      <c r="AM53" s="79" t="s">
        <v>724</v>
      </c>
      <c r="AN53" s="79" t="b">
        <v>0</v>
      </c>
      <c r="AO53" s="85" t="s">
        <v>705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15</v>
      </c>
      <c r="BK53" s="49">
        <v>100</v>
      </c>
      <c r="BL53" s="48">
        <v>15</v>
      </c>
    </row>
    <row r="54" spans="1:64" ht="15">
      <c r="A54" s="64" t="s">
        <v>249</v>
      </c>
      <c r="B54" s="64" t="s">
        <v>297</v>
      </c>
      <c r="C54" s="65" t="s">
        <v>1866</v>
      </c>
      <c r="D54" s="66">
        <v>3</v>
      </c>
      <c r="E54" s="67" t="s">
        <v>132</v>
      </c>
      <c r="F54" s="68">
        <v>35</v>
      </c>
      <c r="G54" s="65"/>
      <c r="H54" s="69"/>
      <c r="I54" s="70"/>
      <c r="J54" s="70"/>
      <c r="K54" s="34" t="s">
        <v>65</v>
      </c>
      <c r="L54" s="77">
        <v>54</v>
      </c>
      <c r="M54" s="77"/>
      <c r="N54" s="72"/>
      <c r="O54" s="79" t="s">
        <v>307</v>
      </c>
      <c r="P54" s="81">
        <v>43588.62417824074</v>
      </c>
      <c r="Q54" s="79" t="s">
        <v>324</v>
      </c>
      <c r="R54" s="79"/>
      <c r="S54" s="79"/>
      <c r="T54" s="79" t="s">
        <v>376</v>
      </c>
      <c r="U54" s="79"/>
      <c r="V54" s="83" t="s">
        <v>430</v>
      </c>
      <c r="W54" s="81">
        <v>43588.62417824074</v>
      </c>
      <c r="X54" s="83" t="s">
        <v>516</v>
      </c>
      <c r="Y54" s="79"/>
      <c r="Z54" s="79"/>
      <c r="AA54" s="85" t="s">
        <v>634</v>
      </c>
      <c r="AB54" s="79"/>
      <c r="AC54" s="79" t="b">
        <v>0</v>
      </c>
      <c r="AD54" s="79">
        <v>0</v>
      </c>
      <c r="AE54" s="85" t="s">
        <v>716</v>
      </c>
      <c r="AF54" s="79" t="b">
        <v>0</v>
      </c>
      <c r="AG54" s="79" t="s">
        <v>718</v>
      </c>
      <c r="AH54" s="79"/>
      <c r="AI54" s="85" t="s">
        <v>716</v>
      </c>
      <c r="AJ54" s="79" t="b">
        <v>0</v>
      </c>
      <c r="AK54" s="79">
        <v>4</v>
      </c>
      <c r="AL54" s="85" t="s">
        <v>704</v>
      </c>
      <c r="AM54" s="79" t="s">
        <v>729</v>
      </c>
      <c r="AN54" s="79" t="b">
        <v>0</v>
      </c>
      <c r="AO54" s="85" t="s">
        <v>704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22</v>
      </c>
      <c r="BK54" s="49">
        <v>100</v>
      </c>
      <c r="BL54" s="48">
        <v>22</v>
      </c>
    </row>
    <row r="55" spans="1:64" ht="15">
      <c r="A55" s="64" t="s">
        <v>250</v>
      </c>
      <c r="B55" s="64" t="s">
        <v>297</v>
      </c>
      <c r="C55" s="65" t="s">
        <v>1866</v>
      </c>
      <c r="D55" s="66">
        <v>3</v>
      </c>
      <c r="E55" s="67" t="s">
        <v>132</v>
      </c>
      <c r="F55" s="68">
        <v>35</v>
      </c>
      <c r="G55" s="65"/>
      <c r="H55" s="69"/>
      <c r="I55" s="70"/>
      <c r="J55" s="70"/>
      <c r="K55" s="34" t="s">
        <v>65</v>
      </c>
      <c r="L55" s="77">
        <v>55</v>
      </c>
      <c r="M55" s="77"/>
      <c r="N55" s="72"/>
      <c r="O55" s="79" t="s">
        <v>307</v>
      </c>
      <c r="P55" s="81">
        <v>43589.76484953704</v>
      </c>
      <c r="Q55" s="79" t="s">
        <v>324</v>
      </c>
      <c r="R55" s="79"/>
      <c r="S55" s="79"/>
      <c r="T55" s="79" t="s">
        <v>376</v>
      </c>
      <c r="U55" s="79"/>
      <c r="V55" s="83" t="s">
        <v>431</v>
      </c>
      <c r="W55" s="81">
        <v>43589.76484953704</v>
      </c>
      <c r="X55" s="83" t="s">
        <v>517</v>
      </c>
      <c r="Y55" s="79"/>
      <c r="Z55" s="79"/>
      <c r="AA55" s="85" t="s">
        <v>635</v>
      </c>
      <c r="AB55" s="79"/>
      <c r="AC55" s="79" t="b">
        <v>0</v>
      </c>
      <c r="AD55" s="79">
        <v>0</v>
      </c>
      <c r="AE55" s="85" t="s">
        <v>716</v>
      </c>
      <c r="AF55" s="79" t="b">
        <v>0</v>
      </c>
      <c r="AG55" s="79" t="s">
        <v>718</v>
      </c>
      <c r="AH55" s="79"/>
      <c r="AI55" s="85" t="s">
        <v>716</v>
      </c>
      <c r="AJ55" s="79" t="b">
        <v>0</v>
      </c>
      <c r="AK55" s="79">
        <v>22</v>
      </c>
      <c r="AL55" s="85" t="s">
        <v>707</v>
      </c>
      <c r="AM55" s="79" t="s">
        <v>723</v>
      </c>
      <c r="AN55" s="79" t="b">
        <v>0</v>
      </c>
      <c r="AO55" s="85" t="s">
        <v>707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22</v>
      </c>
      <c r="BK55" s="49">
        <v>100</v>
      </c>
      <c r="BL55" s="48">
        <v>22</v>
      </c>
    </row>
    <row r="56" spans="1:64" ht="15">
      <c r="A56" s="64" t="s">
        <v>251</v>
      </c>
      <c r="B56" s="64" t="s">
        <v>297</v>
      </c>
      <c r="C56" s="65" t="s">
        <v>1866</v>
      </c>
      <c r="D56" s="66">
        <v>3</v>
      </c>
      <c r="E56" s="67" t="s">
        <v>132</v>
      </c>
      <c r="F56" s="68">
        <v>35</v>
      </c>
      <c r="G56" s="65"/>
      <c r="H56" s="69"/>
      <c r="I56" s="70"/>
      <c r="J56" s="70"/>
      <c r="K56" s="34" t="s">
        <v>65</v>
      </c>
      <c r="L56" s="77">
        <v>56</v>
      </c>
      <c r="M56" s="77"/>
      <c r="N56" s="72"/>
      <c r="O56" s="79" t="s">
        <v>307</v>
      </c>
      <c r="P56" s="81">
        <v>43589.76520833333</v>
      </c>
      <c r="Q56" s="79" t="s">
        <v>324</v>
      </c>
      <c r="R56" s="79"/>
      <c r="S56" s="79"/>
      <c r="T56" s="79" t="s">
        <v>376</v>
      </c>
      <c r="U56" s="79"/>
      <c r="V56" s="83" t="s">
        <v>432</v>
      </c>
      <c r="W56" s="81">
        <v>43589.76520833333</v>
      </c>
      <c r="X56" s="83" t="s">
        <v>518</v>
      </c>
      <c r="Y56" s="79"/>
      <c r="Z56" s="79"/>
      <c r="AA56" s="85" t="s">
        <v>636</v>
      </c>
      <c r="AB56" s="79"/>
      <c r="AC56" s="79" t="b">
        <v>0</v>
      </c>
      <c r="AD56" s="79">
        <v>0</v>
      </c>
      <c r="AE56" s="85" t="s">
        <v>716</v>
      </c>
      <c r="AF56" s="79" t="b">
        <v>0</v>
      </c>
      <c r="AG56" s="79" t="s">
        <v>718</v>
      </c>
      <c r="AH56" s="79"/>
      <c r="AI56" s="85" t="s">
        <v>716</v>
      </c>
      <c r="AJ56" s="79" t="b">
        <v>0</v>
      </c>
      <c r="AK56" s="79">
        <v>22</v>
      </c>
      <c r="AL56" s="85" t="s">
        <v>707</v>
      </c>
      <c r="AM56" s="79" t="s">
        <v>724</v>
      </c>
      <c r="AN56" s="79" t="b">
        <v>0</v>
      </c>
      <c r="AO56" s="85" t="s">
        <v>707</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22</v>
      </c>
      <c r="BK56" s="49">
        <v>100</v>
      </c>
      <c r="BL56" s="48">
        <v>22</v>
      </c>
    </row>
    <row r="57" spans="1:64" ht="15">
      <c r="A57" s="64" t="s">
        <v>252</v>
      </c>
      <c r="B57" s="64" t="s">
        <v>297</v>
      </c>
      <c r="C57" s="65" t="s">
        <v>1866</v>
      </c>
      <c r="D57" s="66">
        <v>3</v>
      </c>
      <c r="E57" s="67" t="s">
        <v>132</v>
      </c>
      <c r="F57" s="68">
        <v>35</v>
      </c>
      <c r="G57" s="65"/>
      <c r="H57" s="69"/>
      <c r="I57" s="70"/>
      <c r="J57" s="70"/>
      <c r="K57" s="34" t="s">
        <v>65</v>
      </c>
      <c r="L57" s="77">
        <v>57</v>
      </c>
      <c r="M57" s="77"/>
      <c r="N57" s="72"/>
      <c r="O57" s="79" t="s">
        <v>307</v>
      </c>
      <c r="P57" s="81">
        <v>43589.771689814814</v>
      </c>
      <c r="Q57" s="79" t="s">
        <v>324</v>
      </c>
      <c r="R57" s="79"/>
      <c r="S57" s="79"/>
      <c r="T57" s="79" t="s">
        <v>376</v>
      </c>
      <c r="U57" s="79"/>
      <c r="V57" s="83" t="s">
        <v>433</v>
      </c>
      <c r="W57" s="81">
        <v>43589.771689814814</v>
      </c>
      <c r="X57" s="83" t="s">
        <v>519</v>
      </c>
      <c r="Y57" s="79"/>
      <c r="Z57" s="79"/>
      <c r="AA57" s="85" t="s">
        <v>637</v>
      </c>
      <c r="AB57" s="79"/>
      <c r="AC57" s="79" t="b">
        <v>0</v>
      </c>
      <c r="AD57" s="79">
        <v>0</v>
      </c>
      <c r="AE57" s="85" t="s">
        <v>716</v>
      </c>
      <c r="AF57" s="79" t="b">
        <v>0</v>
      </c>
      <c r="AG57" s="79" t="s">
        <v>718</v>
      </c>
      <c r="AH57" s="79"/>
      <c r="AI57" s="85" t="s">
        <v>716</v>
      </c>
      <c r="AJ57" s="79" t="b">
        <v>0</v>
      </c>
      <c r="AK57" s="79">
        <v>22</v>
      </c>
      <c r="AL57" s="85" t="s">
        <v>707</v>
      </c>
      <c r="AM57" s="79" t="s">
        <v>723</v>
      </c>
      <c r="AN57" s="79" t="b">
        <v>0</v>
      </c>
      <c r="AO57" s="85" t="s">
        <v>707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22</v>
      </c>
      <c r="BK57" s="49">
        <v>100</v>
      </c>
      <c r="BL57" s="48">
        <v>22</v>
      </c>
    </row>
    <row r="58" spans="1:64" ht="15">
      <c r="A58" s="64" t="s">
        <v>253</v>
      </c>
      <c r="B58" s="64" t="s">
        <v>297</v>
      </c>
      <c r="C58" s="65" t="s">
        <v>1866</v>
      </c>
      <c r="D58" s="66">
        <v>3</v>
      </c>
      <c r="E58" s="67" t="s">
        <v>132</v>
      </c>
      <c r="F58" s="68">
        <v>35</v>
      </c>
      <c r="G58" s="65"/>
      <c r="H58" s="69"/>
      <c r="I58" s="70"/>
      <c r="J58" s="70"/>
      <c r="K58" s="34" t="s">
        <v>65</v>
      </c>
      <c r="L58" s="77">
        <v>58</v>
      </c>
      <c r="M58" s="77"/>
      <c r="N58" s="72"/>
      <c r="O58" s="79" t="s">
        <v>307</v>
      </c>
      <c r="P58" s="81">
        <v>43589.773310185185</v>
      </c>
      <c r="Q58" s="79" t="s">
        <v>324</v>
      </c>
      <c r="R58" s="79"/>
      <c r="S58" s="79"/>
      <c r="T58" s="79" t="s">
        <v>376</v>
      </c>
      <c r="U58" s="79"/>
      <c r="V58" s="83" t="s">
        <v>434</v>
      </c>
      <c r="W58" s="81">
        <v>43589.773310185185</v>
      </c>
      <c r="X58" s="83" t="s">
        <v>520</v>
      </c>
      <c r="Y58" s="79"/>
      <c r="Z58" s="79"/>
      <c r="AA58" s="85" t="s">
        <v>638</v>
      </c>
      <c r="AB58" s="79"/>
      <c r="AC58" s="79" t="b">
        <v>0</v>
      </c>
      <c r="AD58" s="79">
        <v>0</v>
      </c>
      <c r="AE58" s="85" t="s">
        <v>716</v>
      </c>
      <c r="AF58" s="79" t="b">
        <v>0</v>
      </c>
      <c r="AG58" s="79" t="s">
        <v>718</v>
      </c>
      <c r="AH58" s="79"/>
      <c r="AI58" s="85" t="s">
        <v>716</v>
      </c>
      <c r="AJ58" s="79" t="b">
        <v>0</v>
      </c>
      <c r="AK58" s="79">
        <v>22</v>
      </c>
      <c r="AL58" s="85" t="s">
        <v>707</v>
      </c>
      <c r="AM58" s="79" t="s">
        <v>726</v>
      </c>
      <c r="AN58" s="79" t="b">
        <v>0</v>
      </c>
      <c r="AO58" s="85" t="s">
        <v>707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22</v>
      </c>
      <c r="BK58" s="49">
        <v>100</v>
      </c>
      <c r="BL58" s="48">
        <v>22</v>
      </c>
    </row>
    <row r="59" spans="1:64" ht="15">
      <c r="A59" s="64" t="s">
        <v>254</v>
      </c>
      <c r="B59" s="64" t="s">
        <v>297</v>
      </c>
      <c r="C59" s="65" t="s">
        <v>1866</v>
      </c>
      <c r="D59" s="66">
        <v>3</v>
      </c>
      <c r="E59" s="67" t="s">
        <v>132</v>
      </c>
      <c r="F59" s="68">
        <v>35</v>
      </c>
      <c r="G59" s="65"/>
      <c r="H59" s="69"/>
      <c r="I59" s="70"/>
      <c r="J59" s="70"/>
      <c r="K59" s="34" t="s">
        <v>65</v>
      </c>
      <c r="L59" s="77">
        <v>59</v>
      </c>
      <c r="M59" s="77"/>
      <c r="N59" s="72"/>
      <c r="O59" s="79" t="s">
        <v>307</v>
      </c>
      <c r="P59" s="81">
        <v>43589.77375</v>
      </c>
      <c r="Q59" s="79" t="s">
        <v>324</v>
      </c>
      <c r="R59" s="79"/>
      <c r="S59" s="79"/>
      <c r="T59" s="79" t="s">
        <v>376</v>
      </c>
      <c r="U59" s="79"/>
      <c r="V59" s="83" t="s">
        <v>435</v>
      </c>
      <c r="W59" s="81">
        <v>43589.77375</v>
      </c>
      <c r="X59" s="83" t="s">
        <v>521</v>
      </c>
      <c r="Y59" s="79"/>
      <c r="Z59" s="79"/>
      <c r="AA59" s="85" t="s">
        <v>639</v>
      </c>
      <c r="AB59" s="79"/>
      <c r="AC59" s="79" t="b">
        <v>0</v>
      </c>
      <c r="AD59" s="79">
        <v>0</v>
      </c>
      <c r="AE59" s="85" t="s">
        <v>716</v>
      </c>
      <c r="AF59" s="79" t="b">
        <v>0</v>
      </c>
      <c r="AG59" s="79" t="s">
        <v>718</v>
      </c>
      <c r="AH59" s="79"/>
      <c r="AI59" s="85" t="s">
        <v>716</v>
      </c>
      <c r="AJ59" s="79" t="b">
        <v>0</v>
      </c>
      <c r="AK59" s="79">
        <v>22</v>
      </c>
      <c r="AL59" s="85" t="s">
        <v>707</v>
      </c>
      <c r="AM59" s="79" t="s">
        <v>721</v>
      </c>
      <c r="AN59" s="79" t="b">
        <v>0</v>
      </c>
      <c r="AO59" s="85" t="s">
        <v>707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22</v>
      </c>
      <c r="BK59" s="49">
        <v>100</v>
      </c>
      <c r="BL59" s="48">
        <v>22</v>
      </c>
    </row>
    <row r="60" spans="1:64" ht="15">
      <c r="A60" s="64" t="s">
        <v>255</v>
      </c>
      <c r="B60" s="64" t="s">
        <v>297</v>
      </c>
      <c r="C60" s="65" t="s">
        <v>1866</v>
      </c>
      <c r="D60" s="66">
        <v>3</v>
      </c>
      <c r="E60" s="67" t="s">
        <v>132</v>
      </c>
      <c r="F60" s="68">
        <v>35</v>
      </c>
      <c r="G60" s="65"/>
      <c r="H60" s="69"/>
      <c r="I60" s="70"/>
      <c r="J60" s="70"/>
      <c r="K60" s="34" t="s">
        <v>65</v>
      </c>
      <c r="L60" s="77">
        <v>60</v>
      </c>
      <c r="M60" s="77"/>
      <c r="N60" s="72"/>
      <c r="O60" s="79" t="s">
        <v>307</v>
      </c>
      <c r="P60" s="81">
        <v>43589.78618055556</v>
      </c>
      <c r="Q60" s="79" t="s">
        <v>324</v>
      </c>
      <c r="R60" s="79"/>
      <c r="S60" s="79"/>
      <c r="T60" s="79" t="s">
        <v>376</v>
      </c>
      <c r="U60" s="79"/>
      <c r="V60" s="83" t="s">
        <v>436</v>
      </c>
      <c r="W60" s="81">
        <v>43589.78618055556</v>
      </c>
      <c r="X60" s="83" t="s">
        <v>522</v>
      </c>
      <c r="Y60" s="79"/>
      <c r="Z60" s="79"/>
      <c r="AA60" s="85" t="s">
        <v>640</v>
      </c>
      <c r="AB60" s="79"/>
      <c r="AC60" s="79" t="b">
        <v>0</v>
      </c>
      <c r="AD60" s="79">
        <v>0</v>
      </c>
      <c r="AE60" s="85" t="s">
        <v>716</v>
      </c>
      <c r="AF60" s="79" t="b">
        <v>0</v>
      </c>
      <c r="AG60" s="79" t="s">
        <v>718</v>
      </c>
      <c r="AH60" s="79"/>
      <c r="AI60" s="85" t="s">
        <v>716</v>
      </c>
      <c r="AJ60" s="79" t="b">
        <v>0</v>
      </c>
      <c r="AK60" s="79">
        <v>22</v>
      </c>
      <c r="AL60" s="85" t="s">
        <v>707</v>
      </c>
      <c r="AM60" s="79" t="s">
        <v>723</v>
      </c>
      <c r="AN60" s="79" t="b">
        <v>0</v>
      </c>
      <c r="AO60" s="85" t="s">
        <v>707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22</v>
      </c>
      <c r="BK60" s="49">
        <v>100</v>
      </c>
      <c r="BL60" s="48">
        <v>22</v>
      </c>
    </row>
    <row r="61" spans="1:64" ht="15">
      <c r="A61" s="64" t="s">
        <v>256</v>
      </c>
      <c r="B61" s="64" t="s">
        <v>297</v>
      </c>
      <c r="C61" s="65" t="s">
        <v>1866</v>
      </c>
      <c r="D61" s="66">
        <v>3</v>
      </c>
      <c r="E61" s="67" t="s">
        <v>132</v>
      </c>
      <c r="F61" s="68">
        <v>35</v>
      </c>
      <c r="G61" s="65"/>
      <c r="H61" s="69"/>
      <c r="I61" s="70"/>
      <c r="J61" s="70"/>
      <c r="K61" s="34" t="s">
        <v>65</v>
      </c>
      <c r="L61" s="77">
        <v>61</v>
      </c>
      <c r="M61" s="77"/>
      <c r="N61" s="72"/>
      <c r="O61" s="79" t="s">
        <v>307</v>
      </c>
      <c r="P61" s="81">
        <v>43589.7899537037</v>
      </c>
      <c r="Q61" s="79" t="s">
        <v>324</v>
      </c>
      <c r="R61" s="79"/>
      <c r="S61" s="79"/>
      <c r="T61" s="79" t="s">
        <v>376</v>
      </c>
      <c r="U61" s="79"/>
      <c r="V61" s="83" t="s">
        <v>437</v>
      </c>
      <c r="W61" s="81">
        <v>43589.7899537037</v>
      </c>
      <c r="X61" s="83" t="s">
        <v>523</v>
      </c>
      <c r="Y61" s="79"/>
      <c r="Z61" s="79"/>
      <c r="AA61" s="85" t="s">
        <v>641</v>
      </c>
      <c r="AB61" s="79"/>
      <c r="AC61" s="79" t="b">
        <v>0</v>
      </c>
      <c r="AD61" s="79">
        <v>0</v>
      </c>
      <c r="AE61" s="85" t="s">
        <v>716</v>
      </c>
      <c r="AF61" s="79" t="b">
        <v>0</v>
      </c>
      <c r="AG61" s="79" t="s">
        <v>718</v>
      </c>
      <c r="AH61" s="79"/>
      <c r="AI61" s="85" t="s">
        <v>716</v>
      </c>
      <c r="AJ61" s="79" t="b">
        <v>0</v>
      </c>
      <c r="AK61" s="79">
        <v>22</v>
      </c>
      <c r="AL61" s="85" t="s">
        <v>707</v>
      </c>
      <c r="AM61" s="79" t="s">
        <v>724</v>
      </c>
      <c r="AN61" s="79" t="b">
        <v>0</v>
      </c>
      <c r="AO61" s="85" t="s">
        <v>707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22</v>
      </c>
      <c r="BK61" s="49">
        <v>100</v>
      </c>
      <c r="BL61" s="48">
        <v>22</v>
      </c>
    </row>
    <row r="62" spans="1:64" ht="15">
      <c r="A62" s="64" t="s">
        <v>257</v>
      </c>
      <c r="B62" s="64" t="s">
        <v>297</v>
      </c>
      <c r="C62" s="65" t="s">
        <v>1866</v>
      </c>
      <c r="D62" s="66">
        <v>3</v>
      </c>
      <c r="E62" s="67" t="s">
        <v>132</v>
      </c>
      <c r="F62" s="68">
        <v>35</v>
      </c>
      <c r="G62" s="65"/>
      <c r="H62" s="69"/>
      <c r="I62" s="70"/>
      <c r="J62" s="70"/>
      <c r="K62" s="34" t="s">
        <v>65</v>
      </c>
      <c r="L62" s="77">
        <v>62</v>
      </c>
      <c r="M62" s="77"/>
      <c r="N62" s="72"/>
      <c r="O62" s="79" t="s">
        <v>307</v>
      </c>
      <c r="P62" s="81">
        <v>43589.79708333333</v>
      </c>
      <c r="Q62" s="79" t="s">
        <v>324</v>
      </c>
      <c r="R62" s="79"/>
      <c r="S62" s="79"/>
      <c r="T62" s="79" t="s">
        <v>376</v>
      </c>
      <c r="U62" s="79"/>
      <c r="V62" s="83" t="s">
        <v>438</v>
      </c>
      <c r="W62" s="81">
        <v>43589.79708333333</v>
      </c>
      <c r="X62" s="83" t="s">
        <v>524</v>
      </c>
      <c r="Y62" s="79"/>
      <c r="Z62" s="79"/>
      <c r="AA62" s="85" t="s">
        <v>642</v>
      </c>
      <c r="AB62" s="79"/>
      <c r="AC62" s="79" t="b">
        <v>0</v>
      </c>
      <c r="AD62" s="79">
        <v>0</v>
      </c>
      <c r="AE62" s="85" t="s">
        <v>716</v>
      </c>
      <c r="AF62" s="79" t="b">
        <v>0</v>
      </c>
      <c r="AG62" s="79" t="s">
        <v>718</v>
      </c>
      <c r="AH62" s="79"/>
      <c r="AI62" s="85" t="s">
        <v>716</v>
      </c>
      <c r="AJ62" s="79" t="b">
        <v>0</v>
      </c>
      <c r="AK62" s="79">
        <v>22</v>
      </c>
      <c r="AL62" s="85" t="s">
        <v>707</v>
      </c>
      <c r="AM62" s="79" t="s">
        <v>723</v>
      </c>
      <c r="AN62" s="79" t="b">
        <v>0</v>
      </c>
      <c r="AO62" s="85" t="s">
        <v>707</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22</v>
      </c>
      <c r="BK62" s="49">
        <v>100</v>
      </c>
      <c r="BL62" s="48">
        <v>22</v>
      </c>
    </row>
    <row r="63" spans="1:64" ht="15">
      <c r="A63" s="64" t="s">
        <v>258</v>
      </c>
      <c r="B63" s="64" t="s">
        <v>297</v>
      </c>
      <c r="C63" s="65" t="s">
        <v>1866</v>
      </c>
      <c r="D63" s="66">
        <v>3</v>
      </c>
      <c r="E63" s="67" t="s">
        <v>132</v>
      </c>
      <c r="F63" s="68">
        <v>35</v>
      </c>
      <c r="G63" s="65"/>
      <c r="H63" s="69"/>
      <c r="I63" s="70"/>
      <c r="J63" s="70"/>
      <c r="K63" s="34" t="s">
        <v>65</v>
      </c>
      <c r="L63" s="77">
        <v>63</v>
      </c>
      <c r="M63" s="77"/>
      <c r="N63" s="72"/>
      <c r="O63" s="79" t="s">
        <v>307</v>
      </c>
      <c r="P63" s="81">
        <v>43589.80587962963</v>
      </c>
      <c r="Q63" s="79" t="s">
        <v>324</v>
      </c>
      <c r="R63" s="79"/>
      <c r="S63" s="79"/>
      <c r="T63" s="79" t="s">
        <v>376</v>
      </c>
      <c r="U63" s="79"/>
      <c r="V63" s="83" t="s">
        <v>439</v>
      </c>
      <c r="W63" s="81">
        <v>43589.80587962963</v>
      </c>
      <c r="X63" s="83" t="s">
        <v>525</v>
      </c>
      <c r="Y63" s="79"/>
      <c r="Z63" s="79"/>
      <c r="AA63" s="85" t="s">
        <v>643</v>
      </c>
      <c r="AB63" s="79"/>
      <c r="AC63" s="79" t="b">
        <v>0</v>
      </c>
      <c r="AD63" s="79">
        <v>0</v>
      </c>
      <c r="AE63" s="85" t="s">
        <v>716</v>
      </c>
      <c r="AF63" s="79" t="b">
        <v>0</v>
      </c>
      <c r="AG63" s="79" t="s">
        <v>718</v>
      </c>
      <c r="AH63" s="79"/>
      <c r="AI63" s="85" t="s">
        <v>716</v>
      </c>
      <c r="AJ63" s="79" t="b">
        <v>0</v>
      </c>
      <c r="AK63" s="79">
        <v>22</v>
      </c>
      <c r="AL63" s="85" t="s">
        <v>707</v>
      </c>
      <c r="AM63" s="79" t="s">
        <v>721</v>
      </c>
      <c r="AN63" s="79" t="b">
        <v>0</v>
      </c>
      <c r="AO63" s="85" t="s">
        <v>707</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22</v>
      </c>
      <c r="BK63" s="49">
        <v>100</v>
      </c>
      <c r="BL63" s="48">
        <v>22</v>
      </c>
    </row>
    <row r="64" spans="1:64" ht="15">
      <c r="A64" s="64" t="s">
        <v>259</v>
      </c>
      <c r="B64" s="64" t="s">
        <v>297</v>
      </c>
      <c r="C64" s="65" t="s">
        <v>1866</v>
      </c>
      <c r="D64" s="66">
        <v>3</v>
      </c>
      <c r="E64" s="67" t="s">
        <v>132</v>
      </c>
      <c r="F64" s="68">
        <v>35</v>
      </c>
      <c r="G64" s="65"/>
      <c r="H64" s="69"/>
      <c r="I64" s="70"/>
      <c r="J64" s="70"/>
      <c r="K64" s="34" t="s">
        <v>65</v>
      </c>
      <c r="L64" s="77">
        <v>64</v>
      </c>
      <c r="M64" s="77"/>
      <c r="N64" s="72"/>
      <c r="O64" s="79" t="s">
        <v>307</v>
      </c>
      <c r="P64" s="81">
        <v>43589.808854166666</v>
      </c>
      <c r="Q64" s="79" t="s">
        <v>324</v>
      </c>
      <c r="R64" s="79"/>
      <c r="S64" s="79"/>
      <c r="T64" s="79" t="s">
        <v>376</v>
      </c>
      <c r="U64" s="79"/>
      <c r="V64" s="83" t="s">
        <v>440</v>
      </c>
      <c r="W64" s="81">
        <v>43589.808854166666</v>
      </c>
      <c r="X64" s="83" t="s">
        <v>526</v>
      </c>
      <c r="Y64" s="79"/>
      <c r="Z64" s="79"/>
      <c r="AA64" s="85" t="s">
        <v>644</v>
      </c>
      <c r="AB64" s="79"/>
      <c r="AC64" s="79" t="b">
        <v>0</v>
      </c>
      <c r="AD64" s="79">
        <v>0</v>
      </c>
      <c r="AE64" s="85" t="s">
        <v>716</v>
      </c>
      <c r="AF64" s="79" t="b">
        <v>0</v>
      </c>
      <c r="AG64" s="79" t="s">
        <v>718</v>
      </c>
      <c r="AH64" s="79"/>
      <c r="AI64" s="85" t="s">
        <v>716</v>
      </c>
      <c r="AJ64" s="79" t="b">
        <v>0</v>
      </c>
      <c r="AK64" s="79">
        <v>22</v>
      </c>
      <c r="AL64" s="85" t="s">
        <v>707</v>
      </c>
      <c r="AM64" s="79" t="s">
        <v>721</v>
      </c>
      <c r="AN64" s="79" t="b">
        <v>0</v>
      </c>
      <c r="AO64" s="85" t="s">
        <v>707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22</v>
      </c>
      <c r="BK64" s="49">
        <v>100</v>
      </c>
      <c r="BL64" s="48">
        <v>22</v>
      </c>
    </row>
    <row r="65" spans="1:64" ht="15">
      <c r="A65" s="64" t="s">
        <v>260</v>
      </c>
      <c r="B65" s="64" t="s">
        <v>297</v>
      </c>
      <c r="C65" s="65" t="s">
        <v>1866</v>
      </c>
      <c r="D65" s="66">
        <v>3</v>
      </c>
      <c r="E65" s="67" t="s">
        <v>132</v>
      </c>
      <c r="F65" s="68">
        <v>35</v>
      </c>
      <c r="G65" s="65"/>
      <c r="H65" s="69"/>
      <c r="I65" s="70"/>
      <c r="J65" s="70"/>
      <c r="K65" s="34" t="s">
        <v>65</v>
      </c>
      <c r="L65" s="77">
        <v>65</v>
      </c>
      <c r="M65" s="77"/>
      <c r="N65" s="72"/>
      <c r="O65" s="79" t="s">
        <v>307</v>
      </c>
      <c r="P65" s="81">
        <v>43589.83305555556</v>
      </c>
      <c r="Q65" s="79" t="s">
        <v>324</v>
      </c>
      <c r="R65" s="79"/>
      <c r="S65" s="79"/>
      <c r="T65" s="79" t="s">
        <v>376</v>
      </c>
      <c r="U65" s="79"/>
      <c r="V65" s="83" t="s">
        <v>441</v>
      </c>
      <c r="W65" s="81">
        <v>43589.83305555556</v>
      </c>
      <c r="X65" s="83" t="s">
        <v>527</v>
      </c>
      <c r="Y65" s="79"/>
      <c r="Z65" s="79"/>
      <c r="AA65" s="85" t="s">
        <v>645</v>
      </c>
      <c r="AB65" s="79"/>
      <c r="AC65" s="79" t="b">
        <v>0</v>
      </c>
      <c r="AD65" s="79">
        <v>0</v>
      </c>
      <c r="AE65" s="85" t="s">
        <v>716</v>
      </c>
      <c r="AF65" s="79" t="b">
        <v>0</v>
      </c>
      <c r="AG65" s="79" t="s">
        <v>718</v>
      </c>
      <c r="AH65" s="79"/>
      <c r="AI65" s="85" t="s">
        <v>716</v>
      </c>
      <c r="AJ65" s="79" t="b">
        <v>0</v>
      </c>
      <c r="AK65" s="79">
        <v>22</v>
      </c>
      <c r="AL65" s="85" t="s">
        <v>707</v>
      </c>
      <c r="AM65" s="79" t="s">
        <v>723</v>
      </c>
      <c r="AN65" s="79" t="b">
        <v>0</v>
      </c>
      <c r="AO65" s="85" t="s">
        <v>707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22</v>
      </c>
      <c r="BK65" s="49">
        <v>100</v>
      </c>
      <c r="BL65" s="48">
        <v>22</v>
      </c>
    </row>
    <row r="66" spans="1:64" ht="15">
      <c r="A66" s="64" t="s">
        <v>261</v>
      </c>
      <c r="B66" s="64" t="s">
        <v>297</v>
      </c>
      <c r="C66" s="65" t="s">
        <v>1866</v>
      </c>
      <c r="D66" s="66">
        <v>3</v>
      </c>
      <c r="E66" s="67" t="s">
        <v>132</v>
      </c>
      <c r="F66" s="68">
        <v>35</v>
      </c>
      <c r="G66" s="65"/>
      <c r="H66" s="69"/>
      <c r="I66" s="70"/>
      <c r="J66" s="70"/>
      <c r="K66" s="34" t="s">
        <v>65</v>
      </c>
      <c r="L66" s="77">
        <v>66</v>
      </c>
      <c r="M66" s="77"/>
      <c r="N66" s="72"/>
      <c r="O66" s="79" t="s">
        <v>307</v>
      </c>
      <c r="P66" s="81">
        <v>43589.85313657407</v>
      </c>
      <c r="Q66" s="79" t="s">
        <v>324</v>
      </c>
      <c r="R66" s="79"/>
      <c r="S66" s="79"/>
      <c r="T66" s="79" t="s">
        <v>376</v>
      </c>
      <c r="U66" s="79"/>
      <c r="V66" s="83" t="s">
        <v>442</v>
      </c>
      <c r="W66" s="81">
        <v>43589.85313657407</v>
      </c>
      <c r="X66" s="83" t="s">
        <v>528</v>
      </c>
      <c r="Y66" s="79"/>
      <c r="Z66" s="79"/>
      <c r="AA66" s="85" t="s">
        <v>646</v>
      </c>
      <c r="AB66" s="79"/>
      <c r="AC66" s="79" t="b">
        <v>0</v>
      </c>
      <c r="AD66" s="79">
        <v>0</v>
      </c>
      <c r="AE66" s="85" t="s">
        <v>716</v>
      </c>
      <c r="AF66" s="79" t="b">
        <v>0</v>
      </c>
      <c r="AG66" s="79" t="s">
        <v>718</v>
      </c>
      <c r="AH66" s="79"/>
      <c r="AI66" s="85" t="s">
        <v>716</v>
      </c>
      <c r="AJ66" s="79" t="b">
        <v>0</v>
      </c>
      <c r="AK66" s="79">
        <v>22</v>
      </c>
      <c r="AL66" s="85" t="s">
        <v>707</v>
      </c>
      <c r="AM66" s="79" t="s">
        <v>724</v>
      </c>
      <c r="AN66" s="79" t="b">
        <v>0</v>
      </c>
      <c r="AO66" s="85" t="s">
        <v>707</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22</v>
      </c>
      <c r="BK66" s="49">
        <v>100</v>
      </c>
      <c r="BL66" s="48">
        <v>22</v>
      </c>
    </row>
    <row r="67" spans="1:64" ht="15">
      <c r="A67" s="64" t="s">
        <v>262</v>
      </c>
      <c r="B67" s="64" t="s">
        <v>297</v>
      </c>
      <c r="C67" s="65" t="s">
        <v>1866</v>
      </c>
      <c r="D67" s="66">
        <v>3</v>
      </c>
      <c r="E67" s="67" t="s">
        <v>132</v>
      </c>
      <c r="F67" s="68">
        <v>35</v>
      </c>
      <c r="G67" s="65"/>
      <c r="H67" s="69"/>
      <c r="I67" s="70"/>
      <c r="J67" s="70"/>
      <c r="K67" s="34" t="s">
        <v>65</v>
      </c>
      <c r="L67" s="77">
        <v>67</v>
      </c>
      <c r="M67" s="77"/>
      <c r="N67" s="72"/>
      <c r="O67" s="79" t="s">
        <v>307</v>
      </c>
      <c r="P67" s="81">
        <v>43589.87395833333</v>
      </c>
      <c r="Q67" s="79" t="s">
        <v>324</v>
      </c>
      <c r="R67" s="79"/>
      <c r="S67" s="79"/>
      <c r="T67" s="79" t="s">
        <v>376</v>
      </c>
      <c r="U67" s="79"/>
      <c r="V67" s="83" t="s">
        <v>443</v>
      </c>
      <c r="W67" s="81">
        <v>43589.87395833333</v>
      </c>
      <c r="X67" s="83" t="s">
        <v>529</v>
      </c>
      <c r="Y67" s="79"/>
      <c r="Z67" s="79"/>
      <c r="AA67" s="85" t="s">
        <v>647</v>
      </c>
      <c r="AB67" s="79"/>
      <c r="AC67" s="79" t="b">
        <v>0</v>
      </c>
      <c r="AD67" s="79">
        <v>0</v>
      </c>
      <c r="AE67" s="85" t="s">
        <v>716</v>
      </c>
      <c r="AF67" s="79" t="b">
        <v>0</v>
      </c>
      <c r="AG67" s="79" t="s">
        <v>718</v>
      </c>
      <c r="AH67" s="79"/>
      <c r="AI67" s="85" t="s">
        <v>716</v>
      </c>
      <c r="AJ67" s="79" t="b">
        <v>0</v>
      </c>
      <c r="AK67" s="79">
        <v>22</v>
      </c>
      <c r="AL67" s="85" t="s">
        <v>707</v>
      </c>
      <c r="AM67" s="79" t="s">
        <v>723</v>
      </c>
      <c r="AN67" s="79" t="b">
        <v>0</v>
      </c>
      <c r="AO67" s="85" t="s">
        <v>707</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22</v>
      </c>
      <c r="BK67" s="49">
        <v>100</v>
      </c>
      <c r="BL67" s="48">
        <v>22</v>
      </c>
    </row>
    <row r="68" spans="1:64" ht="15">
      <c r="A68" s="64" t="s">
        <v>263</v>
      </c>
      <c r="B68" s="64" t="s">
        <v>297</v>
      </c>
      <c r="C68" s="65" t="s">
        <v>1866</v>
      </c>
      <c r="D68" s="66">
        <v>3</v>
      </c>
      <c r="E68" s="67" t="s">
        <v>132</v>
      </c>
      <c r="F68" s="68">
        <v>35</v>
      </c>
      <c r="G68" s="65"/>
      <c r="H68" s="69"/>
      <c r="I68" s="70"/>
      <c r="J68" s="70"/>
      <c r="K68" s="34" t="s">
        <v>65</v>
      </c>
      <c r="L68" s="77">
        <v>68</v>
      </c>
      <c r="M68" s="77"/>
      <c r="N68" s="72"/>
      <c r="O68" s="79" t="s">
        <v>307</v>
      </c>
      <c r="P68" s="81">
        <v>43589.875185185185</v>
      </c>
      <c r="Q68" s="79" t="s">
        <v>324</v>
      </c>
      <c r="R68" s="79"/>
      <c r="S68" s="79"/>
      <c r="T68" s="79" t="s">
        <v>376</v>
      </c>
      <c r="U68" s="79"/>
      <c r="V68" s="83" t="s">
        <v>444</v>
      </c>
      <c r="W68" s="81">
        <v>43589.875185185185</v>
      </c>
      <c r="X68" s="83" t="s">
        <v>530</v>
      </c>
      <c r="Y68" s="79"/>
      <c r="Z68" s="79"/>
      <c r="AA68" s="85" t="s">
        <v>648</v>
      </c>
      <c r="AB68" s="79"/>
      <c r="AC68" s="79" t="b">
        <v>0</v>
      </c>
      <c r="AD68" s="79">
        <v>0</v>
      </c>
      <c r="AE68" s="85" t="s">
        <v>716</v>
      </c>
      <c r="AF68" s="79" t="b">
        <v>0</v>
      </c>
      <c r="AG68" s="79" t="s">
        <v>718</v>
      </c>
      <c r="AH68" s="79"/>
      <c r="AI68" s="85" t="s">
        <v>716</v>
      </c>
      <c r="AJ68" s="79" t="b">
        <v>0</v>
      </c>
      <c r="AK68" s="79">
        <v>22</v>
      </c>
      <c r="AL68" s="85" t="s">
        <v>707</v>
      </c>
      <c r="AM68" s="79" t="s">
        <v>730</v>
      </c>
      <c r="AN68" s="79" t="b">
        <v>0</v>
      </c>
      <c r="AO68" s="85" t="s">
        <v>707</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22</v>
      </c>
      <c r="BK68" s="49">
        <v>100</v>
      </c>
      <c r="BL68" s="48">
        <v>22</v>
      </c>
    </row>
    <row r="69" spans="1:64" ht="15">
      <c r="A69" s="64" t="s">
        <v>264</v>
      </c>
      <c r="B69" s="64" t="s">
        <v>297</v>
      </c>
      <c r="C69" s="65" t="s">
        <v>1866</v>
      </c>
      <c r="D69" s="66">
        <v>3</v>
      </c>
      <c r="E69" s="67" t="s">
        <v>132</v>
      </c>
      <c r="F69" s="68">
        <v>35</v>
      </c>
      <c r="G69" s="65"/>
      <c r="H69" s="69"/>
      <c r="I69" s="70"/>
      <c r="J69" s="70"/>
      <c r="K69" s="34" t="s">
        <v>65</v>
      </c>
      <c r="L69" s="77">
        <v>69</v>
      </c>
      <c r="M69" s="77"/>
      <c r="N69" s="72"/>
      <c r="O69" s="79" t="s">
        <v>307</v>
      </c>
      <c r="P69" s="81">
        <v>43589.88313657408</v>
      </c>
      <c r="Q69" s="79" t="s">
        <v>324</v>
      </c>
      <c r="R69" s="79"/>
      <c r="S69" s="79"/>
      <c r="T69" s="79" t="s">
        <v>376</v>
      </c>
      <c r="U69" s="79"/>
      <c r="V69" s="83" t="s">
        <v>445</v>
      </c>
      <c r="W69" s="81">
        <v>43589.88313657408</v>
      </c>
      <c r="X69" s="83" t="s">
        <v>531</v>
      </c>
      <c r="Y69" s="79"/>
      <c r="Z69" s="79"/>
      <c r="AA69" s="85" t="s">
        <v>649</v>
      </c>
      <c r="AB69" s="79"/>
      <c r="AC69" s="79" t="b">
        <v>0</v>
      </c>
      <c r="AD69" s="79">
        <v>0</v>
      </c>
      <c r="AE69" s="85" t="s">
        <v>716</v>
      </c>
      <c r="AF69" s="79" t="b">
        <v>0</v>
      </c>
      <c r="AG69" s="79" t="s">
        <v>718</v>
      </c>
      <c r="AH69" s="79"/>
      <c r="AI69" s="85" t="s">
        <v>716</v>
      </c>
      <c r="AJ69" s="79" t="b">
        <v>0</v>
      </c>
      <c r="AK69" s="79">
        <v>22</v>
      </c>
      <c r="AL69" s="85" t="s">
        <v>707</v>
      </c>
      <c r="AM69" s="79" t="s">
        <v>723</v>
      </c>
      <c r="AN69" s="79" t="b">
        <v>0</v>
      </c>
      <c r="AO69" s="85" t="s">
        <v>707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22</v>
      </c>
      <c r="BK69" s="49">
        <v>100</v>
      </c>
      <c r="BL69" s="48">
        <v>22</v>
      </c>
    </row>
    <row r="70" spans="1:64" ht="15">
      <c r="A70" s="64" t="s">
        <v>265</v>
      </c>
      <c r="B70" s="64" t="s">
        <v>297</v>
      </c>
      <c r="C70" s="65" t="s">
        <v>1866</v>
      </c>
      <c r="D70" s="66">
        <v>3</v>
      </c>
      <c r="E70" s="67" t="s">
        <v>132</v>
      </c>
      <c r="F70" s="68">
        <v>35</v>
      </c>
      <c r="G70" s="65"/>
      <c r="H70" s="69"/>
      <c r="I70" s="70"/>
      <c r="J70" s="70"/>
      <c r="K70" s="34" t="s">
        <v>65</v>
      </c>
      <c r="L70" s="77">
        <v>70</v>
      </c>
      <c r="M70" s="77"/>
      <c r="N70" s="72"/>
      <c r="O70" s="79" t="s">
        <v>307</v>
      </c>
      <c r="P70" s="81">
        <v>43589.926875</v>
      </c>
      <c r="Q70" s="79" t="s">
        <v>324</v>
      </c>
      <c r="R70" s="79"/>
      <c r="S70" s="79"/>
      <c r="T70" s="79" t="s">
        <v>376</v>
      </c>
      <c r="U70" s="79"/>
      <c r="V70" s="83" t="s">
        <v>446</v>
      </c>
      <c r="W70" s="81">
        <v>43589.926875</v>
      </c>
      <c r="X70" s="83" t="s">
        <v>532</v>
      </c>
      <c r="Y70" s="79"/>
      <c r="Z70" s="79"/>
      <c r="AA70" s="85" t="s">
        <v>650</v>
      </c>
      <c r="AB70" s="79"/>
      <c r="AC70" s="79" t="b">
        <v>0</v>
      </c>
      <c r="AD70" s="79">
        <v>0</v>
      </c>
      <c r="AE70" s="85" t="s">
        <v>716</v>
      </c>
      <c r="AF70" s="79" t="b">
        <v>0</v>
      </c>
      <c r="AG70" s="79" t="s">
        <v>718</v>
      </c>
      <c r="AH70" s="79"/>
      <c r="AI70" s="85" t="s">
        <v>716</v>
      </c>
      <c r="AJ70" s="79" t="b">
        <v>0</v>
      </c>
      <c r="AK70" s="79">
        <v>22</v>
      </c>
      <c r="AL70" s="85" t="s">
        <v>707</v>
      </c>
      <c r="AM70" s="79" t="s">
        <v>724</v>
      </c>
      <c r="AN70" s="79" t="b">
        <v>0</v>
      </c>
      <c r="AO70" s="85" t="s">
        <v>707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22</v>
      </c>
      <c r="BK70" s="49">
        <v>100</v>
      </c>
      <c r="BL70" s="48">
        <v>22</v>
      </c>
    </row>
    <row r="71" spans="1:64" ht="15">
      <c r="A71" s="64" t="s">
        <v>266</v>
      </c>
      <c r="B71" s="64" t="s">
        <v>297</v>
      </c>
      <c r="C71" s="65" t="s">
        <v>1866</v>
      </c>
      <c r="D71" s="66">
        <v>3</v>
      </c>
      <c r="E71" s="67" t="s">
        <v>132</v>
      </c>
      <c r="F71" s="68">
        <v>35</v>
      </c>
      <c r="G71" s="65"/>
      <c r="H71" s="69"/>
      <c r="I71" s="70"/>
      <c r="J71" s="70"/>
      <c r="K71" s="34" t="s">
        <v>65</v>
      </c>
      <c r="L71" s="77">
        <v>71</v>
      </c>
      <c r="M71" s="77"/>
      <c r="N71" s="72"/>
      <c r="O71" s="79" t="s">
        <v>307</v>
      </c>
      <c r="P71" s="81">
        <v>43589.981469907405</v>
      </c>
      <c r="Q71" s="79" t="s">
        <v>324</v>
      </c>
      <c r="R71" s="79"/>
      <c r="S71" s="79"/>
      <c r="T71" s="79" t="s">
        <v>376</v>
      </c>
      <c r="U71" s="79"/>
      <c r="V71" s="83" t="s">
        <v>447</v>
      </c>
      <c r="W71" s="81">
        <v>43589.981469907405</v>
      </c>
      <c r="X71" s="83" t="s">
        <v>533</v>
      </c>
      <c r="Y71" s="79"/>
      <c r="Z71" s="79"/>
      <c r="AA71" s="85" t="s">
        <v>651</v>
      </c>
      <c r="AB71" s="79"/>
      <c r="AC71" s="79" t="b">
        <v>0</v>
      </c>
      <c r="AD71" s="79">
        <v>0</v>
      </c>
      <c r="AE71" s="85" t="s">
        <v>716</v>
      </c>
      <c r="AF71" s="79" t="b">
        <v>0</v>
      </c>
      <c r="AG71" s="79" t="s">
        <v>718</v>
      </c>
      <c r="AH71" s="79"/>
      <c r="AI71" s="85" t="s">
        <v>716</v>
      </c>
      <c r="AJ71" s="79" t="b">
        <v>0</v>
      </c>
      <c r="AK71" s="79">
        <v>22</v>
      </c>
      <c r="AL71" s="85" t="s">
        <v>707</v>
      </c>
      <c r="AM71" s="79" t="s">
        <v>724</v>
      </c>
      <c r="AN71" s="79" t="b">
        <v>0</v>
      </c>
      <c r="AO71" s="85" t="s">
        <v>707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22</v>
      </c>
      <c r="BK71" s="49">
        <v>100</v>
      </c>
      <c r="BL71" s="48">
        <v>22</v>
      </c>
    </row>
    <row r="72" spans="1:64" ht="15">
      <c r="A72" s="64" t="s">
        <v>267</v>
      </c>
      <c r="B72" s="64" t="s">
        <v>297</v>
      </c>
      <c r="C72" s="65" t="s">
        <v>1866</v>
      </c>
      <c r="D72" s="66">
        <v>3</v>
      </c>
      <c r="E72" s="67" t="s">
        <v>132</v>
      </c>
      <c r="F72" s="68">
        <v>35</v>
      </c>
      <c r="G72" s="65"/>
      <c r="H72" s="69"/>
      <c r="I72" s="70"/>
      <c r="J72" s="70"/>
      <c r="K72" s="34" t="s">
        <v>65</v>
      </c>
      <c r="L72" s="77">
        <v>72</v>
      </c>
      <c r="M72" s="77"/>
      <c r="N72" s="72"/>
      <c r="O72" s="79" t="s">
        <v>307</v>
      </c>
      <c r="P72" s="81">
        <v>43590.073645833334</v>
      </c>
      <c r="Q72" s="79" t="s">
        <v>324</v>
      </c>
      <c r="R72" s="79"/>
      <c r="S72" s="79"/>
      <c r="T72" s="79" t="s">
        <v>376</v>
      </c>
      <c r="U72" s="79"/>
      <c r="V72" s="83" t="s">
        <v>448</v>
      </c>
      <c r="W72" s="81">
        <v>43590.073645833334</v>
      </c>
      <c r="X72" s="83" t="s">
        <v>534</v>
      </c>
      <c r="Y72" s="79"/>
      <c r="Z72" s="79"/>
      <c r="AA72" s="85" t="s">
        <v>652</v>
      </c>
      <c r="AB72" s="79"/>
      <c r="AC72" s="79" t="b">
        <v>0</v>
      </c>
      <c r="AD72" s="79">
        <v>0</v>
      </c>
      <c r="AE72" s="85" t="s">
        <v>716</v>
      </c>
      <c r="AF72" s="79" t="b">
        <v>0</v>
      </c>
      <c r="AG72" s="79" t="s">
        <v>718</v>
      </c>
      <c r="AH72" s="79"/>
      <c r="AI72" s="85" t="s">
        <v>716</v>
      </c>
      <c r="AJ72" s="79" t="b">
        <v>0</v>
      </c>
      <c r="AK72" s="79">
        <v>22</v>
      </c>
      <c r="AL72" s="85" t="s">
        <v>707</v>
      </c>
      <c r="AM72" s="79" t="s">
        <v>721</v>
      </c>
      <c r="AN72" s="79" t="b">
        <v>0</v>
      </c>
      <c r="AO72" s="85" t="s">
        <v>707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22</v>
      </c>
      <c r="BK72" s="49">
        <v>100</v>
      </c>
      <c r="BL72" s="48">
        <v>22</v>
      </c>
    </row>
    <row r="73" spans="1:64" ht="15">
      <c r="A73" s="64" t="s">
        <v>268</v>
      </c>
      <c r="B73" s="64" t="s">
        <v>297</v>
      </c>
      <c r="C73" s="65" t="s">
        <v>1866</v>
      </c>
      <c r="D73" s="66">
        <v>3</v>
      </c>
      <c r="E73" s="67" t="s">
        <v>132</v>
      </c>
      <c r="F73" s="68">
        <v>35</v>
      </c>
      <c r="G73" s="65"/>
      <c r="H73" s="69"/>
      <c r="I73" s="70"/>
      <c r="J73" s="70"/>
      <c r="K73" s="34" t="s">
        <v>65</v>
      </c>
      <c r="L73" s="77">
        <v>73</v>
      </c>
      <c r="M73" s="77"/>
      <c r="N73" s="72"/>
      <c r="O73" s="79" t="s">
        <v>307</v>
      </c>
      <c r="P73" s="81">
        <v>43590.08825231482</v>
      </c>
      <c r="Q73" s="79" t="s">
        <v>324</v>
      </c>
      <c r="R73" s="79"/>
      <c r="S73" s="79"/>
      <c r="T73" s="79" t="s">
        <v>376</v>
      </c>
      <c r="U73" s="79"/>
      <c r="V73" s="83" t="s">
        <v>449</v>
      </c>
      <c r="W73" s="81">
        <v>43590.08825231482</v>
      </c>
      <c r="X73" s="83" t="s">
        <v>535</v>
      </c>
      <c r="Y73" s="79"/>
      <c r="Z73" s="79"/>
      <c r="AA73" s="85" t="s">
        <v>653</v>
      </c>
      <c r="AB73" s="79"/>
      <c r="AC73" s="79" t="b">
        <v>0</v>
      </c>
      <c r="AD73" s="79">
        <v>0</v>
      </c>
      <c r="AE73" s="85" t="s">
        <v>716</v>
      </c>
      <c r="AF73" s="79" t="b">
        <v>0</v>
      </c>
      <c r="AG73" s="79" t="s">
        <v>718</v>
      </c>
      <c r="AH73" s="79"/>
      <c r="AI73" s="85" t="s">
        <v>716</v>
      </c>
      <c r="AJ73" s="79" t="b">
        <v>0</v>
      </c>
      <c r="AK73" s="79">
        <v>22</v>
      </c>
      <c r="AL73" s="85" t="s">
        <v>707</v>
      </c>
      <c r="AM73" s="79" t="s">
        <v>731</v>
      </c>
      <c r="AN73" s="79" t="b">
        <v>0</v>
      </c>
      <c r="AO73" s="85" t="s">
        <v>707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22</v>
      </c>
      <c r="BK73" s="49">
        <v>100</v>
      </c>
      <c r="BL73" s="48">
        <v>22</v>
      </c>
    </row>
    <row r="74" spans="1:64" ht="15">
      <c r="A74" s="64" t="s">
        <v>269</v>
      </c>
      <c r="B74" s="64" t="s">
        <v>297</v>
      </c>
      <c r="C74" s="65" t="s">
        <v>1866</v>
      </c>
      <c r="D74" s="66">
        <v>3</v>
      </c>
      <c r="E74" s="67" t="s">
        <v>132</v>
      </c>
      <c r="F74" s="68">
        <v>35</v>
      </c>
      <c r="G74" s="65"/>
      <c r="H74" s="69"/>
      <c r="I74" s="70"/>
      <c r="J74" s="70"/>
      <c r="K74" s="34" t="s">
        <v>65</v>
      </c>
      <c r="L74" s="77">
        <v>74</v>
      </c>
      <c r="M74" s="77"/>
      <c r="N74" s="72"/>
      <c r="O74" s="79" t="s">
        <v>307</v>
      </c>
      <c r="P74" s="81">
        <v>43590.1255787037</v>
      </c>
      <c r="Q74" s="79" t="s">
        <v>324</v>
      </c>
      <c r="R74" s="79"/>
      <c r="S74" s="79"/>
      <c r="T74" s="79" t="s">
        <v>376</v>
      </c>
      <c r="U74" s="79"/>
      <c r="V74" s="83" t="s">
        <v>450</v>
      </c>
      <c r="W74" s="81">
        <v>43590.1255787037</v>
      </c>
      <c r="X74" s="83" t="s">
        <v>536</v>
      </c>
      <c r="Y74" s="79"/>
      <c r="Z74" s="79"/>
      <c r="AA74" s="85" t="s">
        <v>654</v>
      </c>
      <c r="AB74" s="79"/>
      <c r="AC74" s="79" t="b">
        <v>0</v>
      </c>
      <c r="AD74" s="79">
        <v>0</v>
      </c>
      <c r="AE74" s="85" t="s">
        <v>716</v>
      </c>
      <c r="AF74" s="79" t="b">
        <v>0</v>
      </c>
      <c r="AG74" s="79" t="s">
        <v>718</v>
      </c>
      <c r="AH74" s="79"/>
      <c r="AI74" s="85" t="s">
        <v>716</v>
      </c>
      <c r="AJ74" s="79" t="b">
        <v>0</v>
      </c>
      <c r="AK74" s="79">
        <v>22</v>
      </c>
      <c r="AL74" s="85" t="s">
        <v>707</v>
      </c>
      <c r="AM74" s="79" t="s">
        <v>723</v>
      </c>
      <c r="AN74" s="79" t="b">
        <v>0</v>
      </c>
      <c r="AO74" s="85" t="s">
        <v>707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22</v>
      </c>
      <c r="BK74" s="49">
        <v>100</v>
      </c>
      <c r="BL74" s="48">
        <v>22</v>
      </c>
    </row>
    <row r="75" spans="1:64" ht="15">
      <c r="A75" s="64" t="s">
        <v>270</v>
      </c>
      <c r="B75" s="64" t="s">
        <v>297</v>
      </c>
      <c r="C75" s="65" t="s">
        <v>1866</v>
      </c>
      <c r="D75" s="66">
        <v>3</v>
      </c>
      <c r="E75" s="67" t="s">
        <v>132</v>
      </c>
      <c r="F75" s="68">
        <v>35</v>
      </c>
      <c r="G75" s="65"/>
      <c r="H75" s="69"/>
      <c r="I75" s="70"/>
      <c r="J75" s="70"/>
      <c r="K75" s="34" t="s">
        <v>65</v>
      </c>
      <c r="L75" s="77">
        <v>75</v>
      </c>
      <c r="M75" s="77"/>
      <c r="N75" s="72"/>
      <c r="O75" s="79" t="s">
        <v>307</v>
      </c>
      <c r="P75" s="81">
        <v>43590.15409722222</v>
      </c>
      <c r="Q75" s="79" t="s">
        <v>324</v>
      </c>
      <c r="R75" s="79"/>
      <c r="S75" s="79"/>
      <c r="T75" s="79" t="s">
        <v>376</v>
      </c>
      <c r="U75" s="79"/>
      <c r="V75" s="83" t="s">
        <v>451</v>
      </c>
      <c r="W75" s="81">
        <v>43590.15409722222</v>
      </c>
      <c r="X75" s="83" t="s">
        <v>537</v>
      </c>
      <c r="Y75" s="79"/>
      <c r="Z75" s="79"/>
      <c r="AA75" s="85" t="s">
        <v>655</v>
      </c>
      <c r="AB75" s="79"/>
      <c r="AC75" s="79" t="b">
        <v>0</v>
      </c>
      <c r="AD75" s="79">
        <v>0</v>
      </c>
      <c r="AE75" s="85" t="s">
        <v>716</v>
      </c>
      <c r="AF75" s="79" t="b">
        <v>0</v>
      </c>
      <c r="AG75" s="79" t="s">
        <v>718</v>
      </c>
      <c r="AH75" s="79"/>
      <c r="AI75" s="85" t="s">
        <v>716</v>
      </c>
      <c r="AJ75" s="79" t="b">
        <v>0</v>
      </c>
      <c r="AK75" s="79">
        <v>22</v>
      </c>
      <c r="AL75" s="85" t="s">
        <v>707</v>
      </c>
      <c r="AM75" s="79" t="s">
        <v>723</v>
      </c>
      <c r="AN75" s="79" t="b">
        <v>0</v>
      </c>
      <c r="AO75" s="85" t="s">
        <v>707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22</v>
      </c>
      <c r="BK75" s="49">
        <v>100</v>
      </c>
      <c r="BL75" s="48">
        <v>22</v>
      </c>
    </row>
    <row r="76" spans="1:64" ht="15">
      <c r="A76" s="64" t="s">
        <v>271</v>
      </c>
      <c r="B76" s="64" t="s">
        <v>297</v>
      </c>
      <c r="C76" s="65" t="s">
        <v>1866</v>
      </c>
      <c r="D76" s="66">
        <v>3</v>
      </c>
      <c r="E76" s="67" t="s">
        <v>132</v>
      </c>
      <c r="F76" s="68">
        <v>35</v>
      </c>
      <c r="G76" s="65"/>
      <c r="H76" s="69"/>
      <c r="I76" s="70"/>
      <c r="J76" s="70"/>
      <c r="K76" s="34" t="s">
        <v>65</v>
      </c>
      <c r="L76" s="77">
        <v>76</v>
      </c>
      <c r="M76" s="77"/>
      <c r="N76" s="72"/>
      <c r="O76" s="79" t="s">
        <v>307</v>
      </c>
      <c r="P76" s="81">
        <v>43590.220671296294</v>
      </c>
      <c r="Q76" s="79" t="s">
        <v>324</v>
      </c>
      <c r="R76" s="79"/>
      <c r="S76" s="79"/>
      <c r="T76" s="79" t="s">
        <v>376</v>
      </c>
      <c r="U76" s="79"/>
      <c r="V76" s="83" t="s">
        <v>452</v>
      </c>
      <c r="W76" s="81">
        <v>43590.220671296294</v>
      </c>
      <c r="X76" s="83" t="s">
        <v>538</v>
      </c>
      <c r="Y76" s="79"/>
      <c r="Z76" s="79"/>
      <c r="AA76" s="85" t="s">
        <v>656</v>
      </c>
      <c r="AB76" s="79"/>
      <c r="AC76" s="79" t="b">
        <v>0</v>
      </c>
      <c r="AD76" s="79">
        <v>0</v>
      </c>
      <c r="AE76" s="85" t="s">
        <v>716</v>
      </c>
      <c r="AF76" s="79" t="b">
        <v>0</v>
      </c>
      <c r="AG76" s="79" t="s">
        <v>718</v>
      </c>
      <c r="AH76" s="79"/>
      <c r="AI76" s="85" t="s">
        <v>716</v>
      </c>
      <c r="AJ76" s="79" t="b">
        <v>0</v>
      </c>
      <c r="AK76" s="79">
        <v>38</v>
      </c>
      <c r="AL76" s="85" t="s">
        <v>707</v>
      </c>
      <c r="AM76" s="79" t="s">
        <v>723</v>
      </c>
      <c r="AN76" s="79" t="b">
        <v>0</v>
      </c>
      <c r="AO76" s="85" t="s">
        <v>707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22</v>
      </c>
      <c r="BK76" s="49">
        <v>100</v>
      </c>
      <c r="BL76" s="48">
        <v>22</v>
      </c>
    </row>
    <row r="77" spans="1:64" ht="15">
      <c r="A77" s="64" t="s">
        <v>272</v>
      </c>
      <c r="B77" s="64" t="s">
        <v>297</v>
      </c>
      <c r="C77" s="65" t="s">
        <v>1866</v>
      </c>
      <c r="D77" s="66">
        <v>3</v>
      </c>
      <c r="E77" s="67" t="s">
        <v>132</v>
      </c>
      <c r="F77" s="68">
        <v>35</v>
      </c>
      <c r="G77" s="65"/>
      <c r="H77" s="69"/>
      <c r="I77" s="70"/>
      <c r="J77" s="70"/>
      <c r="K77" s="34" t="s">
        <v>65</v>
      </c>
      <c r="L77" s="77">
        <v>77</v>
      </c>
      <c r="M77" s="77"/>
      <c r="N77" s="72"/>
      <c r="O77" s="79" t="s">
        <v>307</v>
      </c>
      <c r="P77" s="81">
        <v>43590.30243055556</v>
      </c>
      <c r="Q77" s="79" t="s">
        <v>324</v>
      </c>
      <c r="R77" s="79"/>
      <c r="S77" s="79"/>
      <c r="T77" s="79" t="s">
        <v>376</v>
      </c>
      <c r="U77" s="79"/>
      <c r="V77" s="83" t="s">
        <v>453</v>
      </c>
      <c r="W77" s="81">
        <v>43590.30243055556</v>
      </c>
      <c r="X77" s="83" t="s">
        <v>539</v>
      </c>
      <c r="Y77" s="79"/>
      <c r="Z77" s="79"/>
      <c r="AA77" s="85" t="s">
        <v>657</v>
      </c>
      <c r="AB77" s="79"/>
      <c r="AC77" s="79" t="b">
        <v>0</v>
      </c>
      <c r="AD77" s="79">
        <v>0</v>
      </c>
      <c r="AE77" s="85" t="s">
        <v>716</v>
      </c>
      <c r="AF77" s="79" t="b">
        <v>0</v>
      </c>
      <c r="AG77" s="79" t="s">
        <v>718</v>
      </c>
      <c r="AH77" s="79"/>
      <c r="AI77" s="85" t="s">
        <v>716</v>
      </c>
      <c r="AJ77" s="79" t="b">
        <v>0</v>
      </c>
      <c r="AK77" s="79">
        <v>38</v>
      </c>
      <c r="AL77" s="85" t="s">
        <v>707</v>
      </c>
      <c r="AM77" s="79" t="s">
        <v>724</v>
      </c>
      <c r="AN77" s="79" t="b">
        <v>0</v>
      </c>
      <c r="AO77" s="85" t="s">
        <v>707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22</v>
      </c>
      <c r="BK77" s="49">
        <v>100</v>
      </c>
      <c r="BL77" s="48">
        <v>22</v>
      </c>
    </row>
    <row r="78" spans="1:64" ht="15">
      <c r="A78" s="64" t="s">
        <v>273</v>
      </c>
      <c r="B78" s="64" t="s">
        <v>297</v>
      </c>
      <c r="C78" s="65" t="s">
        <v>1866</v>
      </c>
      <c r="D78" s="66">
        <v>3</v>
      </c>
      <c r="E78" s="67" t="s">
        <v>132</v>
      </c>
      <c r="F78" s="68">
        <v>35</v>
      </c>
      <c r="G78" s="65"/>
      <c r="H78" s="69"/>
      <c r="I78" s="70"/>
      <c r="J78" s="70"/>
      <c r="K78" s="34" t="s">
        <v>65</v>
      </c>
      <c r="L78" s="77">
        <v>78</v>
      </c>
      <c r="M78" s="77"/>
      <c r="N78" s="72"/>
      <c r="O78" s="79" t="s">
        <v>307</v>
      </c>
      <c r="P78" s="81">
        <v>43590.329930555556</v>
      </c>
      <c r="Q78" s="79" t="s">
        <v>324</v>
      </c>
      <c r="R78" s="79"/>
      <c r="S78" s="79"/>
      <c r="T78" s="79" t="s">
        <v>376</v>
      </c>
      <c r="U78" s="79"/>
      <c r="V78" s="83" t="s">
        <v>454</v>
      </c>
      <c r="W78" s="81">
        <v>43590.329930555556</v>
      </c>
      <c r="X78" s="83" t="s">
        <v>540</v>
      </c>
      <c r="Y78" s="79"/>
      <c r="Z78" s="79"/>
      <c r="AA78" s="85" t="s">
        <v>658</v>
      </c>
      <c r="AB78" s="79"/>
      <c r="AC78" s="79" t="b">
        <v>0</v>
      </c>
      <c r="AD78" s="79">
        <v>0</v>
      </c>
      <c r="AE78" s="85" t="s">
        <v>716</v>
      </c>
      <c r="AF78" s="79" t="b">
        <v>0</v>
      </c>
      <c r="AG78" s="79" t="s">
        <v>718</v>
      </c>
      <c r="AH78" s="79"/>
      <c r="AI78" s="85" t="s">
        <v>716</v>
      </c>
      <c r="AJ78" s="79" t="b">
        <v>0</v>
      </c>
      <c r="AK78" s="79">
        <v>38</v>
      </c>
      <c r="AL78" s="85" t="s">
        <v>707</v>
      </c>
      <c r="AM78" s="79" t="s">
        <v>724</v>
      </c>
      <c r="AN78" s="79" t="b">
        <v>0</v>
      </c>
      <c r="AO78" s="85" t="s">
        <v>707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22</v>
      </c>
      <c r="BK78" s="49">
        <v>100</v>
      </c>
      <c r="BL78" s="48">
        <v>22</v>
      </c>
    </row>
    <row r="79" spans="1:64" ht="15">
      <c r="A79" s="64" t="s">
        <v>274</v>
      </c>
      <c r="B79" s="64" t="s">
        <v>297</v>
      </c>
      <c r="C79" s="65" t="s">
        <v>1866</v>
      </c>
      <c r="D79" s="66">
        <v>3</v>
      </c>
      <c r="E79" s="67" t="s">
        <v>132</v>
      </c>
      <c r="F79" s="68">
        <v>35</v>
      </c>
      <c r="G79" s="65"/>
      <c r="H79" s="69"/>
      <c r="I79" s="70"/>
      <c r="J79" s="70"/>
      <c r="K79" s="34" t="s">
        <v>65</v>
      </c>
      <c r="L79" s="77">
        <v>79</v>
      </c>
      <c r="M79" s="77"/>
      <c r="N79" s="72"/>
      <c r="O79" s="79" t="s">
        <v>307</v>
      </c>
      <c r="P79" s="81">
        <v>43590.3356712963</v>
      </c>
      <c r="Q79" s="79" t="s">
        <v>324</v>
      </c>
      <c r="R79" s="79"/>
      <c r="S79" s="79"/>
      <c r="T79" s="79" t="s">
        <v>376</v>
      </c>
      <c r="U79" s="79"/>
      <c r="V79" s="83" t="s">
        <v>455</v>
      </c>
      <c r="W79" s="81">
        <v>43590.3356712963</v>
      </c>
      <c r="X79" s="83" t="s">
        <v>541</v>
      </c>
      <c r="Y79" s="79"/>
      <c r="Z79" s="79"/>
      <c r="AA79" s="85" t="s">
        <v>659</v>
      </c>
      <c r="AB79" s="79"/>
      <c r="AC79" s="79" t="b">
        <v>0</v>
      </c>
      <c r="AD79" s="79">
        <v>0</v>
      </c>
      <c r="AE79" s="85" t="s">
        <v>716</v>
      </c>
      <c r="AF79" s="79" t="b">
        <v>0</v>
      </c>
      <c r="AG79" s="79" t="s">
        <v>718</v>
      </c>
      <c r="AH79" s="79"/>
      <c r="AI79" s="85" t="s">
        <v>716</v>
      </c>
      <c r="AJ79" s="79" t="b">
        <v>0</v>
      </c>
      <c r="AK79" s="79">
        <v>38</v>
      </c>
      <c r="AL79" s="85" t="s">
        <v>707</v>
      </c>
      <c r="AM79" s="79" t="s">
        <v>723</v>
      </c>
      <c r="AN79" s="79" t="b">
        <v>0</v>
      </c>
      <c r="AO79" s="85" t="s">
        <v>707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22</v>
      </c>
      <c r="BK79" s="49">
        <v>100</v>
      </c>
      <c r="BL79" s="48">
        <v>22</v>
      </c>
    </row>
    <row r="80" spans="1:64" ht="15">
      <c r="A80" s="64" t="s">
        <v>275</v>
      </c>
      <c r="B80" s="64" t="s">
        <v>297</v>
      </c>
      <c r="C80" s="65" t="s">
        <v>1866</v>
      </c>
      <c r="D80" s="66">
        <v>3</v>
      </c>
      <c r="E80" s="67" t="s">
        <v>132</v>
      </c>
      <c r="F80" s="68">
        <v>35</v>
      </c>
      <c r="G80" s="65"/>
      <c r="H80" s="69"/>
      <c r="I80" s="70"/>
      <c r="J80" s="70"/>
      <c r="K80" s="34" t="s">
        <v>65</v>
      </c>
      <c r="L80" s="77">
        <v>80</v>
      </c>
      <c r="M80" s="77"/>
      <c r="N80" s="72"/>
      <c r="O80" s="79" t="s">
        <v>307</v>
      </c>
      <c r="P80" s="81">
        <v>43590.352222222224</v>
      </c>
      <c r="Q80" s="79" t="s">
        <v>324</v>
      </c>
      <c r="R80" s="79"/>
      <c r="S80" s="79"/>
      <c r="T80" s="79" t="s">
        <v>376</v>
      </c>
      <c r="U80" s="79"/>
      <c r="V80" s="83" t="s">
        <v>456</v>
      </c>
      <c r="W80" s="81">
        <v>43590.352222222224</v>
      </c>
      <c r="X80" s="83" t="s">
        <v>542</v>
      </c>
      <c r="Y80" s="79"/>
      <c r="Z80" s="79"/>
      <c r="AA80" s="85" t="s">
        <v>660</v>
      </c>
      <c r="AB80" s="79"/>
      <c r="AC80" s="79" t="b">
        <v>0</v>
      </c>
      <c r="AD80" s="79">
        <v>0</v>
      </c>
      <c r="AE80" s="85" t="s">
        <v>716</v>
      </c>
      <c r="AF80" s="79" t="b">
        <v>0</v>
      </c>
      <c r="AG80" s="79" t="s">
        <v>718</v>
      </c>
      <c r="AH80" s="79"/>
      <c r="AI80" s="85" t="s">
        <v>716</v>
      </c>
      <c r="AJ80" s="79" t="b">
        <v>0</v>
      </c>
      <c r="AK80" s="79">
        <v>38</v>
      </c>
      <c r="AL80" s="85" t="s">
        <v>707</v>
      </c>
      <c r="AM80" s="79" t="s">
        <v>723</v>
      </c>
      <c r="AN80" s="79" t="b">
        <v>0</v>
      </c>
      <c r="AO80" s="85" t="s">
        <v>707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22</v>
      </c>
      <c r="BK80" s="49">
        <v>100</v>
      </c>
      <c r="BL80" s="48">
        <v>22</v>
      </c>
    </row>
    <row r="81" spans="1:64" ht="15">
      <c r="A81" s="64" t="s">
        <v>276</v>
      </c>
      <c r="B81" s="64" t="s">
        <v>297</v>
      </c>
      <c r="C81" s="65" t="s">
        <v>1867</v>
      </c>
      <c r="D81" s="66">
        <v>10</v>
      </c>
      <c r="E81" s="67" t="s">
        <v>136</v>
      </c>
      <c r="F81" s="68">
        <v>12</v>
      </c>
      <c r="G81" s="65"/>
      <c r="H81" s="69"/>
      <c r="I81" s="70"/>
      <c r="J81" s="70"/>
      <c r="K81" s="34" t="s">
        <v>65</v>
      </c>
      <c r="L81" s="77">
        <v>81</v>
      </c>
      <c r="M81" s="77"/>
      <c r="N81" s="72"/>
      <c r="O81" s="79" t="s">
        <v>307</v>
      </c>
      <c r="P81" s="81">
        <v>43586.301828703705</v>
      </c>
      <c r="Q81" s="79" t="s">
        <v>319</v>
      </c>
      <c r="R81" s="83" t="s">
        <v>357</v>
      </c>
      <c r="S81" s="79" t="s">
        <v>370</v>
      </c>
      <c r="T81" s="79" t="s">
        <v>380</v>
      </c>
      <c r="U81" s="79"/>
      <c r="V81" s="83" t="s">
        <v>457</v>
      </c>
      <c r="W81" s="81">
        <v>43586.301828703705</v>
      </c>
      <c r="X81" s="83" t="s">
        <v>543</v>
      </c>
      <c r="Y81" s="79"/>
      <c r="Z81" s="79"/>
      <c r="AA81" s="85" t="s">
        <v>661</v>
      </c>
      <c r="AB81" s="79"/>
      <c r="AC81" s="79" t="b">
        <v>0</v>
      </c>
      <c r="AD81" s="79">
        <v>0</v>
      </c>
      <c r="AE81" s="85" t="s">
        <v>716</v>
      </c>
      <c r="AF81" s="79" t="b">
        <v>0</v>
      </c>
      <c r="AG81" s="79" t="s">
        <v>718</v>
      </c>
      <c r="AH81" s="79"/>
      <c r="AI81" s="85" t="s">
        <v>716</v>
      </c>
      <c r="AJ81" s="79" t="b">
        <v>0</v>
      </c>
      <c r="AK81" s="79">
        <v>11</v>
      </c>
      <c r="AL81" s="85" t="s">
        <v>705</v>
      </c>
      <c r="AM81" s="79" t="s">
        <v>724</v>
      </c>
      <c r="AN81" s="79" t="b">
        <v>0</v>
      </c>
      <c r="AO81" s="85" t="s">
        <v>705</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15</v>
      </c>
      <c r="BK81" s="49">
        <v>100</v>
      </c>
      <c r="BL81" s="48">
        <v>15</v>
      </c>
    </row>
    <row r="82" spans="1:64" ht="15">
      <c r="A82" s="64" t="s">
        <v>276</v>
      </c>
      <c r="B82" s="64" t="s">
        <v>297</v>
      </c>
      <c r="C82" s="65" t="s">
        <v>1867</v>
      </c>
      <c r="D82" s="66">
        <v>10</v>
      </c>
      <c r="E82" s="67" t="s">
        <v>136</v>
      </c>
      <c r="F82" s="68">
        <v>12</v>
      </c>
      <c r="G82" s="65"/>
      <c r="H82" s="69"/>
      <c r="I82" s="70"/>
      <c r="J82" s="70"/>
      <c r="K82" s="34" t="s">
        <v>65</v>
      </c>
      <c r="L82" s="77">
        <v>82</v>
      </c>
      <c r="M82" s="77"/>
      <c r="N82" s="72"/>
      <c r="O82" s="79" t="s">
        <v>307</v>
      </c>
      <c r="P82" s="81">
        <v>43590.356875</v>
      </c>
      <c r="Q82" s="79" t="s">
        <v>324</v>
      </c>
      <c r="R82" s="79"/>
      <c r="S82" s="79"/>
      <c r="T82" s="79" t="s">
        <v>376</v>
      </c>
      <c r="U82" s="79"/>
      <c r="V82" s="83" t="s">
        <v>457</v>
      </c>
      <c r="W82" s="81">
        <v>43590.356875</v>
      </c>
      <c r="X82" s="83" t="s">
        <v>544</v>
      </c>
      <c r="Y82" s="79"/>
      <c r="Z82" s="79"/>
      <c r="AA82" s="85" t="s">
        <v>662</v>
      </c>
      <c r="AB82" s="79"/>
      <c r="AC82" s="79" t="b">
        <v>0</v>
      </c>
      <c r="AD82" s="79">
        <v>0</v>
      </c>
      <c r="AE82" s="85" t="s">
        <v>716</v>
      </c>
      <c r="AF82" s="79" t="b">
        <v>0</v>
      </c>
      <c r="AG82" s="79" t="s">
        <v>718</v>
      </c>
      <c r="AH82" s="79"/>
      <c r="AI82" s="85" t="s">
        <v>716</v>
      </c>
      <c r="AJ82" s="79" t="b">
        <v>0</v>
      </c>
      <c r="AK82" s="79">
        <v>38</v>
      </c>
      <c r="AL82" s="85" t="s">
        <v>707</v>
      </c>
      <c r="AM82" s="79" t="s">
        <v>724</v>
      </c>
      <c r="AN82" s="79" t="b">
        <v>0</v>
      </c>
      <c r="AO82" s="85" t="s">
        <v>707</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22</v>
      </c>
      <c r="BK82" s="49">
        <v>100</v>
      </c>
      <c r="BL82" s="48">
        <v>22</v>
      </c>
    </row>
    <row r="83" spans="1:64" ht="15">
      <c r="A83" s="64" t="s">
        <v>277</v>
      </c>
      <c r="B83" s="64" t="s">
        <v>297</v>
      </c>
      <c r="C83" s="65" t="s">
        <v>1866</v>
      </c>
      <c r="D83" s="66">
        <v>3</v>
      </c>
      <c r="E83" s="67" t="s">
        <v>132</v>
      </c>
      <c r="F83" s="68">
        <v>35</v>
      </c>
      <c r="G83" s="65"/>
      <c r="H83" s="69"/>
      <c r="I83" s="70"/>
      <c r="J83" s="70"/>
      <c r="K83" s="34" t="s">
        <v>65</v>
      </c>
      <c r="L83" s="77">
        <v>83</v>
      </c>
      <c r="M83" s="77"/>
      <c r="N83" s="72"/>
      <c r="O83" s="79" t="s">
        <v>307</v>
      </c>
      <c r="P83" s="81">
        <v>43590.421064814815</v>
      </c>
      <c r="Q83" s="79" t="s">
        <v>324</v>
      </c>
      <c r="R83" s="79"/>
      <c r="S83" s="79"/>
      <c r="T83" s="79" t="s">
        <v>376</v>
      </c>
      <c r="U83" s="79"/>
      <c r="V83" s="83" t="s">
        <v>458</v>
      </c>
      <c r="W83" s="81">
        <v>43590.421064814815</v>
      </c>
      <c r="X83" s="83" t="s">
        <v>545</v>
      </c>
      <c r="Y83" s="79"/>
      <c r="Z83" s="79"/>
      <c r="AA83" s="85" t="s">
        <v>663</v>
      </c>
      <c r="AB83" s="79"/>
      <c r="AC83" s="79" t="b">
        <v>0</v>
      </c>
      <c r="AD83" s="79">
        <v>0</v>
      </c>
      <c r="AE83" s="85" t="s">
        <v>716</v>
      </c>
      <c r="AF83" s="79" t="b">
        <v>0</v>
      </c>
      <c r="AG83" s="79" t="s">
        <v>718</v>
      </c>
      <c r="AH83" s="79"/>
      <c r="AI83" s="85" t="s">
        <v>716</v>
      </c>
      <c r="AJ83" s="79" t="b">
        <v>0</v>
      </c>
      <c r="AK83" s="79">
        <v>38</v>
      </c>
      <c r="AL83" s="85" t="s">
        <v>707</v>
      </c>
      <c r="AM83" s="79" t="s">
        <v>724</v>
      </c>
      <c r="AN83" s="79" t="b">
        <v>0</v>
      </c>
      <c r="AO83" s="85" t="s">
        <v>707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22</v>
      </c>
      <c r="BK83" s="49">
        <v>100</v>
      </c>
      <c r="BL83" s="48">
        <v>22</v>
      </c>
    </row>
    <row r="84" spans="1:64" ht="15">
      <c r="A84" s="64" t="s">
        <v>278</v>
      </c>
      <c r="B84" s="64" t="s">
        <v>297</v>
      </c>
      <c r="C84" s="65" t="s">
        <v>1866</v>
      </c>
      <c r="D84" s="66">
        <v>3</v>
      </c>
      <c r="E84" s="67" t="s">
        <v>132</v>
      </c>
      <c r="F84" s="68">
        <v>35</v>
      </c>
      <c r="G84" s="65"/>
      <c r="H84" s="69"/>
      <c r="I84" s="70"/>
      <c r="J84" s="70"/>
      <c r="K84" s="34" t="s">
        <v>65</v>
      </c>
      <c r="L84" s="77">
        <v>84</v>
      </c>
      <c r="M84" s="77"/>
      <c r="N84" s="72"/>
      <c r="O84" s="79" t="s">
        <v>307</v>
      </c>
      <c r="P84" s="81">
        <v>43590.512025462966</v>
      </c>
      <c r="Q84" s="79" t="s">
        <v>324</v>
      </c>
      <c r="R84" s="79"/>
      <c r="S84" s="79"/>
      <c r="T84" s="79" t="s">
        <v>376</v>
      </c>
      <c r="U84" s="79"/>
      <c r="V84" s="83" t="s">
        <v>459</v>
      </c>
      <c r="W84" s="81">
        <v>43590.512025462966</v>
      </c>
      <c r="X84" s="83" t="s">
        <v>546</v>
      </c>
      <c r="Y84" s="79"/>
      <c r="Z84" s="79"/>
      <c r="AA84" s="85" t="s">
        <v>664</v>
      </c>
      <c r="AB84" s="79"/>
      <c r="AC84" s="79" t="b">
        <v>0</v>
      </c>
      <c r="AD84" s="79">
        <v>0</v>
      </c>
      <c r="AE84" s="85" t="s">
        <v>716</v>
      </c>
      <c r="AF84" s="79" t="b">
        <v>0</v>
      </c>
      <c r="AG84" s="79" t="s">
        <v>718</v>
      </c>
      <c r="AH84" s="79"/>
      <c r="AI84" s="85" t="s">
        <v>716</v>
      </c>
      <c r="AJ84" s="79" t="b">
        <v>0</v>
      </c>
      <c r="AK84" s="79">
        <v>38</v>
      </c>
      <c r="AL84" s="85" t="s">
        <v>707</v>
      </c>
      <c r="AM84" s="79" t="s">
        <v>724</v>
      </c>
      <c r="AN84" s="79" t="b">
        <v>0</v>
      </c>
      <c r="AO84" s="85" t="s">
        <v>707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22</v>
      </c>
      <c r="BK84" s="49">
        <v>100</v>
      </c>
      <c r="BL84" s="48">
        <v>22</v>
      </c>
    </row>
    <row r="85" spans="1:64" ht="15">
      <c r="A85" s="64" t="s">
        <v>279</v>
      </c>
      <c r="B85" s="64" t="s">
        <v>297</v>
      </c>
      <c r="C85" s="65" t="s">
        <v>1866</v>
      </c>
      <c r="D85" s="66">
        <v>3</v>
      </c>
      <c r="E85" s="67" t="s">
        <v>132</v>
      </c>
      <c r="F85" s="68">
        <v>35</v>
      </c>
      <c r="G85" s="65"/>
      <c r="H85" s="69"/>
      <c r="I85" s="70"/>
      <c r="J85" s="70"/>
      <c r="K85" s="34" t="s">
        <v>65</v>
      </c>
      <c r="L85" s="77">
        <v>85</v>
      </c>
      <c r="M85" s="77"/>
      <c r="N85" s="72"/>
      <c r="O85" s="79" t="s">
        <v>307</v>
      </c>
      <c r="P85" s="81">
        <v>43590.535787037035</v>
      </c>
      <c r="Q85" s="79" t="s">
        <v>324</v>
      </c>
      <c r="R85" s="79"/>
      <c r="S85" s="79"/>
      <c r="T85" s="79" t="s">
        <v>376</v>
      </c>
      <c r="U85" s="79"/>
      <c r="V85" s="83" t="s">
        <v>460</v>
      </c>
      <c r="W85" s="81">
        <v>43590.535787037035</v>
      </c>
      <c r="X85" s="83" t="s">
        <v>547</v>
      </c>
      <c r="Y85" s="79"/>
      <c r="Z85" s="79"/>
      <c r="AA85" s="85" t="s">
        <v>665</v>
      </c>
      <c r="AB85" s="79"/>
      <c r="AC85" s="79" t="b">
        <v>0</v>
      </c>
      <c r="AD85" s="79">
        <v>0</v>
      </c>
      <c r="AE85" s="85" t="s">
        <v>716</v>
      </c>
      <c r="AF85" s="79" t="b">
        <v>0</v>
      </c>
      <c r="AG85" s="79" t="s">
        <v>718</v>
      </c>
      <c r="AH85" s="79"/>
      <c r="AI85" s="85" t="s">
        <v>716</v>
      </c>
      <c r="AJ85" s="79" t="b">
        <v>0</v>
      </c>
      <c r="AK85" s="79">
        <v>38</v>
      </c>
      <c r="AL85" s="85" t="s">
        <v>707</v>
      </c>
      <c r="AM85" s="79" t="s">
        <v>724</v>
      </c>
      <c r="AN85" s="79" t="b">
        <v>0</v>
      </c>
      <c r="AO85" s="85" t="s">
        <v>707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22</v>
      </c>
      <c r="BK85" s="49">
        <v>100</v>
      </c>
      <c r="BL85" s="48">
        <v>22</v>
      </c>
    </row>
    <row r="86" spans="1:64" ht="15">
      <c r="A86" s="64" t="s">
        <v>280</v>
      </c>
      <c r="B86" s="64" t="s">
        <v>297</v>
      </c>
      <c r="C86" s="65" t="s">
        <v>1866</v>
      </c>
      <c r="D86" s="66">
        <v>3</v>
      </c>
      <c r="E86" s="67" t="s">
        <v>132</v>
      </c>
      <c r="F86" s="68">
        <v>35</v>
      </c>
      <c r="G86" s="65"/>
      <c r="H86" s="69"/>
      <c r="I86" s="70"/>
      <c r="J86" s="70"/>
      <c r="K86" s="34" t="s">
        <v>65</v>
      </c>
      <c r="L86" s="77">
        <v>86</v>
      </c>
      <c r="M86" s="77"/>
      <c r="N86" s="72"/>
      <c r="O86" s="79" t="s">
        <v>307</v>
      </c>
      <c r="P86" s="81">
        <v>43590.556608796294</v>
      </c>
      <c r="Q86" s="79" t="s">
        <v>324</v>
      </c>
      <c r="R86" s="79"/>
      <c r="S86" s="79"/>
      <c r="T86" s="79" t="s">
        <v>376</v>
      </c>
      <c r="U86" s="79"/>
      <c r="V86" s="83" t="s">
        <v>461</v>
      </c>
      <c r="W86" s="81">
        <v>43590.556608796294</v>
      </c>
      <c r="X86" s="83" t="s">
        <v>548</v>
      </c>
      <c r="Y86" s="79"/>
      <c r="Z86" s="79"/>
      <c r="AA86" s="85" t="s">
        <v>666</v>
      </c>
      <c r="AB86" s="79"/>
      <c r="AC86" s="79" t="b">
        <v>0</v>
      </c>
      <c r="AD86" s="79">
        <v>0</v>
      </c>
      <c r="AE86" s="85" t="s">
        <v>716</v>
      </c>
      <c r="AF86" s="79" t="b">
        <v>0</v>
      </c>
      <c r="AG86" s="79" t="s">
        <v>718</v>
      </c>
      <c r="AH86" s="79"/>
      <c r="AI86" s="85" t="s">
        <v>716</v>
      </c>
      <c r="AJ86" s="79" t="b">
        <v>0</v>
      </c>
      <c r="AK86" s="79">
        <v>38</v>
      </c>
      <c r="AL86" s="85" t="s">
        <v>707</v>
      </c>
      <c r="AM86" s="79" t="s">
        <v>721</v>
      </c>
      <c r="AN86" s="79" t="b">
        <v>0</v>
      </c>
      <c r="AO86" s="85" t="s">
        <v>707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22</v>
      </c>
      <c r="BK86" s="49">
        <v>100</v>
      </c>
      <c r="BL86" s="48">
        <v>22</v>
      </c>
    </row>
    <row r="87" spans="1:64" ht="15">
      <c r="A87" s="64" t="s">
        <v>281</v>
      </c>
      <c r="B87" s="64" t="s">
        <v>297</v>
      </c>
      <c r="C87" s="65" t="s">
        <v>1866</v>
      </c>
      <c r="D87" s="66">
        <v>3</v>
      </c>
      <c r="E87" s="67" t="s">
        <v>132</v>
      </c>
      <c r="F87" s="68">
        <v>35</v>
      </c>
      <c r="G87" s="65"/>
      <c r="H87" s="69"/>
      <c r="I87" s="70"/>
      <c r="J87" s="70"/>
      <c r="K87" s="34" t="s">
        <v>65</v>
      </c>
      <c r="L87" s="77">
        <v>87</v>
      </c>
      <c r="M87" s="77"/>
      <c r="N87" s="72"/>
      <c r="O87" s="79" t="s">
        <v>307</v>
      </c>
      <c r="P87" s="81">
        <v>43590.56112268518</v>
      </c>
      <c r="Q87" s="79" t="s">
        <v>324</v>
      </c>
      <c r="R87" s="79"/>
      <c r="S87" s="79"/>
      <c r="T87" s="79" t="s">
        <v>376</v>
      </c>
      <c r="U87" s="79"/>
      <c r="V87" s="83" t="s">
        <v>462</v>
      </c>
      <c r="W87" s="81">
        <v>43590.56112268518</v>
      </c>
      <c r="X87" s="83" t="s">
        <v>549</v>
      </c>
      <c r="Y87" s="79"/>
      <c r="Z87" s="79"/>
      <c r="AA87" s="85" t="s">
        <v>667</v>
      </c>
      <c r="AB87" s="79"/>
      <c r="AC87" s="79" t="b">
        <v>0</v>
      </c>
      <c r="AD87" s="79">
        <v>0</v>
      </c>
      <c r="AE87" s="85" t="s">
        <v>716</v>
      </c>
      <c r="AF87" s="79" t="b">
        <v>0</v>
      </c>
      <c r="AG87" s="79" t="s">
        <v>718</v>
      </c>
      <c r="AH87" s="79"/>
      <c r="AI87" s="85" t="s">
        <v>716</v>
      </c>
      <c r="AJ87" s="79" t="b">
        <v>0</v>
      </c>
      <c r="AK87" s="79">
        <v>38</v>
      </c>
      <c r="AL87" s="85" t="s">
        <v>707</v>
      </c>
      <c r="AM87" s="79" t="s">
        <v>723</v>
      </c>
      <c r="AN87" s="79" t="b">
        <v>0</v>
      </c>
      <c r="AO87" s="85" t="s">
        <v>707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22</v>
      </c>
      <c r="BK87" s="49">
        <v>100</v>
      </c>
      <c r="BL87" s="48">
        <v>22</v>
      </c>
    </row>
    <row r="88" spans="1:64" ht="15">
      <c r="A88" s="64" t="s">
        <v>282</v>
      </c>
      <c r="B88" s="64" t="s">
        <v>297</v>
      </c>
      <c r="C88" s="65" t="s">
        <v>1866</v>
      </c>
      <c r="D88" s="66">
        <v>3</v>
      </c>
      <c r="E88" s="67" t="s">
        <v>132</v>
      </c>
      <c r="F88" s="68">
        <v>35</v>
      </c>
      <c r="G88" s="65"/>
      <c r="H88" s="69"/>
      <c r="I88" s="70"/>
      <c r="J88" s="70"/>
      <c r="K88" s="34" t="s">
        <v>65</v>
      </c>
      <c r="L88" s="77">
        <v>88</v>
      </c>
      <c r="M88" s="77"/>
      <c r="N88" s="72"/>
      <c r="O88" s="79" t="s">
        <v>307</v>
      </c>
      <c r="P88" s="81">
        <v>43590.576203703706</v>
      </c>
      <c r="Q88" s="79" t="s">
        <v>324</v>
      </c>
      <c r="R88" s="79"/>
      <c r="S88" s="79"/>
      <c r="T88" s="79" t="s">
        <v>376</v>
      </c>
      <c r="U88" s="79"/>
      <c r="V88" s="83" t="s">
        <v>463</v>
      </c>
      <c r="W88" s="81">
        <v>43590.576203703706</v>
      </c>
      <c r="X88" s="83" t="s">
        <v>550</v>
      </c>
      <c r="Y88" s="79"/>
      <c r="Z88" s="79"/>
      <c r="AA88" s="85" t="s">
        <v>668</v>
      </c>
      <c r="AB88" s="79"/>
      <c r="AC88" s="79" t="b">
        <v>0</v>
      </c>
      <c r="AD88" s="79">
        <v>0</v>
      </c>
      <c r="AE88" s="85" t="s">
        <v>716</v>
      </c>
      <c r="AF88" s="79" t="b">
        <v>0</v>
      </c>
      <c r="AG88" s="79" t="s">
        <v>718</v>
      </c>
      <c r="AH88" s="79"/>
      <c r="AI88" s="85" t="s">
        <v>716</v>
      </c>
      <c r="AJ88" s="79" t="b">
        <v>0</v>
      </c>
      <c r="AK88" s="79">
        <v>38</v>
      </c>
      <c r="AL88" s="85" t="s">
        <v>707</v>
      </c>
      <c r="AM88" s="79" t="s">
        <v>723</v>
      </c>
      <c r="AN88" s="79" t="b">
        <v>0</v>
      </c>
      <c r="AO88" s="85" t="s">
        <v>707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22</v>
      </c>
      <c r="BK88" s="49">
        <v>100</v>
      </c>
      <c r="BL88" s="48">
        <v>22</v>
      </c>
    </row>
    <row r="89" spans="1:64" ht="15">
      <c r="A89" s="64" t="s">
        <v>283</v>
      </c>
      <c r="B89" s="64" t="s">
        <v>297</v>
      </c>
      <c r="C89" s="65" t="s">
        <v>1866</v>
      </c>
      <c r="D89" s="66">
        <v>3</v>
      </c>
      <c r="E89" s="67" t="s">
        <v>132</v>
      </c>
      <c r="F89" s="68">
        <v>35</v>
      </c>
      <c r="G89" s="65"/>
      <c r="H89" s="69"/>
      <c r="I89" s="70"/>
      <c r="J89" s="70"/>
      <c r="K89" s="34" t="s">
        <v>65</v>
      </c>
      <c r="L89" s="77">
        <v>89</v>
      </c>
      <c r="M89" s="77"/>
      <c r="N89" s="72"/>
      <c r="O89" s="79" t="s">
        <v>307</v>
      </c>
      <c r="P89" s="81">
        <v>43590.59900462963</v>
      </c>
      <c r="Q89" s="79" t="s">
        <v>324</v>
      </c>
      <c r="R89" s="79"/>
      <c r="S89" s="79"/>
      <c r="T89" s="79" t="s">
        <v>376</v>
      </c>
      <c r="U89" s="79"/>
      <c r="V89" s="83" t="s">
        <v>464</v>
      </c>
      <c r="W89" s="81">
        <v>43590.59900462963</v>
      </c>
      <c r="X89" s="83" t="s">
        <v>551</v>
      </c>
      <c r="Y89" s="79"/>
      <c r="Z89" s="79"/>
      <c r="AA89" s="85" t="s">
        <v>669</v>
      </c>
      <c r="AB89" s="79"/>
      <c r="AC89" s="79" t="b">
        <v>0</v>
      </c>
      <c r="AD89" s="79">
        <v>0</v>
      </c>
      <c r="AE89" s="85" t="s">
        <v>716</v>
      </c>
      <c r="AF89" s="79" t="b">
        <v>0</v>
      </c>
      <c r="AG89" s="79" t="s">
        <v>718</v>
      </c>
      <c r="AH89" s="79"/>
      <c r="AI89" s="85" t="s">
        <v>716</v>
      </c>
      <c r="AJ89" s="79" t="b">
        <v>0</v>
      </c>
      <c r="AK89" s="79">
        <v>38</v>
      </c>
      <c r="AL89" s="85" t="s">
        <v>707</v>
      </c>
      <c r="AM89" s="79" t="s">
        <v>723</v>
      </c>
      <c r="AN89" s="79" t="b">
        <v>0</v>
      </c>
      <c r="AO89" s="85" t="s">
        <v>707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22</v>
      </c>
      <c r="BK89" s="49">
        <v>100</v>
      </c>
      <c r="BL89" s="48">
        <v>22</v>
      </c>
    </row>
    <row r="90" spans="1:64" ht="15">
      <c r="A90" s="64" t="s">
        <v>284</v>
      </c>
      <c r="B90" s="64" t="s">
        <v>306</v>
      </c>
      <c r="C90" s="65" t="s">
        <v>1866</v>
      </c>
      <c r="D90" s="66">
        <v>3</v>
      </c>
      <c r="E90" s="67" t="s">
        <v>132</v>
      </c>
      <c r="F90" s="68">
        <v>35</v>
      </c>
      <c r="G90" s="65"/>
      <c r="H90" s="69"/>
      <c r="I90" s="70"/>
      <c r="J90" s="70"/>
      <c r="K90" s="34" t="s">
        <v>65</v>
      </c>
      <c r="L90" s="77">
        <v>90</v>
      </c>
      <c r="M90" s="77"/>
      <c r="N90" s="72"/>
      <c r="O90" s="79" t="s">
        <v>307</v>
      </c>
      <c r="P90" s="81">
        <v>43590.65293981481</v>
      </c>
      <c r="Q90" s="79" t="s">
        <v>325</v>
      </c>
      <c r="R90" s="79"/>
      <c r="S90" s="79"/>
      <c r="T90" s="79"/>
      <c r="U90" s="79"/>
      <c r="V90" s="83" t="s">
        <v>465</v>
      </c>
      <c r="W90" s="81">
        <v>43590.65293981481</v>
      </c>
      <c r="X90" s="83" t="s">
        <v>552</v>
      </c>
      <c r="Y90" s="79"/>
      <c r="Z90" s="79"/>
      <c r="AA90" s="85" t="s">
        <v>670</v>
      </c>
      <c r="AB90" s="79"/>
      <c r="AC90" s="79" t="b">
        <v>0</v>
      </c>
      <c r="AD90" s="79">
        <v>0</v>
      </c>
      <c r="AE90" s="85" t="s">
        <v>716</v>
      </c>
      <c r="AF90" s="79" t="b">
        <v>0</v>
      </c>
      <c r="AG90" s="79" t="s">
        <v>718</v>
      </c>
      <c r="AH90" s="79"/>
      <c r="AI90" s="85" t="s">
        <v>716</v>
      </c>
      <c r="AJ90" s="79" t="b">
        <v>0</v>
      </c>
      <c r="AK90" s="79">
        <v>4</v>
      </c>
      <c r="AL90" s="85" t="s">
        <v>697</v>
      </c>
      <c r="AM90" s="79" t="s">
        <v>721</v>
      </c>
      <c r="AN90" s="79" t="b">
        <v>0</v>
      </c>
      <c r="AO90" s="85" t="s">
        <v>697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1</v>
      </c>
      <c r="BG90" s="49">
        <v>4.545454545454546</v>
      </c>
      <c r="BH90" s="48">
        <v>0</v>
      </c>
      <c r="BI90" s="49">
        <v>0</v>
      </c>
      <c r="BJ90" s="48">
        <v>21</v>
      </c>
      <c r="BK90" s="49">
        <v>95.45454545454545</v>
      </c>
      <c r="BL90" s="48">
        <v>22</v>
      </c>
    </row>
    <row r="91" spans="1:64" ht="15">
      <c r="A91" s="64" t="s">
        <v>284</v>
      </c>
      <c r="B91" s="64" t="s">
        <v>297</v>
      </c>
      <c r="C91" s="65" t="s">
        <v>1866</v>
      </c>
      <c r="D91" s="66">
        <v>3</v>
      </c>
      <c r="E91" s="67" t="s">
        <v>132</v>
      </c>
      <c r="F91" s="68">
        <v>35</v>
      </c>
      <c r="G91" s="65"/>
      <c r="H91" s="69"/>
      <c r="I91" s="70"/>
      <c r="J91" s="70"/>
      <c r="K91" s="34" t="s">
        <v>65</v>
      </c>
      <c r="L91" s="77">
        <v>91</v>
      </c>
      <c r="M91" s="77"/>
      <c r="N91" s="72"/>
      <c r="O91" s="79" t="s">
        <v>307</v>
      </c>
      <c r="P91" s="81">
        <v>43590.65293981481</v>
      </c>
      <c r="Q91" s="79" t="s">
        <v>325</v>
      </c>
      <c r="R91" s="79"/>
      <c r="S91" s="79"/>
      <c r="T91" s="79"/>
      <c r="U91" s="79"/>
      <c r="V91" s="83" t="s">
        <v>465</v>
      </c>
      <c r="W91" s="81">
        <v>43590.65293981481</v>
      </c>
      <c r="X91" s="83" t="s">
        <v>552</v>
      </c>
      <c r="Y91" s="79"/>
      <c r="Z91" s="79"/>
      <c r="AA91" s="85" t="s">
        <v>670</v>
      </c>
      <c r="AB91" s="79"/>
      <c r="AC91" s="79" t="b">
        <v>0</v>
      </c>
      <c r="AD91" s="79">
        <v>0</v>
      </c>
      <c r="AE91" s="85" t="s">
        <v>716</v>
      </c>
      <c r="AF91" s="79" t="b">
        <v>0</v>
      </c>
      <c r="AG91" s="79" t="s">
        <v>718</v>
      </c>
      <c r="AH91" s="79"/>
      <c r="AI91" s="85" t="s">
        <v>716</v>
      </c>
      <c r="AJ91" s="79" t="b">
        <v>0</v>
      </c>
      <c r="AK91" s="79">
        <v>4</v>
      </c>
      <c r="AL91" s="85" t="s">
        <v>697</v>
      </c>
      <c r="AM91" s="79" t="s">
        <v>721</v>
      </c>
      <c r="AN91" s="79" t="b">
        <v>0</v>
      </c>
      <c r="AO91" s="85" t="s">
        <v>697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285</v>
      </c>
      <c r="B92" s="64" t="s">
        <v>297</v>
      </c>
      <c r="C92" s="65" t="s">
        <v>1866</v>
      </c>
      <c r="D92" s="66">
        <v>3</v>
      </c>
      <c r="E92" s="67" t="s">
        <v>132</v>
      </c>
      <c r="F92" s="68">
        <v>35</v>
      </c>
      <c r="G92" s="65"/>
      <c r="H92" s="69"/>
      <c r="I92" s="70"/>
      <c r="J92" s="70"/>
      <c r="K92" s="34" t="s">
        <v>65</v>
      </c>
      <c r="L92" s="77">
        <v>92</v>
      </c>
      <c r="M92" s="77"/>
      <c r="N92" s="72"/>
      <c r="O92" s="79" t="s">
        <v>307</v>
      </c>
      <c r="P92" s="81">
        <v>43590.690092592595</v>
      </c>
      <c r="Q92" s="79" t="s">
        <v>324</v>
      </c>
      <c r="R92" s="79"/>
      <c r="S92" s="79"/>
      <c r="T92" s="79" t="s">
        <v>376</v>
      </c>
      <c r="U92" s="79"/>
      <c r="V92" s="83" t="s">
        <v>466</v>
      </c>
      <c r="W92" s="81">
        <v>43590.690092592595</v>
      </c>
      <c r="X92" s="83" t="s">
        <v>553</v>
      </c>
      <c r="Y92" s="79"/>
      <c r="Z92" s="79"/>
      <c r="AA92" s="85" t="s">
        <v>671</v>
      </c>
      <c r="AB92" s="79"/>
      <c r="AC92" s="79" t="b">
        <v>0</v>
      </c>
      <c r="AD92" s="79">
        <v>0</v>
      </c>
      <c r="AE92" s="85" t="s">
        <v>716</v>
      </c>
      <c r="AF92" s="79" t="b">
        <v>0</v>
      </c>
      <c r="AG92" s="79" t="s">
        <v>718</v>
      </c>
      <c r="AH92" s="79"/>
      <c r="AI92" s="85" t="s">
        <v>716</v>
      </c>
      <c r="AJ92" s="79" t="b">
        <v>0</v>
      </c>
      <c r="AK92" s="79">
        <v>38</v>
      </c>
      <c r="AL92" s="85" t="s">
        <v>707</v>
      </c>
      <c r="AM92" s="79" t="s">
        <v>723</v>
      </c>
      <c r="AN92" s="79" t="b">
        <v>0</v>
      </c>
      <c r="AO92" s="85" t="s">
        <v>707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22</v>
      </c>
      <c r="BK92" s="49">
        <v>100</v>
      </c>
      <c r="BL92" s="48">
        <v>22</v>
      </c>
    </row>
    <row r="93" spans="1:64" ht="15">
      <c r="A93" s="64" t="s">
        <v>286</v>
      </c>
      <c r="B93" s="64" t="s">
        <v>297</v>
      </c>
      <c r="C93" s="65" t="s">
        <v>1866</v>
      </c>
      <c r="D93" s="66">
        <v>3</v>
      </c>
      <c r="E93" s="67" t="s">
        <v>132</v>
      </c>
      <c r="F93" s="68">
        <v>35</v>
      </c>
      <c r="G93" s="65"/>
      <c r="H93" s="69"/>
      <c r="I93" s="70"/>
      <c r="J93" s="70"/>
      <c r="K93" s="34" t="s">
        <v>65</v>
      </c>
      <c r="L93" s="77">
        <v>93</v>
      </c>
      <c r="M93" s="77"/>
      <c r="N93" s="72"/>
      <c r="O93" s="79" t="s">
        <v>307</v>
      </c>
      <c r="P93" s="81">
        <v>43591.43939814815</v>
      </c>
      <c r="Q93" s="79" t="s">
        <v>324</v>
      </c>
      <c r="R93" s="79"/>
      <c r="S93" s="79"/>
      <c r="T93" s="79" t="s">
        <v>376</v>
      </c>
      <c r="U93" s="79"/>
      <c r="V93" s="83" t="s">
        <v>467</v>
      </c>
      <c r="W93" s="81">
        <v>43591.43939814815</v>
      </c>
      <c r="X93" s="83" t="s">
        <v>554</v>
      </c>
      <c r="Y93" s="79"/>
      <c r="Z93" s="79"/>
      <c r="AA93" s="85" t="s">
        <v>672</v>
      </c>
      <c r="AB93" s="79"/>
      <c r="AC93" s="79" t="b">
        <v>0</v>
      </c>
      <c r="AD93" s="79">
        <v>0</v>
      </c>
      <c r="AE93" s="85" t="s">
        <v>716</v>
      </c>
      <c r="AF93" s="79" t="b">
        <v>0</v>
      </c>
      <c r="AG93" s="79" t="s">
        <v>718</v>
      </c>
      <c r="AH93" s="79"/>
      <c r="AI93" s="85" t="s">
        <v>716</v>
      </c>
      <c r="AJ93" s="79" t="b">
        <v>0</v>
      </c>
      <c r="AK93" s="79">
        <v>39</v>
      </c>
      <c r="AL93" s="85" t="s">
        <v>707</v>
      </c>
      <c r="AM93" s="79" t="s">
        <v>724</v>
      </c>
      <c r="AN93" s="79" t="b">
        <v>0</v>
      </c>
      <c r="AO93" s="85" t="s">
        <v>707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22</v>
      </c>
      <c r="BK93" s="49">
        <v>100</v>
      </c>
      <c r="BL93" s="48">
        <v>22</v>
      </c>
    </row>
    <row r="94" spans="1:64" ht="15">
      <c r="A94" s="64" t="s">
        <v>287</v>
      </c>
      <c r="B94" s="64" t="s">
        <v>287</v>
      </c>
      <c r="C94" s="65" t="s">
        <v>1866</v>
      </c>
      <c r="D94" s="66">
        <v>3</v>
      </c>
      <c r="E94" s="67" t="s">
        <v>132</v>
      </c>
      <c r="F94" s="68">
        <v>35</v>
      </c>
      <c r="G94" s="65"/>
      <c r="H94" s="69"/>
      <c r="I94" s="70"/>
      <c r="J94" s="70"/>
      <c r="K94" s="34" t="s">
        <v>65</v>
      </c>
      <c r="L94" s="77">
        <v>94</v>
      </c>
      <c r="M94" s="77"/>
      <c r="N94" s="72"/>
      <c r="O94" s="79" t="s">
        <v>176</v>
      </c>
      <c r="P94" s="81">
        <v>43586.12535879629</v>
      </c>
      <c r="Q94" s="79" t="s">
        <v>326</v>
      </c>
      <c r="R94" s="83" t="s">
        <v>358</v>
      </c>
      <c r="S94" s="79" t="s">
        <v>371</v>
      </c>
      <c r="T94" s="79" t="s">
        <v>384</v>
      </c>
      <c r="U94" s="83" t="s">
        <v>394</v>
      </c>
      <c r="V94" s="83" t="s">
        <v>394</v>
      </c>
      <c r="W94" s="81">
        <v>43586.12535879629</v>
      </c>
      <c r="X94" s="83" t="s">
        <v>555</v>
      </c>
      <c r="Y94" s="79"/>
      <c r="Z94" s="79"/>
      <c r="AA94" s="85" t="s">
        <v>673</v>
      </c>
      <c r="AB94" s="79"/>
      <c r="AC94" s="79" t="b">
        <v>0</v>
      </c>
      <c r="AD94" s="79">
        <v>2</v>
      </c>
      <c r="AE94" s="85" t="s">
        <v>716</v>
      </c>
      <c r="AF94" s="79" t="b">
        <v>0</v>
      </c>
      <c r="AG94" s="79" t="s">
        <v>718</v>
      </c>
      <c r="AH94" s="79"/>
      <c r="AI94" s="85" t="s">
        <v>716</v>
      </c>
      <c r="AJ94" s="79" t="b">
        <v>0</v>
      </c>
      <c r="AK94" s="79">
        <v>1</v>
      </c>
      <c r="AL94" s="85" t="s">
        <v>716</v>
      </c>
      <c r="AM94" s="79" t="s">
        <v>728</v>
      </c>
      <c r="AN94" s="79" t="b">
        <v>0</v>
      </c>
      <c r="AO94" s="85" t="s">
        <v>673</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32</v>
      </c>
      <c r="BK94" s="49">
        <v>100</v>
      </c>
      <c r="BL94" s="48">
        <v>32</v>
      </c>
    </row>
    <row r="95" spans="1:64" ht="15">
      <c r="A95" s="64" t="s">
        <v>288</v>
      </c>
      <c r="B95" s="64" t="s">
        <v>287</v>
      </c>
      <c r="C95" s="65" t="s">
        <v>1866</v>
      </c>
      <c r="D95" s="66">
        <v>3</v>
      </c>
      <c r="E95" s="67" t="s">
        <v>132</v>
      </c>
      <c r="F95" s="68">
        <v>35</v>
      </c>
      <c r="G95" s="65"/>
      <c r="H95" s="69"/>
      <c r="I95" s="70"/>
      <c r="J95" s="70"/>
      <c r="K95" s="34" t="s">
        <v>65</v>
      </c>
      <c r="L95" s="77">
        <v>95</v>
      </c>
      <c r="M95" s="77"/>
      <c r="N95" s="72"/>
      <c r="O95" s="79" t="s">
        <v>307</v>
      </c>
      <c r="P95" s="81">
        <v>43592.71976851852</v>
      </c>
      <c r="Q95" s="79" t="s">
        <v>327</v>
      </c>
      <c r="R95" s="79"/>
      <c r="S95" s="79"/>
      <c r="T95" s="79" t="s">
        <v>383</v>
      </c>
      <c r="U95" s="79"/>
      <c r="V95" s="83" t="s">
        <v>468</v>
      </c>
      <c r="W95" s="81">
        <v>43592.71976851852</v>
      </c>
      <c r="X95" s="83" t="s">
        <v>556</v>
      </c>
      <c r="Y95" s="79"/>
      <c r="Z95" s="79"/>
      <c r="AA95" s="85" t="s">
        <v>674</v>
      </c>
      <c r="AB95" s="79"/>
      <c r="AC95" s="79" t="b">
        <v>0</v>
      </c>
      <c r="AD95" s="79">
        <v>0</v>
      </c>
      <c r="AE95" s="85" t="s">
        <v>716</v>
      </c>
      <c r="AF95" s="79" t="b">
        <v>0</v>
      </c>
      <c r="AG95" s="79" t="s">
        <v>718</v>
      </c>
      <c r="AH95" s="79"/>
      <c r="AI95" s="85" t="s">
        <v>716</v>
      </c>
      <c r="AJ95" s="79" t="b">
        <v>0</v>
      </c>
      <c r="AK95" s="79">
        <v>6</v>
      </c>
      <c r="AL95" s="85" t="s">
        <v>673</v>
      </c>
      <c r="AM95" s="79" t="s">
        <v>727</v>
      </c>
      <c r="AN95" s="79" t="b">
        <v>0</v>
      </c>
      <c r="AO95" s="85" t="s">
        <v>673</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18</v>
      </c>
      <c r="BK95" s="49">
        <v>100</v>
      </c>
      <c r="BL95" s="48">
        <v>18</v>
      </c>
    </row>
    <row r="96" spans="1:64" ht="15">
      <c r="A96" s="64" t="s">
        <v>289</v>
      </c>
      <c r="B96" s="64" t="s">
        <v>289</v>
      </c>
      <c r="C96" s="65" t="s">
        <v>1867</v>
      </c>
      <c r="D96" s="66">
        <v>10</v>
      </c>
      <c r="E96" s="67" t="s">
        <v>136</v>
      </c>
      <c r="F96" s="68">
        <v>12</v>
      </c>
      <c r="G96" s="65"/>
      <c r="H96" s="69"/>
      <c r="I96" s="70"/>
      <c r="J96" s="70"/>
      <c r="K96" s="34" t="s">
        <v>65</v>
      </c>
      <c r="L96" s="77">
        <v>96</v>
      </c>
      <c r="M96" s="77"/>
      <c r="N96" s="72"/>
      <c r="O96" s="79" t="s">
        <v>176</v>
      </c>
      <c r="P96" s="81">
        <v>43585.90943287037</v>
      </c>
      <c r="Q96" s="79" t="s">
        <v>328</v>
      </c>
      <c r="R96" s="83" t="s">
        <v>357</v>
      </c>
      <c r="S96" s="79" t="s">
        <v>370</v>
      </c>
      <c r="T96" s="79" t="s">
        <v>380</v>
      </c>
      <c r="U96" s="79"/>
      <c r="V96" s="83" t="s">
        <v>469</v>
      </c>
      <c r="W96" s="81">
        <v>43585.90943287037</v>
      </c>
      <c r="X96" s="83" t="s">
        <v>557</v>
      </c>
      <c r="Y96" s="79"/>
      <c r="Z96" s="79"/>
      <c r="AA96" s="85" t="s">
        <v>675</v>
      </c>
      <c r="AB96" s="79"/>
      <c r="AC96" s="79" t="b">
        <v>0</v>
      </c>
      <c r="AD96" s="79">
        <v>0</v>
      </c>
      <c r="AE96" s="85" t="s">
        <v>716</v>
      </c>
      <c r="AF96" s="79" t="b">
        <v>0</v>
      </c>
      <c r="AG96" s="79" t="s">
        <v>718</v>
      </c>
      <c r="AH96" s="79"/>
      <c r="AI96" s="85" t="s">
        <v>716</v>
      </c>
      <c r="AJ96" s="79" t="b">
        <v>0</v>
      </c>
      <c r="AK96" s="79">
        <v>0</v>
      </c>
      <c r="AL96" s="85" t="s">
        <v>716</v>
      </c>
      <c r="AM96" s="79" t="s">
        <v>720</v>
      </c>
      <c r="AN96" s="79" t="b">
        <v>0</v>
      </c>
      <c r="AO96" s="85" t="s">
        <v>675</v>
      </c>
      <c r="AP96" s="79" t="s">
        <v>176</v>
      </c>
      <c r="AQ96" s="79">
        <v>0</v>
      </c>
      <c r="AR96" s="79">
        <v>0</v>
      </c>
      <c r="AS96" s="79"/>
      <c r="AT96" s="79"/>
      <c r="AU96" s="79"/>
      <c r="AV96" s="79"/>
      <c r="AW96" s="79"/>
      <c r="AX96" s="79"/>
      <c r="AY96" s="79"/>
      <c r="AZ96" s="79"/>
      <c r="BA96">
        <v>5</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21</v>
      </c>
      <c r="BK96" s="49">
        <v>100</v>
      </c>
      <c r="BL96" s="48">
        <v>21</v>
      </c>
    </row>
    <row r="97" spans="1:64" ht="15">
      <c r="A97" s="64" t="s">
        <v>289</v>
      </c>
      <c r="B97" s="64" t="s">
        <v>289</v>
      </c>
      <c r="C97" s="65" t="s">
        <v>1867</v>
      </c>
      <c r="D97" s="66">
        <v>10</v>
      </c>
      <c r="E97" s="67" t="s">
        <v>136</v>
      </c>
      <c r="F97" s="68">
        <v>12</v>
      </c>
      <c r="G97" s="65"/>
      <c r="H97" s="69"/>
      <c r="I97" s="70"/>
      <c r="J97" s="70"/>
      <c r="K97" s="34" t="s">
        <v>65</v>
      </c>
      <c r="L97" s="77">
        <v>97</v>
      </c>
      <c r="M97" s="77"/>
      <c r="N97" s="72"/>
      <c r="O97" s="79" t="s">
        <v>176</v>
      </c>
      <c r="P97" s="81">
        <v>43586.26326388889</v>
      </c>
      <c r="Q97" s="79" t="s">
        <v>329</v>
      </c>
      <c r="R97" s="83" t="s">
        <v>357</v>
      </c>
      <c r="S97" s="79" t="s">
        <v>370</v>
      </c>
      <c r="T97" s="79" t="s">
        <v>380</v>
      </c>
      <c r="U97" s="79"/>
      <c r="V97" s="83" t="s">
        <v>469</v>
      </c>
      <c r="W97" s="81">
        <v>43586.26326388889</v>
      </c>
      <c r="X97" s="83" t="s">
        <v>558</v>
      </c>
      <c r="Y97" s="79"/>
      <c r="Z97" s="79"/>
      <c r="AA97" s="85" t="s">
        <v>676</v>
      </c>
      <c r="AB97" s="79"/>
      <c r="AC97" s="79" t="b">
        <v>0</v>
      </c>
      <c r="AD97" s="79">
        <v>0</v>
      </c>
      <c r="AE97" s="85" t="s">
        <v>716</v>
      </c>
      <c r="AF97" s="79" t="b">
        <v>0</v>
      </c>
      <c r="AG97" s="79" t="s">
        <v>718</v>
      </c>
      <c r="AH97" s="79"/>
      <c r="AI97" s="85" t="s">
        <v>716</v>
      </c>
      <c r="AJ97" s="79" t="b">
        <v>0</v>
      </c>
      <c r="AK97" s="79">
        <v>0</v>
      </c>
      <c r="AL97" s="85" t="s">
        <v>716</v>
      </c>
      <c r="AM97" s="79" t="s">
        <v>720</v>
      </c>
      <c r="AN97" s="79" t="b">
        <v>0</v>
      </c>
      <c r="AO97" s="85" t="s">
        <v>676</v>
      </c>
      <c r="AP97" s="79" t="s">
        <v>176</v>
      </c>
      <c r="AQ97" s="79">
        <v>0</v>
      </c>
      <c r="AR97" s="79">
        <v>0</v>
      </c>
      <c r="AS97" s="79"/>
      <c r="AT97" s="79"/>
      <c r="AU97" s="79"/>
      <c r="AV97" s="79"/>
      <c r="AW97" s="79"/>
      <c r="AX97" s="79"/>
      <c r="AY97" s="79"/>
      <c r="AZ97" s="79"/>
      <c r="BA97">
        <v>5</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13</v>
      </c>
      <c r="BK97" s="49">
        <v>100</v>
      </c>
      <c r="BL97" s="48">
        <v>13</v>
      </c>
    </row>
    <row r="98" spans="1:64" ht="15">
      <c r="A98" s="64" t="s">
        <v>289</v>
      </c>
      <c r="B98" s="64" t="s">
        <v>289</v>
      </c>
      <c r="C98" s="65" t="s">
        <v>1867</v>
      </c>
      <c r="D98" s="66">
        <v>10</v>
      </c>
      <c r="E98" s="67" t="s">
        <v>136</v>
      </c>
      <c r="F98" s="68">
        <v>12</v>
      </c>
      <c r="G98" s="65"/>
      <c r="H98" s="69"/>
      <c r="I98" s="70"/>
      <c r="J98" s="70"/>
      <c r="K98" s="34" t="s">
        <v>65</v>
      </c>
      <c r="L98" s="77">
        <v>98</v>
      </c>
      <c r="M98" s="77"/>
      <c r="N98" s="72"/>
      <c r="O98" s="79" t="s">
        <v>176</v>
      </c>
      <c r="P98" s="81">
        <v>43588.061203703706</v>
      </c>
      <c r="Q98" s="79" t="s">
        <v>330</v>
      </c>
      <c r="R98" s="83" t="s">
        <v>357</v>
      </c>
      <c r="S98" s="79" t="s">
        <v>370</v>
      </c>
      <c r="T98" s="79" t="s">
        <v>380</v>
      </c>
      <c r="U98" s="79"/>
      <c r="V98" s="83" t="s">
        <v>469</v>
      </c>
      <c r="W98" s="81">
        <v>43588.061203703706</v>
      </c>
      <c r="X98" s="83" t="s">
        <v>559</v>
      </c>
      <c r="Y98" s="79"/>
      <c r="Z98" s="79"/>
      <c r="AA98" s="85" t="s">
        <v>677</v>
      </c>
      <c r="AB98" s="79"/>
      <c r="AC98" s="79" t="b">
        <v>0</v>
      </c>
      <c r="AD98" s="79">
        <v>0</v>
      </c>
      <c r="AE98" s="85" t="s">
        <v>716</v>
      </c>
      <c r="AF98" s="79" t="b">
        <v>0</v>
      </c>
      <c r="AG98" s="79" t="s">
        <v>718</v>
      </c>
      <c r="AH98" s="79"/>
      <c r="AI98" s="85" t="s">
        <v>716</v>
      </c>
      <c r="AJ98" s="79" t="b">
        <v>0</v>
      </c>
      <c r="AK98" s="79">
        <v>0</v>
      </c>
      <c r="AL98" s="85" t="s">
        <v>716</v>
      </c>
      <c r="AM98" s="79" t="s">
        <v>720</v>
      </c>
      <c r="AN98" s="79" t="b">
        <v>0</v>
      </c>
      <c r="AO98" s="85" t="s">
        <v>677</v>
      </c>
      <c r="AP98" s="79" t="s">
        <v>176</v>
      </c>
      <c r="AQ98" s="79">
        <v>0</v>
      </c>
      <c r="AR98" s="79">
        <v>0</v>
      </c>
      <c r="AS98" s="79"/>
      <c r="AT98" s="79"/>
      <c r="AU98" s="79"/>
      <c r="AV98" s="79"/>
      <c r="AW98" s="79"/>
      <c r="AX98" s="79"/>
      <c r="AY98" s="79"/>
      <c r="AZ98" s="79"/>
      <c r="BA98">
        <v>5</v>
      </c>
      <c r="BB98" s="78" t="str">
        <f>REPLACE(INDEX(GroupVertices[Group],MATCH(Edges[[#This Row],[Vertex 1]],GroupVertices[Vertex],0)),1,1,"")</f>
        <v>4</v>
      </c>
      <c r="BC98" s="78" t="str">
        <f>REPLACE(INDEX(GroupVertices[Group],MATCH(Edges[[#This Row],[Vertex 2]],GroupVertices[Vertex],0)),1,1,"")</f>
        <v>4</v>
      </c>
      <c r="BD98" s="48">
        <v>0</v>
      </c>
      <c r="BE98" s="49">
        <v>0</v>
      </c>
      <c r="BF98" s="48">
        <v>1</v>
      </c>
      <c r="BG98" s="49">
        <v>6.25</v>
      </c>
      <c r="BH98" s="48">
        <v>0</v>
      </c>
      <c r="BI98" s="49">
        <v>0</v>
      </c>
      <c r="BJ98" s="48">
        <v>15</v>
      </c>
      <c r="BK98" s="49">
        <v>93.75</v>
      </c>
      <c r="BL98" s="48">
        <v>16</v>
      </c>
    </row>
    <row r="99" spans="1:64" ht="15">
      <c r="A99" s="64" t="s">
        <v>289</v>
      </c>
      <c r="B99" s="64" t="s">
        <v>289</v>
      </c>
      <c r="C99" s="65" t="s">
        <v>1867</v>
      </c>
      <c r="D99" s="66">
        <v>10</v>
      </c>
      <c r="E99" s="67" t="s">
        <v>136</v>
      </c>
      <c r="F99" s="68">
        <v>12</v>
      </c>
      <c r="G99" s="65"/>
      <c r="H99" s="69"/>
      <c r="I99" s="70"/>
      <c r="J99" s="70"/>
      <c r="K99" s="34" t="s">
        <v>65</v>
      </c>
      <c r="L99" s="77">
        <v>99</v>
      </c>
      <c r="M99" s="77"/>
      <c r="N99" s="72"/>
      <c r="O99" s="79" t="s">
        <v>176</v>
      </c>
      <c r="P99" s="81">
        <v>43589.77324074074</v>
      </c>
      <c r="Q99" s="79" t="s">
        <v>328</v>
      </c>
      <c r="R99" s="83" t="s">
        <v>357</v>
      </c>
      <c r="S99" s="79" t="s">
        <v>370</v>
      </c>
      <c r="T99" s="79" t="s">
        <v>380</v>
      </c>
      <c r="U99" s="79"/>
      <c r="V99" s="83" t="s">
        <v>469</v>
      </c>
      <c r="W99" s="81">
        <v>43589.77324074074</v>
      </c>
      <c r="X99" s="83" t="s">
        <v>560</v>
      </c>
      <c r="Y99" s="79"/>
      <c r="Z99" s="79"/>
      <c r="AA99" s="85" t="s">
        <v>678</v>
      </c>
      <c r="AB99" s="79"/>
      <c r="AC99" s="79" t="b">
        <v>0</v>
      </c>
      <c r="AD99" s="79">
        <v>0</v>
      </c>
      <c r="AE99" s="85" t="s">
        <v>716</v>
      </c>
      <c r="AF99" s="79" t="b">
        <v>0</v>
      </c>
      <c r="AG99" s="79" t="s">
        <v>718</v>
      </c>
      <c r="AH99" s="79"/>
      <c r="AI99" s="85" t="s">
        <v>716</v>
      </c>
      <c r="AJ99" s="79" t="b">
        <v>0</v>
      </c>
      <c r="AK99" s="79">
        <v>0</v>
      </c>
      <c r="AL99" s="85" t="s">
        <v>716</v>
      </c>
      <c r="AM99" s="79" t="s">
        <v>720</v>
      </c>
      <c r="AN99" s="79" t="b">
        <v>0</v>
      </c>
      <c r="AO99" s="85" t="s">
        <v>678</v>
      </c>
      <c r="AP99" s="79" t="s">
        <v>176</v>
      </c>
      <c r="AQ99" s="79">
        <v>0</v>
      </c>
      <c r="AR99" s="79">
        <v>0</v>
      </c>
      <c r="AS99" s="79"/>
      <c r="AT99" s="79"/>
      <c r="AU99" s="79"/>
      <c r="AV99" s="79"/>
      <c r="AW99" s="79"/>
      <c r="AX99" s="79"/>
      <c r="AY99" s="79"/>
      <c r="AZ99" s="79"/>
      <c r="BA99">
        <v>5</v>
      </c>
      <c r="BB99" s="78" t="str">
        <f>REPLACE(INDEX(GroupVertices[Group],MATCH(Edges[[#This Row],[Vertex 1]],GroupVertices[Vertex],0)),1,1,"")</f>
        <v>4</v>
      </c>
      <c r="BC99" s="78" t="str">
        <f>REPLACE(INDEX(GroupVertices[Group],MATCH(Edges[[#This Row],[Vertex 2]],GroupVertices[Vertex],0)),1,1,"")</f>
        <v>4</v>
      </c>
      <c r="BD99" s="48">
        <v>0</v>
      </c>
      <c r="BE99" s="49">
        <v>0</v>
      </c>
      <c r="BF99" s="48">
        <v>0</v>
      </c>
      <c r="BG99" s="49">
        <v>0</v>
      </c>
      <c r="BH99" s="48">
        <v>0</v>
      </c>
      <c r="BI99" s="49">
        <v>0</v>
      </c>
      <c r="BJ99" s="48">
        <v>21</v>
      </c>
      <c r="BK99" s="49">
        <v>100</v>
      </c>
      <c r="BL99" s="48">
        <v>21</v>
      </c>
    </row>
    <row r="100" spans="1:64" ht="15">
      <c r="A100" s="64" t="s">
        <v>289</v>
      </c>
      <c r="B100" s="64" t="s">
        <v>289</v>
      </c>
      <c r="C100" s="65" t="s">
        <v>1867</v>
      </c>
      <c r="D100" s="66">
        <v>10</v>
      </c>
      <c r="E100" s="67" t="s">
        <v>136</v>
      </c>
      <c r="F100" s="68">
        <v>12</v>
      </c>
      <c r="G100" s="65"/>
      <c r="H100" s="69"/>
      <c r="I100" s="70"/>
      <c r="J100" s="70"/>
      <c r="K100" s="34" t="s">
        <v>65</v>
      </c>
      <c r="L100" s="77">
        <v>100</v>
      </c>
      <c r="M100" s="77"/>
      <c r="N100" s="72"/>
      <c r="O100" s="79" t="s">
        <v>176</v>
      </c>
      <c r="P100" s="81">
        <v>43594.65300925926</v>
      </c>
      <c r="Q100" s="79" t="s">
        <v>331</v>
      </c>
      <c r="R100" s="83" t="s">
        <v>361</v>
      </c>
      <c r="S100" s="79" t="s">
        <v>372</v>
      </c>
      <c r="T100" s="79" t="s">
        <v>376</v>
      </c>
      <c r="U100" s="83" t="s">
        <v>396</v>
      </c>
      <c r="V100" s="83" t="s">
        <v>396</v>
      </c>
      <c r="W100" s="81">
        <v>43594.65300925926</v>
      </c>
      <c r="X100" s="83" t="s">
        <v>561</v>
      </c>
      <c r="Y100" s="79"/>
      <c r="Z100" s="79"/>
      <c r="AA100" s="85" t="s">
        <v>679</v>
      </c>
      <c r="AB100" s="79"/>
      <c r="AC100" s="79" t="b">
        <v>0</v>
      </c>
      <c r="AD100" s="79">
        <v>0</v>
      </c>
      <c r="AE100" s="85" t="s">
        <v>716</v>
      </c>
      <c r="AF100" s="79" t="b">
        <v>0</v>
      </c>
      <c r="AG100" s="79" t="s">
        <v>718</v>
      </c>
      <c r="AH100" s="79"/>
      <c r="AI100" s="85" t="s">
        <v>716</v>
      </c>
      <c r="AJ100" s="79" t="b">
        <v>0</v>
      </c>
      <c r="AK100" s="79">
        <v>0</v>
      </c>
      <c r="AL100" s="85" t="s">
        <v>716</v>
      </c>
      <c r="AM100" s="79" t="s">
        <v>720</v>
      </c>
      <c r="AN100" s="79" t="b">
        <v>0</v>
      </c>
      <c r="AO100" s="85" t="s">
        <v>679</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11</v>
      </c>
      <c r="BK100" s="49">
        <v>100</v>
      </c>
      <c r="BL100" s="48">
        <v>11</v>
      </c>
    </row>
    <row r="101" spans="1:64" ht="15">
      <c r="A101" s="64" t="s">
        <v>290</v>
      </c>
      <c r="B101" s="64" t="s">
        <v>290</v>
      </c>
      <c r="C101" s="65" t="s">
        <v>1866</v>
      </c>
      <c r="D101" s="66">
        <v>3</v>
      </c>
      <c r="E101" s="67" t="s">
        <v>132</v>
      </c>
      <c r="F101" s="68">
        <v>35</v>
      </c>
      <c r="G101" s="65"/>
      <c r="H101" s="69"/>
      <c r="I101" s="70"/>
      <c r="J101" s="70"/>
      <c r="K101" s="34" t="s">
        <v>65</v>
      </c>
      <c r="L101" s="77">
        <v>101</v>
      </c>
      <c r="M101" s="77"/>
      <c r="N101" s="72"/>
      <c r="O101" s="79" t="s">
        <v>176</v>
      </c>
      <c r="P101" s="81">
        <v>43594.65420138889</v>
      </c>
      <c r="Q101" s="79" t="s">
        <v>332</v>
      </c>
      <c r="R101" s="83" t="s">
        <v>361</v>
      </c>
      <c r="S101" s="79" t="s">
        <v>372</v>
      </c>
      <c r="T101" s="79" t="s">
        <v>376</v>
      </c>
      <c r="U101" s="83" t="s">
        <v>396</v>
      </c>
      <c r="V101" s="83" t="s">
        <v>396</v>
      </c>
      <c r="W101" s="81">
        <v>43594.65420138889</v>
      </c>
      <c r="X101" s="83" t="s">
        <v>562</v>
      </c>
      <c r="Y101" s="79"/>
      <c r="Z101" s="79"/>
      <c r="AA101" s="85" t="s">
        <v>680</v>
      </c>
      <c r="AB101" s="79"/>
      <c r="AC101" s="79" t="b">
        <v>0</v>
      </c>
      <c r="AD101" s="79">
        <v>0</v>
      </c>
      <c r="AE101" s="85" t="s">
        <v>716</v>
      </c>
      <c r="AF101" s="79" t="b">
        <v>0</v>
      </c>
      <c r="AG101" s="79" t="s">
        <v>718</v>
      </c>
      <c r="AH101" s="79"/>
      <c r="AI101" s="85" t="s">
        <v>716</v>
      </c>
      <c r="AJ101" s="79" t="b">
        <v>0</v>
      </c>
      <c r="AK101" s="79">
        <v>0</v>
      </c>
      <c r="AL101" s="85" t="s">
        <v>716</v>
      </c>
      <c r="AM101" s="79" t="s">
        <v>720</v>
      </c>
      <c r="AN101" s="79" t="b">
        <v>0</v>
      </c>
      <c r="AO101" s="85" t="s">
        <v>680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13</v>
      </c>
      <c r="BK101" s="49">
        <v>100</v>
      </c>
      <c r="BL101" s="48">
        <v>13</v>
      </c>
    </row>
    <row r="102" spans="1:64" ht="15">
      <c r="A102" s="64" t="s">
        <v>291</v>
      </c>
      <c r="B102" s="64" t="s">
        <v>291</v>
      </c>
      <c r="C102" s="65" t="s">
        <v>1867</v>
      </c>
      <c r="D102" s="66">
        <v>10</v>
      </c>
      <c r="E102" s="67" t="s">
        <v>136</v>
      </c>
      <c r="F102" s="68">
        <v>12</v>
      </c>
      <c r="G102" s="65"/>
      <c r="H102" s="69"/>
      <c r="I102" s="70"/>
      <c r="J102" s="70"/>
      <c r="K102" s="34" t="s">
        <v>65</v>
      </c>
      <c r="L102" s="77">
        <v>102</v>
      </c>
      <c r="M102" s="77"/>
      <c r="N102" s="72"/>
      <c r="O102" s="79" t="s">
        <v>176</v>
      </c>
      <c r="P102" s="81">
        <v>43585.55894675926</v>
      </c>
      <c r="Q102" s="79" t="s">
        <v>333</v>
      </c>
      <c r="R102" s="83" t="s">
        <v>357</v>
      </c>
      <c r="S102" s="79" t="s">
        <v>370</v>
      </c>
      <c r="T102" s="79" t="s">
        <v>380</v>
      </c>
      <c r="U102" s="79"/>
      <c r="V102" s="83" t="s">
        <v>470</v>
      </c>
      <c r="W102" s="81">
        <v>43585.55894675926</v>
      </c>
      <c r="X102" s="83" t="s">
        <v>563</v>
      </c>
      <c r="Y102" s="79"/>
      <c r="Z102" s="79"/>
      <c r="AA102" s="85" t="s">
        <v>681</v>
      </c>
      <c r="AB102" s="79"/>
      <c r="AC102" s="79" t="b">
        <v>0</v>
      </c>
      <c r="AD102" s="79">
        <v>0</v>
      </c>
      <c r="AE102" s="85" t="s">
        <v>716</v>
      </c>
      <c r="AF102" s="79" t="b">
        <v>0</v>
      </c>
      <c r="AG102" s="79" t="s">
        <v>718</v>
      </c>
      <c r="AH102" s="79"/>
      <c r="AI102" s="85" t="s">
        <v>716</v>
      </c>
      <c r="AJ102" s="79" t="b">
        <v>0</v>
      </c>
      <c r="AK102" s="79">
        <v>0</v>
      </c>
      <c r="AL102" s="85" t="s">
        <v>716</v>
      </c>
      <c r="AM102" s="79" t="s">
        <v>720</v>
      </c>
      <c r="AN102" s="79" t="b">
        <v>0</v>
      </c>
      <c r="AO102" s="85" t="s">
        <v>681</v>
      </c>
      <c r="AP102" s="79" t="s">
        <v>176</v>
      </c>
      <c r="AQ102" s="79">
        <v>0</v>
      </c>
      <c r="AR102" s="79">
        <v>0</v>
      </c>
      <c r="AS102" s="79"/>
      <c r="AT102" s="79"/>
      <c r="AU102" s="79"/>
      <c r="AV102" s="79"/>
      <c r="AW102" s="79"/>
      <c r="AX102" s="79"/>
      <c r="AY102" s="79"/>
      <c r="AZ102" s="79"/>
      <c r="BA102">
        <v>6</v>
      </c>
      <c r="BB102" s="78" t="str">
        <f>REPLACE(INDEX(GroupVertices[Group],MATCH(Edges[[#This Row],[Vertex 1]],GroupVertices[Vertex],0)),1,1,"")</f>
        <v>6</v>
      </c>
      <c r="BC102" s="78" t="str">
        <f>REPLACE(INDEX(GroupVertices[Group],MATCH(Edges[[#This Row],[Vertex 2]],GroupVertices[Vertex],0)),1,1,"")</f>
        <v>6</v>
      </c>
      <c r="BD102" s="48">
        <v>0</v>
      </c>
      <c r="BE102" s="49">
        <v>0</v>
      </c>
      <c r="BF102" s="48">
        <v>1</v>
      </c>
      <c r="BG102" s="49">
        <v>6.25</v>
      </c>
      <c r="BH102" s="48">
        <v>0</v>
      </c>
      <c r="BI102" s="49">
        <v>0</v>
      </c>
      <c r="BJ102" s="48">
        <v>15</v>
      </c>
      <c r="BK102" s="49">
        <v>93.75</v>
      </c>
      <c r="BL102" s="48">
        <v>16</v>
      </c>
    </row>
    <row r="103" spans="1:64" ht="15">
      <c r="A103" s="64" t="s">
        <v>291</v>
      </c>
      <c r="B103" s="64" t="s">
        <v>291</v>
      </c>
      <c r="C103" s="65" t="s">
        <v>1867</v>
      </c>
      <c r="D103" s="66">
        <v>10</v>
      </c>
      <c r="E103" s="67" t="s">
        <v>136</v>
      </c>
      <c r="F103" s="68">
        <v>12</v>
      </c>
      <c r="G103" s="65"/>
      <c r="H103" s="69"/>
      <c r="I103" s="70"/>
      <c r="J103" s="70"/>
      <c r="K103" s="34" t="s">
        <v>65</v>
      </c>
      <c r="L103" s="77">
        <v>103</v>
      </c>
      <c r="M103" s="77"/>
      <c r="N103" s="72"/>
      <c r="O103" s="79" t="s">
        <v>176</v>
      </c>
      <c r="P103" s="81">
        <v>43585.90961805556</v>
      </c>
      <c r="Q103" s="79" t="s">
        <v>334</v>
      </c>
      <c r="R103" s="83" t="s">
        <v>357</v>
      </c>
      <c r="S103" s="79" t="s">
        <v>370</v>
      </c>
      <c r="T103" s="79" t="s">
        <v>380</v>
      </c>
      <c r="U103" s="79"/>
      <c r="V103" s="83" t="s">
        <v>470</v>
      </c>
      <c r="W103" s="81">
        <v>43585.90961805556</v>
      </c>
      <c r="X103" s="83" t="s">
        <v>564</v>
      </c>
      <c r="Y103" s="79"/>
      <c r="Z103" s="79"/>
      <c r="AA103" s="85" t="s">
        <v>682</v>
      </c>
      <c r="AB103" s="79"/>
      <c r="AC103" s="79" t="b">
        <v>0</v>
      </c>
      <c r="AD103" s="79">
        <v>0</v>
      </c>
      <c r="AE103" s="85" t="s">
        <v>716</v>
      </c>
      <c r="AF103" s="79" t="b">
        <v>0</v>
      </c>
      <c r="AG103" s="79" t="s">
        <v>718</v>
      </c>
      <c r="AH103" s="79"/>
      <c r="AI103" s="85" t="s">
        <v>716</v>
      </c>
      <c r="AJ103" s="79" t="b">
        <v>0</v>
      </c>
      <c r="AK103" s="79">
        <v>1</v>
      </c>
      <c r="AL103" s="85" t="s">
        <v>716</v>
      </c>
      <c r="AM103" s="79" t="s">
        <v>720</v>
      </c>
      <c r="AN103" s="79" t="b">
        <v>0</v>
      </c>
      <c r="AO103" s="85" t="s">
        <v>682</v>
      </c>
      <c r="AP103" s="79" t="s">
        <v>176</v>
      </c>
      <c r="AQ103" s="79">
        <v>0</v>
      </c>
      <c r="AR103" s="79">
        <v>0</v>
      </c>
      <c r="AS103" s="79"/>
      <c r="AT103" s="79"/>
      <c r="AU103" s="79"/>
      <c r="AV103" s="79"/>
      <c r="AW103" s="79"/>
      <c r="AX103" s="79"/>
      <c r="AY103" s="79"/>
      <c r="AZ103" s="79"/>
      <c r="BA103">
        <v>6</v>
      </c>
      <c r="BB103" s="78" t="str">
        <f>REPLACE(INDEX(GroupVertices[Group],MATCH(Edges[[#This Row],[Vertex 1]],GroupVertices[Vertex],0)),1,1,"")</f>
        <v>6</v>
      </c>
      <c r="BC103" s="78" t="str">
        <f>REPLACE(INDEX(GroupVertices[Group],MATCH(Edges[[#This Row],[Vertex 2]],GroupVertices[Vertex],0)),1,1,"")</f>
        <v>6</v>
      </c>
      <c r="BD103" s="48">
        <v>0</v>
      </c>
      <c r="BE103" s="49">
        <v>0</v>
      </c>
      <c r="BF103" s="48">
        <v>0</v>
      </c>
      <c r="BG103" s="49">
        <v>0</v>
      </c>
      <c r="BH103" s="48">
        <v>0</v>
      </c>
      <c r="BI103" s="49">
        <v>0</v>
      </c>
      <c r="BJ103" s="48">
        <v>21</v>
      </c>
      <c r="BK103" s="49">
        <v>100</v>
      </c>
      <c r="BL103" s="48">
        <v>21</v>
      </c>
    </row>
    <row r="104" spans="1:64" ht="15">
      <c r="A104" s="64" t="s">
        <v>291</v>
      </c>
      <c r="B104" s="64" t="s">
        <v>291</v>
      </c>
      <c r="C104" s="65" t="s">
        <v>1867</v>
      </c>
      <c r="D104" s="66">
        <v>10</v>
      </c>
      <c r="E104" s="67" t="s">
        <v>136</v>
      </c>
      <c r="F104" s="68">
        <v>12</v>
      </c>
      <c r="G104" s="65"/>
      <c r="H104" s="69"/>
      <c r="I104" s="70"/>
      <c r="J104" s="70"/>
      <c r="K104" s="34" t="s">
        <v>65</v>
      </c>
      <c r="L104" s="77">
        <v>104</v>
      </c>
      <c r="M104" s="77"/>
      <c r="N104" s="72"/>
      <c r="O104" s="79" t="s">
        <v>176</v>
      </c>
      <c r="P104" s="81">
        <v>43586.26335648148</v>
      </c>
      <c r="Q104" s="79" t="s">
        <v>335</v>
      </c>
      <c r="R104" s="83" t="s">
        <v>357</v>
      </c>
      <c r="S104" s="79" t="s">
        <v>370</v>
      </c>
      <c r="T104" s="79" t="s">
        <v>380</v>
      </c>
      <c r="U104" s="79"/>
      <c r="V104" s="83" t="s">
        <v>470</v>
      </c>
      <c r="W104" s="81">
        <v>43586.26335648148</v>
      </c>
      <c r="X104" s="83" t="s">
        <v>565</v>
      </c>
      <c r="Y104" s="79"/>
      <c r="Z104" s="79"/>
      <c r="AA104" s="85" t="s">
        <v>683</v>
      </c>
      <c r="AB104" s="79"/>
      <c r="AC104" s="79" t="b">
        <v>0</v>
      </c>
      <c r="AD104" s="79">
        <v>0</v>
      </c>
      <c r="AE104" s="85" t="s">
        <v>716</v>
      </c>
      <c r="AF104" s="79" t="b">
        <v>0</v>
      </c>
      <c r="AG104" s="79" t="s">
        <v>718</v>
      </c>
      <c r="AH104" s="79"/>
      <c r="AI104" s="85" t="s">
        <v>716</v>
      </c>
      <c r="AJ104" s="79" t="b">
        <v>0</v>
      </c>
      <c r="AK104" s="79">
        <v>0</v>
      </c>
      <c r="AL104" s="85" t="s">
        <v>716</v>
      </c>
      <c r="AM104" s="79" t="s">
        <v>720</v>
      </c>
      <c r="AN104" s="79" t="b">
        <v>0</v>
      </c>
      <c r="AO104" s="85" t="s">
        <v>683</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6</v>
      </c>
      <c r="BC104" s="78" t="str">
        <f>REPLACE(INDEX(GroupVertices[Group],MATCH(Edges[[#This Row],[Vertex 2]],GroupVertices[Vertex],0)),1,1,"")</f>
        <v>6</v>
      </c>
      <c r="BD104" s="48">
        <v>0</v>
      </c>
      <c r="BE104" s="49">
        <v>0</v>
      </c>
      <c r="BF104" s="48">
        <v>0</v>
      </c>
      <c r="BG104" s="49">
        <v>0</v>
      </c>
      <c r="BH104" s="48">
        <v>0</v>
      </c>
      <c r="BI104" s="49">
        <v>0</v>
      </c>
      <c r="BJ104" s="48">
        <v>13</v>
      </c>
      <c r="BK104" s="49">
        <v>100</v>
      </c>
      <c r="BL104" s="48">
        <v>13</v>
      </c>
    </row>
    <row r="105" spans="1:64" ht="15">
      <c r="A105" s="64" t="s">
        <v>291</v>
      </c>
      <c r="B105" s="64" t="s">
        <v>291</v>
      </c>
      <c r="C105" s="65" t="s">
        <v>1867</v>
      </c>
      <c r="D105" s="66">
        <v>10</v>
      </c>
      <c r="E105" s="67" t="s">
        <v>136</v>
      </c>
      <c r="F105" s="68">
        <v>12</v>
      </c>
      <c r="G105" s="65"/>
      <c r="H105" s="69"/>
      <c r="I105" s="70"/>
      <c r="J105" s="70"/>
      <c r="K105" s="34" t="s">
        <v>65</v>
      </c>
      <c r="L105" s="77">
        <v>105</v>
      </c>
      <c r="M105" s="77"/>
      <c r="N105" s="72"/>
      <c r="O105" s="79" t="s">
        <v>176</v>
      </c>
      <c r="P105" s="81">
        <v>43588.05510416667</v>
      </c>
      <c r="Q105" s="79" t="s">
        <v>333</v>
      </c>
      <c r="R105" s="83" t="s">
        <v>357</v>
      </c>
      <c r="S105" s="79" t="s">
        <v>370</v>
      </c>
      <c r="T105" s="79" t="s">
        <v>380</v>
      </c>
      <c r="U105" s="79"/>
      <c r="V105" s="83" t="s">
        <v>470</v>
      </c>
      <c r="W105" s="81">
        <v>43588.05510416667</v>
      </c>
      <c r="X105" s="83" t="s">
        <v>566</v>
      </c>
      <c r="Y105" s="79"/>
      <c r="Z105" s="79"/>
      <c r="AA105" s="85" t="s">
        <v>684</v>
      </c>
      <c r="AB105" s="79"/>
      <c r="AC105" s="79" t="b">
        <v>0</v>
      </c>
      <c r="AD105" s="79">
        <v>1</v>
      </c>
      <c r="AE105" s="85" t="s">
        <v>716</v>
      </c>
      <c r="AF105" s="79" t="b">
        <v>0</v>
      </c>
      <c r="AG105" s="79" t="s">
        <v>718</v>
      </c>
      <c r="AH105" s="79"/>
      <c r="AI105" s="85" t="s">
        <v>716</v>
      </c>
      <c r="AJ105" s="79" t="b">
        <v>0</v>
      </c>
      <c r="AK105" s="79">
        <v>0</v>
      </c>
      <c r="AL105" s="85" t="s">
        <v>716</v>
      </c>
      <c r="AM105" s="79" t="s">
        <v>720</v>
      </c>
      <c r="AN105" s="79" t="b">
        <v>0</v>
      </c>
      <c r="AO105" s="85" t="s">
        <v>684</v>
      </c>
      <c r="AP105" s="79" t="s">
        <v>176</v>
      </c>
      <c r="AQ105" s="79">
        <v>0</v>
      </c>
      <c r="AR105" s="79">
        <v>0</v>
      </c>
      <c r="AS105" s="79"/>
      <c r="AT105" s="79"/>
      <c r="AU105" s="79"/>
      <c r="AV105" s="79"/>
      <c r="AW105" s="79"/>
      <c r="AX105" s="79"/>
      <c r="AY105" s="79"/>
      <c r="AZ105" s="79"/>
      <c r="BA105">
        <v>6</v>
      </c>
      <c r="BB105" s="78" t="str">
        <f>REPLACE(INDEX(GroupVertices[Group],MATCH(Edges[[#This Row],[Vertex 1]],GroupVertices[Vertex],0)),1,1,"")</f>
        <v>6</v>
      </c>
      <c r="BC105" s="78" t="str">
        <f>REPLACE(INDEX(GroupVertices[Group],MATCH(Edges[[#This Row],[Vertex 2]],GroupVertices[Vertex],0)),1,1,"")</f>
        <v>6</v>
      </c>
      <c r="BD105" s="48">
        <v>0</v>
      </c>
      <c r="BE105" s="49">
        <v>0</v>
      </c>
      <c r="BF105" s="48">
        <v>1</v>
      </c>
      <c r="BG105" s="49">
        <v>6.25</v>
      </c>
      <c r="BH105" s="48">
        <v>0</v>
      </c>
      <c r="BI105" s="49">
        <v>0</v>
      </c>
      <c r="BJ105" s="48">
        <v>15</v>
      </c>
      <c r="BK105" s="49">
        <v>93.75</v>
      </c>
      <c r="BL105" s="48">
        <v>16</v>
      </c>
    </row>
    <row r="106" spans="1:64" ht="15">
      <c r="A106" s="64" t="s">
        <v>291</v>
      </c>
      <c r="B106" s="64" t="s">
        <v>291</v>
      </c>
      <c r="C106" s="65" t="s">
        <v>1867</v>
      </c>
      <c r="D106" s="66">
        <v>10</v>
      </c>
      <c r="E106" s="67" t="s">
        <v>136</v>
      </c>
      <c r="F106" s="68">
        <v>12</v>
      </c>
      <c r="G106" s="65"/>
      <c r="H106" s="69"/>
      <c r="I106" s="70"/>
      <c r="J106" s="70"/>
      <c r="K106" s="34" t="s">
        <v>65</v>
      </c>
      <c r="L106" s="77">
        <v>106</v>
      </c>
      <c r="M106" s="77"/>
      <c r="N106" s="72"/>
      <c r="O106" s="79" t="s">
        <v>176</v>
      </c>
      <c r="P106" s="81">
        <v>43589.770208333335</v>
      </c>
      <c r="Q106" s="79" t="s">
        <v>334</v>
      </c>
      <c r="R106" s="83" t="s">
        <v>357</v>
      </c>
      <c r="S106" s="79" t="s">
        <v>370</v>
      </c>
      <c r="T106" s="79" t="s">
        <v>380</v>
      </c>
      <c r="U106" s="79"/>
      <c r="V106" s="83" t="s">
        <v>470</v>
      </c>
      <c r="W106" s="81">
        <v>43589.770208333335</v>
      </c>
      <c r="X106" s="83" t="s">
        <v>567</v>
      </c>
      <c r="Y106" s="79"/>
      <c r="Z106" s="79"/>
      <c r="AA106" s="85" t="s">
        <v>685</v>
      </c>
      <c r="AB106" s="79"/>
      <c r="AC106" s="79" t="b">
        <v>0</v>
      </c>
      <c r="AD106" s="79">
        <v>0</v>
      </c>
      <c r="AE106" s="85" t="s">
        <v>716</v>
      </c>
      <c r="AF106" s="79" t="b">
        <v>0</v>
      </c>
      <c r="AG106" s="79" t="s">
        <v>718</v>
      </c>
      <c r="AH106" s="79"/>
      <c r="AI106" s="85" t="s">
        <v>716</v>
      </c>
      <c r="AJ106" s="79" t="b">
        <v>0</v>
      </c>
      <c r="AK106" s="79">
        <v>0</v>
      </c>
      <c r="AL106" s="85" t="s">
        <v>716</v>
      </c>
      <c r="AM106" s="79" t="s">
        <v>720</v>
      </c>
      <c r="AN106" s="79" t="b">
        <v>0</v>
      </c>
      <c r="AO106" s="85" t="s">
        <v>685</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6</v>
      </c>
      <c r="BC106" s="78" t="str">
        <f>REPLACE(INDEX(GroupVertices[Group],MATCH(Edges[[#This Row],[Vertex 2]],GroupVertices[Vertex],0)),1,1,"")</f>
        <v>6</v>
      </c>
      <c r="BD106" s="48">
        <v>0</v>
      </c>
      <c r="BE106" s="49">
        <v>0</v>
      </c>
      <c r="BF106" s="48">
        <v>0</v>
      </c>
      <c r="BG106" s="49">
        <v>0</v>
      </c>
      <c r="BH106" s="48">
        <v>0</v>
      </c>
      <c r="BI106" s="49">
        <v>0</v>
      </c>
      <c r="BJ106" s="48">
        <v>21</v>
      </c>
      <c r="BK106" s="49">
        <v>100</v>
      </c>
      <c r="BL106" s="48">
        <v>21</v>
      </c>
    </row>
    <row r="107" spans="1:64" ht="15">
      <c r="A107" s="64" t="s">
        <v>291</v>
      </c>
      <c r="B107" s="64" t="s">
        <v>291</v>
      </c>
      <c r="C107" s="65" t="s">
        <v>1867</v>
      </c>
      <c r="D107" s="66">
        <v>10</v>
      </c>
      <c r="E107" s="67" t="s">
        <v>136</v>
      </c>
      <c r="F107" s="68">
        <v>12</v>
      </c>
      <c r="G107" s="65"/>
      <c r="H107" s="69"/>
      <c r="I107" s="70"/>
      <c r="J107" s="70"/>
      <c r="K107" s="34" t="s">
        <v>65</v>
      </c>
      <c r="L107" s="77">
        <v>107</v>
      </c>
      <c r="M107" s="77"/>
      <c r="N107" s="72"/>
      <c r="O107" s="79" t="s">
        <v>176</v>
      </c>
      <c r="P107" s="81">
        <v>43594.65429398148</v>
      </c>
      <c r="Q107" s="79" t="s">
        <v>336</v>
      </c>
      <c r="R107" s="83" t="s">
        <v>361</v>
      </c>
      <c r="S107" s="79" t="s">
        <v>372</v>
      </c>
      <c r="T107" s="79" t="s">
        <v>376</v>
      </c>
      <c r="U107" s="83" t="s">
        <v>396</v>
      </c>
      <c r="V107" s="83" t="s">
        <v>396</v>
      </c>
      <c r="W107" s="81">
        <v>43594.65429398148</v>
      </c>
      <c r="X107" s="83" t="s">
        <v>568</v>
      </c>
      <c r="Y107" s="79"/>
      <c r="Z107" s="79"/>
      <c r="AA107" s="85" t="s">
        <v>686</v>
      </c>
      <c r="AB107" s="79"/>
      <c r="AC107" s="79" t="b">
        <v>0</v>
      </c>
      <c r="AD107" s="79">
        <v>0</v>
      </c>
      <c r="AE107" s="85" t="s">
        <v>716</v>
      </c>
      <c r="AF107" s="79" t="b">
        <v>0</v>
      </c>
      <c r="AG107" s="79" t="s">
        <v>718</v>
      </c>
      <c r="AH107" s="79"/>
      <c r="AI107" s="85" t="s">
        <v>716</v>
      </c>
      <c r="AJ107" s="79" t="b">
        <v>0</v>
      </c>
      <c r="AK107" s="79">
        <v>0</v>
      </c>
      <c r="AL107" s="85" t="s">
        <v>716</v>
      </c>
      <c r="AM107" s="79" t="s">
        <v>720</v>
      </c>
      <c r="AN107" s="79" t="b">
        <v>0</v>
      </c>
      <c r="AO107" s="85" t="s">
        <v>686</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6</v>
      </c>
      <c r="BC107" s="78" t="str">
        <f>REPLACE(INDEX(GroupVertices[Group],MATCH(Edges[[#This Row],[Vertex 2]],GroupVertices[Vertex],0)),1,1,"")</f>
        <v>6</v>
      </c>
      <c r="BD107" s="48">
        <v>0</v>
      </c>
      <c r="BE107" s="49">
        <v>0</v>
      </c>
      <c r="BF107" s="48">
        <v>0</v>
      </c>
      <c r="BG107" s="49">
        <v>0</v>
      </c>
      <c r="BH107" s="48">
        <v>0</v>
      </c>
      <c r="BI107" s="49">
        <v>0</v>
      </c>
      <c r="BJ107" s="48">
        <v>11</v>
      </c>
      <c r="BK107" s="49">
        <v>100</v>
      </c>
      <c r="BL107" s="48">
        <v>11</v>
      </c>
    </row>
    <row r="108" spans="1:64" ht="15">
      <c r="A108" s="64" t="s">
        <v>292</v>
      </c>
      <c r="B108" s="64" t="s">
        <v>292</v>
      </c>
      <c r="C108" s="65" t="s">
        <v>1867</v>
      </c>
      <c r="D108" s="66">
        <v>10</v>
      </c>
      <c r="E108" s="67" t="s">
        <v>136</v>
      </c>
      <c r="F108" s="68">
        <v>12</v>
      </c>
      <c r="G108" s="65"/>
      <c r="H108" s="69"/>
      <c r="I108" s="70"/>
      <c r="J108" s="70"/>
      <c r="K108" s="34" t="s">
        <v>65</v>
      </c>
      <c r="L108" s="77">
        <v>108</v>
      </c>
      <c r="M108" s="77"/>
      <c r="N108" s="72"/>
      <c r="O108" s="79" t="s">
        <v>176</v>
      </c>
      <c r="P108" s="81">
        <v>43585.55814814815</v>
      </c>
      <c r="Q108" s="79" t="s">
        <v>337</v>
      </c>
      <c r="R108" s="79" t="s">
        <v>362</v>
      </c>
      <c r="S108" s="79" t="s">
        <v>373</v>
      </c>
      <c r="T108" s="79" t="s">
        <v>387</v>
      </c>
      <c r="U108" s="79"/>
      <c r="V108" s="83" t="s">
        <v>471</v>
      </c>
      <c r="W108" s="81">
        <v>43585.55814814815</v>
      </c>
      <c r="X108" s="83" t="s">
        <v>569</v>
      </c>
      <c r="Y108" s="79"/>
      <c r="Z108" s="79"/>
      <c r="AA108" s="85" t="s">
        <v>687</v>
      </c>
      <c r="AB108" s="79"/>
      <c r="AC108" s="79" t="b">
        <v>0</v>
      </c>
      <c r="AD108" s="79">
        <v>0</v>
      </c>
      <c r="AE108" s="85" t="s">
        <v>716</v>
      </c>
      <c r="AF108" s="79" t="b">
        <v>1</v>
      </c>
      <c r="AG108" s="79" t="s">
        <v>718</v>
      </c>
      <c r="AH108" s="79"/>
      <c r="AI108" s="85" t="s">
        <v>703</v>
      </c>
      <c r="AJ108" s="79" t="b">
        <v>0</v>
      </c>
      <c r="AK108" s="79">
        <v>0</v>
      </c>
      <c r="AL108" s="85" t="s">
        <v>716</v>
      </c>
      <c r="AM108" s="79" t="s">
        <v>720</v>
      </c>
      <c r="AN108" s="79" t="b">
        <v>0</v>
      </c>
      <c r="AO108" s="85" t="s">
        <v>687</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4</v>
      </c>
      <c r="BC108" s="78" t="str">
        <f>REPLACE(INDEX(GroupVertices[Group],MATCH(Edges[[#This Row],[Vertex 2]],GroupVertices[Vertex],0)),1,1,"")</f>
        <v>4</v>
      </c>
      <c r="BD108" s="48">
        <v>0</v>
      </c>
      <c r="BE108" s="49">
        <v>0</v>
      </c>
      <c r="BF108" s="48">
        <v>1</v>
      </c>
      <c r="BG108" s="49">
        <v>5.882352941176471</v>
      </c>
      <c r="BH108" s="48">
        <v>0</v>
      </c>
      <c r="BI108" s="49">
        <v>0</v>
      </c>
      <c r="BJ108" s="48">
        <v>16</v>
      </c>
      <c r="BK108" s="49">
        <v>94.11764705882354</v>
      </c>
      <c r="BL108" s="48">
        <v>17</v>
      </c>
    </row>
    <row r="109" spans="1:64" ht="15">
      <c r="A109" s="64" t="s">
        <v>292</v>
      </c>
      <c r="B109" s="64" t="s">
        <v>292</v>
      </c>
      <c r="C109" s="65" t="s">
        <v>1867</v>
      </c>
      <c r="D109" s="66">
        <v>10</v>
      </c>
      <c r="E109" s="67" t="s">
        <v>136</v>
      </c>
      <c r="F109" s="68">
        <v>12</v>
      </c>
      <c r="G109" s="65"/>
      <c r="H109" s="69"/>
      <c r="I109" s="70"/>
      <c r="J109" s="70"/>
      <c r="K109" s="34" t="s">
        <v>65</v>
      </c>
      <c r="L109" s="77">
        <v>109</v>
      </c>
      <c r="M109" s="77"/>
      <c r="N109" s="72"/>
      <c r="O109" s="79" t="s">
        <v>176</v>
      </c>
      <c r="P109" s="81">
        <v>43585.91206018518</v>
      </c>
      <c r="Q109" s="79" t="s">
        <v>338</v>
      </c>
      <c r="R109" s="79" t="s">
        <v>363</v>
      </c>
      <c r="S109" s="79" t="s">
        <v>373</v>
      </c>
      <c r="T109" s="79" t="s">
        <v>387</v>
      </c>
      <c r="U109" s="79"/>
      <c r="V109" s="83" t="s">
        <v>471</v>
      </c>
      <c r="W109" s="81">
        <v>43585.91206018518</v>
      </c>
      <c r="X109" s="83" t="s">
        <v>570</v>
      </c>
      <c r="Y109" s="79"/>
      <c r="Z109" s="79"/>
      <c r="AA109" s="85" t="s">
        <v>688</v>
      </c>
      <c r="AB109" s="79"/>
      <c r="AC109" s="79" t="b">
        <v>0</v>
      </c>
      <c r="AD109" s="79">
        <v>0</v>
      </c>
      <c r="AE109" s="85" t="s">
        <v>716</v>
      </c>
      <c r="AF109" s="79" t="b">
        <v>1</v>
      </c>
      <c r="AG109" s="79" t="s">
        <v>718</v>
      </c>
      <c r="AH109" s="79"/>
      <c r="AI109" s="85" t="s">
        <v>704</v>
      </c>
      <c r="AJ109" s="79" t="b">
        <v>0</v>
      </c>
      <c r="AK109" s="79">
        <v>0</v>
      </c>
      <c r="AL109" s="85" t="s">
        <v>716</v>
      </c>
      <c r="AM109" s="79" t="s">
        <v>720</v>
      </c>
      <c r="AN109" s="79" t="b">
        <v>0</v>
      </c>
      <c r="AO109" s="85" t="s">
        <v>688</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22</v>
      </c>
      <c r="BK109" s="49">
        <v>100</v>
      </c>
      <c r="BL109" s="48">
        <v>22</v>
      </c>
    </row>
    <row r="110" spans="1:64" ht="15">
      <c r="A110" s="64" t="s">
        <v>292</v>
      </c>
      <c r="B110" s="64" t="s">
        <v>292</v>
      </c>
      <c r="C110" s="65" t="s">
        <v>1867</v>
      </c>
      <c r="D110" s="66">
        <v>10</v>
      </c>
      <c r="E110" s="67" t="s">
        <v>136</v>
      </c>
      <c r="F110" s="68">
        <v>12</v>
      </c>
      <c r="G110" s="65"/>
      <c r="H110" s="69"/>
      <c r="I110" s="70"/>
      <c r="J110" s="70"/>
      <c r="K110" s="34" t="s">
        <v>65</v>
      </c>
      <c r="L110" s="77">
        <v>110</v>
      </c>
      <c r="M110" s="77"/>
      <c r="N110" s="72"/>
      <c r="O110" s="79" t="s">
        <v>176</v>
      </c>
      <c r="P110" s="81">
        <v>43586.26258101852</v>
      </c>
      <c r="Q110" s="79" t="s">
        <v>339</v>
      </c>
      <c r="R110" s="79" t="s">
        <v>364</v>
      </c>
      <c r="S110" s="79" t="s">
        <v>373</v>
      </c>
      <c r="T110" s="79" t="s">
        <v>387</v>
      </c>
      <c r="U110" s="79"/>
      <c r="V110" s="83" t="s">
        <v>471</v>
      </c>
      <c r="W110" s="81">
        <v>43586.26258101852</v>
      </c>
      <c r="X110" s="83" t="s">
        <v>571</v>
      </c>
      <c r="Y110" s="79"/>
      <c r="Z110" s="79"/>
      <c r="AA110" s="85" t="s">
        <v>689</v>
      </c>
      <c r="AB110" s="79"/>
      <c r="AC110" s="79" t="b">
        <v>0</v>
      </c>
      <c r="AD110" s="79">
        <v>0</v>
      </c>
      <c r="AE110" s="85" t="s">
        <v>716</v>
      </c>
      <c r="AF110" s="79" t="b">
        <v>1</v>
      </c>
      <c r="AG110" s="79" t="s">
        <v>718</v>
      </c>
      <c r="AH110" s="79"/>
      <c r="AI110" s="85" t="s">
        <v>705</v>
      </c>
      <c r="AJ110" s="79" t="b">
        <v>0</v>
      </c>
      <c r="AK110" s="79">
        <v>0</v>
      </c>
      <c r="AL110" s="85" t="s">
        <v>716</v>
      </c>
      <c r="AM110" s="79" t="s">
        <v>720</v>
      </c>
      <c r="AN110" s="79" t="b">
        <v>0</v>
      </c>
      <c r="AO110" s="85" t="s">
        <v>689</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14</v>
      </c>
      <c r="BK110" s="49">
        <v>100</v>
      </c>
      <c r="BL110" s="48">
        <v>14</v>
      </c>
    </row>
    <row r="111" spans="1:64" ht="15">
      <c r="A111" s="64" t="s">
        <v>292</v>
      </c>
      <c r="B111" s="64" t="s">
        <v>292</v>
      </c>
      <c r="C111" s="65" t="s">
        <v>1867</v>
      </c>
      <c r="D111" s="66">
        <v>10</v>
      </c>
      <c r="E111" s="67" t="s">
        <v>136</v>
      </c>
      <c r="F111" s="68">
        <v>12</v>
      </c>
      <c r="G111" s="65"/>
      <c r="H111" s="69"/>
      <c r="I111" s="70"/>
      <c r="J111" s="70"/>
      <c r="K111" s="34" t="s">
        <v>65</v>
      </c>
      <c r="L111" s="77">
        <v>111</v>
      </c>
      <c r="M111" s="77"/>
      <c r="N111" s="72"/>
      <c r="O111" s="79" t="s">
        <v>176</v>
      </c>
      <c r="P111" s="81">
        <v>43588.05233796296</v>
      </c>
      <c r="Q111" s="79" t="s">
        <v>340</v>
      </c>
      <c r="R111" s="79" t="s">
        <v>365</v>
      </c>
      <c r="S111" s="79" t="s">
        <v>373</v>
      </c>
      <c r="T111" s="79" t="s">
        <v>387</v>
      </c>
      <c r="U111" s="79"/>
      <c r="V111" s="83" t="s">
        <v>471</v>
      </c>
      <c r="W111" s="81">
        <v>43588.05233796296</v>
      </c>
      <c r="X111" s="83" t="s">
        <v>572</v>
      </c>
      <c r="Y111" s="79"/>
      <c r="Z111" s="79"/>
      <c r="AA111" s="85" t="s">
        <v>690</v>
      </c>
      <c r="AB111" s="79"/>
      <c r="AC111" s="79" t="b">
        <v>0</v>
      </c>
      <c r="AD111" s="79">
        <v>0</v>
      </c>
      <c r="AE111" s="85" t="s">
        <v>716</v>
      </c>
      <c r="AF111" s="79" t="b">
        <v>1</v>
      </c>
      <c r="AG111" s="79" t="s">
        <v>718</v>
      </c>
      <c r="AH111" s="79"/>
      <c r="AI111" s="85" t="s">
        <v>706</v>
      </c>
      <c r="AJ111" s="79" t="b">
        <v>0</v>
      </c>
      <c r="AK111" s="79">
        <v>0</v>
      </c>
      <c r="AL111" s="85" t="s">
        <v>716</v>
      </c>
      <c r="AM111" s="79" t="s">
        <v>720</v>
      </c>
      <c r="AN111" s="79" t="b">
        <v>0</v>
      </c>
      <c r="AO111" s="85" t="s">
        <v>690</v>
      </c>
      <c r="AP111" s="79" t="s">
        <v>176</v>
      </c>
      <c r="AQ111" s="79">
        <v>0</v>
      </c>
      <c r="AR111" s="79">
        <v>0</v>
      </c>
      <c r="AS111" s="79"/>
      <c r="AT111" s="79"/>
      <c r="AU111" s="79"/>
      <c r="AV111" s="79"/>
      <c r="AW111" s="79"/>
      <c r="AX111" s="79"/>
      <c r="AY111" s="79"/>
      <c r="AZ111" s="79"/>
      <c r="BA111">
        <v>6</v>
      </c>
      <c r="BB111" s="78" t="str">
        <f>REPLACE(INDEX(GroupVertices[Group],MATCH(Edges[[#This Row],[Vertex 1]],GroupVertices[Vertex],0)),1,1,"")</f>
        <v>4</v>
      </c>
      <c r="BC111" s="78" t="str">
        <f>REPLACE(INDEX(GroupVertices[Group],MATCH(Edges[[#This Row],[Vertex 2]],GroupVertices[Vertex],0)),1,1,"")</f>
        <v>4</v>
      </c>
      <c r="BD111" s="48">
        <v>0</v>
      </c>
      <c r="BE111" s="49">
        <v>0</v>
      </c>
      <c r="BF111" s="48">
        <v>1</v>
      </c>
      <c r="BG111" s="49">
        <v>5.882352941176471</v>
      </c>
      <c r="BH111" s="48">
        <v>0</v>
      </c>
      <c r="BI111" s="49">
        <v>0</v>
      </c>
      <c r="BJ111" s="48">
        <v>16</v>
      </c>
      <c r="BK111" s="49">
        <v>94.11764705882354</v>
      </c>
      <c r="BL111" s="48">
        <v>17</v>
      </c>
    </row>
    <row r="112" spans="1:64" ht="15">
      <c r="A112" s="64" t="s">
        <v>292</v>
      </c>
      <c r="B112" s="64" t="s">
        <v>292</v>
      </c>
      <c r="C112" s="65" t="s">
        <v>1867</v>
      </c>
      <c r="D112" s="66">
        <v>10</v>
      </c>
      <c r="E112" s="67" t="s">
        <v>136</v>
      </c>
      <c r="F112" s="68">
        <v>12</v>
      </c>
      <c r="G112" s="65"/>
      <c r="H112" s="69"/>
      <c r="I112" s="70"/>
      <c r="J112" s="70"/>
      <c r="K112" s="34" t="s">
        <v>65</v>
      </c>
      <c r="L112" s="77">
        <v>112</v>
      </c>
      <c r="M112" s="77"/>
      <c r="N112" s="72"/>
      <c r="O112" s="79" t="s">
        <v>176</v>
      </c>
      <c r="P112" s="81">
        <v>43589.76428240741</v>
      </c>
      <c r="Q112" s="79" t="s">
        <v>341</v>
      </c>
      <c r="R112" s="79" t="s">
        <v>366</v>
      </c>
      <c r="S112" s="79" t="s">
        <v>373</v>
      </c>
      <c r="T112" s="79" t="s">
        <v>387</v>
      </c>
      <c r="U112" s="79"/>
      <c r="V112" s="83" t="s">
        <v>471</v>
      </c>
      <c r="W112" s="81">
        <v>43589.76428240741</v>
      </c>
      <c r="X112" s="83" t="s">
        <v>573</v>
      </c>
      <c r="Y112" s="79"/>
      <c r="Z112" s="79"/>
      <c r="AA112" s="85" t="s">
        <v>691</v>
      </c>
      <c r="AB112" s="79"/>
      <c r="AC112" s="79" t="b">
        <v>0</v>
      </c>
      <c r="AD112" s="79">
        <v>0</v>
      </c>
      <c r="AE112" s="85" t="s">
        <v>716</v>
      </c>
      <c r="AF112" s="79" t="b">
        <v>1</v>
      </c>
      <c r="AG112" s="79" t="s">
        <v>718</v>
      </c>
      <c r="AH112" s="79"/>
      <c r="AI112" s="85" t="s">
        <v>707</v>
      </c>
      <c r="AJ112" s="79" t="b">
        <v>0</v>
      </c>
      <c r="AK112" s="79">
        <v>0</v>
      </c>
      <c r="AL112" s="85" t="s">
        <v>716</v>
      </c>
      <c r="AM112" s="79" t="s">
        <v>720</v>
      </c>
      <c r="AN112" s="79" t="b">
        <v>0</v>
      </c>
      <c r="AO112" s="85" t="s">
        <v>691</v>
      </c>
      <c r="AP112" s="79" t="s">
        <v>176</v>
      </c>
      <c r="AQ112" s="79">
        <v>0</v>
      </c>
      <c r="AR112" s="79">
        <v>0</v>
      </c>
      <c r="AS112" s="79"/>
      <c r="AT112" s="79"/>
      <c r="AU112" s="79"/>
      <c r="AV112" s="79"/>
      <c r="AW112" s="79"/>
      <c r="AX112" s="79"/>
      <c r="AY112" s="79"/>
      <c r="AZ112" s="79"/>
      <c r="BA112">
        <v>6</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22</v>
      </c>
      <c r="BK112" s="49">
        <v>100</v>
      </c>
      <c r="BL112" s="48">
        <v>22</v>
      </c>
    </row>
    <row r="113" spans="1:64" ht="15">
      <c r="A113" s="64" t="s">
        <v>292</v>
      </c>
      <c r="B113" s="64" t="s">
        <v>292</v>
      </c>
      <c r="C113" s="65" t="s">
        <v>1867</v>
      </c>
      <c r="D113" s="66">
        <v>10</v>
      </c>
      <c r="E113" s="67" t="s">
        <v>136</v>
      </c>
      <c r="F113" s="68">
        <v>12</v>
      </c>
      <c r="G113" s="65"/>
      <c r="H113" s="69"/>
      <c r="I113" s="70"/>
      <c r="J113" s="70"/>
      <c r="K113" s="34" t="s">
        <v>65</v>
      </c>
      <c r="L113" s="77">
        <v>113</v>
      </c>
      <c r="M113" s="77"/>
      <c r="N113" s="72"/>
      <c r="O113" s="79" t="s">
        <v>176</v>
      </c>
      <c r="P113" s="81">
        <v>43594.65636574074</v>
      </c>
      <c r="Q113" s="79" t="s">
        <v>342</v>
      </c>
      <c r="R113" s="79" t="s">
        <v>367</v>
      </c>
      <c r="S113" s="79" t="s">
        <v>374</v>
      </c>
      <c r="T113" s="79" t="s">
        <v>388</v>
      </c>
      <c r="U113" s="79"/>
      <c r="V113" s="83" t="s">
        <v>471</v>
      </c>
      <c r="W113" s="81">
        <v>43594.65636574074</v>
      </c>
      <c r="X113" s="83" t="s">
        <v>574</v>
      </c>
      <c r="Y113" s="79"/>
      <c r="Z113" s="79"/>
      <c r="AA113" s="85" t="s">
        <v>692</v>
      </c>
      <c r="AB113" s="79"/>
      <c r="AC113" s="79" t="b">
        <v>0</v>
      </c>
      <c r="AD113" s="79">
        <v>0</v>
      </c>
      <c r="AE113" s="85" t="s">
        <v>716</v>
      </c>
      <c r="AF113" s="79" t="b">
        <v>1</v>
      </c>
      <c r="AG113" s="79" t="s">
        <v>718</v>
      </c>
      <c r="AH113" s="79"/>
      <c r="AI113" s="85" t="s">
        <v>708</v>
      </c>
      <c r="AJ113" s="79" t="b">
        <v>0</v>
      </c>
      <c r="AK113" s="79">
        <v>0</v>
      </c>
      <c r="AL113" s="85" t="s">
        <v>716</v>
      </c>
      <c r="AM113" s="79" t="s">
        <v>720</v>
      </c>
      <c r="AN113" s="79" t="b">
        <v>0</v>
      </c>
      <c r="AO113" s="85" t="s">
        <v>692</v>
      </c>
      <c r="AP113" s="79" t="s">
        <v>176</v>
      </c>
      <c r="AQ113" s="79">
        <v>0</v>
      </c>
      <c r="AR113" s="79">
        <v>0</v>
      </c>
      <c r="AS113" s="79"/>
      <c r="AT113" s="79"/>
      <c r="AU113" s="79"/>
      <c r="AV113" s="79"/>
      <c r="AW113" s="79"/>
      <c r="AX113" s="79"/>
      <c r="AY113" s="79"/>
      <c r="AZ113" s="79"/>
      <c r="BA113">
        <v>6</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12</v>
      </c>
      <c r="BK113" s="49">
        <v>100</v>
      </c>
      <c r="BL113" s="48">
        <v>12</v>
      </c>
    </row>
    <row r="114" spans="1:64" ht="15">
      <c r="A114" s="64" t="s">
        <v>293</v>
      </c>
      <c r="B114" s="64" t="s">
        <v>297</v>
      </c>
      <c r="C114" s="65" t="s">
        <v>1866</v>
      </c>
      <c r="D114" s="66">
        <v>3</v>
      </c>
      <c r="E114" s="67" t="s">
        <v>132</v>
      </c>
      <c r="F114" s="68">
        <v>35</v>
      </c>
      <c r="G114" s="65"/>
      <c r="H114" s="69"/>
      <c r="I114" s="70"/>
      <c r="J114" s="70"/>
      <c r="K114" s="34" t="s">
        <v>65</v>
      </c>
      <c r="L114" s="77">
        <v>114</v>
      </c>
      <c r="M114" s="77"/>
      <c r="N114" s="72"/>
      <c r="O114" s="79" t="s">
        <v>307</v>
      </c>
      <c r="P114" s="81">
        <v>43594.675844907404</v>
      </c>
      <c r="Q114" s="79" t="s">
        <v>343</v>
      </c>
      <c r="R114" s="83" t="s">
        <v>361</v>
      </c>
      <c r="S114" s="79" t="s">
        <v>372</v>
      </c>
      <c r="T114" s="79" t="s">
        <v>376</v>
      </c>
      <c r="U114" s="79"/>
      <c r="V114" s="83" t="s">
        <v>472</v>
      </c>
      <c r="W114" s="81">
        <v>43594.675844907404</v>
      </c>
      <c r="X114" s="83" t="s">
        <v>575</v>
      </c>
      <c r="Y114" s="79"/>
      <c r="Z114" s="79"/>
      <c r="AA114" s="85" t="s">
        <v>693</v>
      </c>
      <c r="AB114" s="79"/>
      <c r="AC114" s="79" t="b">
        <v>0</v>
      </c>
      <c r="AD114" s="79">
        <v>0</v>
      </c>
      <c r="AE114" s="85" t="s">
        <v>716</v>
      </c>
      <c r="AF114" s="79" t="b">
        <v>0</v>
      </c>
      <c r="AG114" s="79" t="s">
        <v>718</v>
      </c>
      <c r="AH114" s="79"/>
      <c r="AI114" s="85" t="s">
        <v>716</v>
      </c>
      <c r="AJ114" s="79" t="b">
        <v>0</v>
      </c>
      <c r="AK114" s="79">
        <v>3</v>
      </c>
      <c r="AL114" s="85" t="s">
        <v>708</v>
      </c>
      <c r="AM114" s="79" t="s">
        <v>723</v>
      </c>
      <c r="AN114" s="79" t="b">
        <v>0</v>
      </c>
      <c r="AO114" s="85" t="s">
        <v>708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13</v>
      </c>
      <c r="BK114" s="49">
        <v>100</v>
      </c>
      <c r="BL114" s="48">
        <v>13</v>
      </c>
    </row>
    <row r="115" spans="1:64" ht="15">
      <c r="A115" s="64" t="s">
        <v>294</v>
      </c>
      <c r="B115" s="64" t="s">
        <v>297</v>
      </c>
      <c r="C115" s="65" t="s">
        <v>1866</v>
      </c>
      <c r="D115" s="66">
        <v>3</v>
      </c>
      <c r="E115" s="67" t="s">
        <v>132</v>
      </c>
      <c r="F115" s="68">
        <v>35</v>
      </c>
      <c r="G115" s="65"/>
      <c r="H115" s="69"/>
      <c r="I115" s="70"/>
      <c r="J115" s="70"/>
      <c r="K115" s="34" t="s">
        <v>65</v>
      </c>
      <c r="L115" s="77">
        <v>115</v>
      </c>
      <c r="M115" s="77"/>
      <c r="N115" s="72"/>
      <c r="O115" s="79" t="s">
        <v>307</v>
      </c>
      <c r="P115" s="81">
        <v>43594.75984953704</v>
      </c>
      <c r="Q115" s="79" t="s">
        <v>343</v>
      </c>
      <c r="R115" s="83" t="s">
        <v>361</v>
      </c>
      <c r="S115" s="79" t="s">
        <v>372</v>
      </c>
      <c r="T115" s="79" t="s">
        <v>376</v>
      </c>
      <c r="U115" s="79"/>
      <c r="V115" s="83" t="s">
        <v>473</v>
      </c>
      <c r="W115" s="81">
        <v>43594.75984953704</v>
      </c>
      <c r="X115" s="83" t="s">
        <v>576</v>
      </c>
      <c r="Y115" s="79"/>
      <c r="Z115" s="79"/>
      <c r="AA115" s="85" t="s">
        <v>694</v>
      </c>
      <c r="AB115" s="79"/>
      <c r="AC115" s="79" t="b">
        <v>0</v>
      </c>
      <c r="AD115" s="79">
        <v>0</v>
      </c>
      <c r="AE115" s="85" t="s">
        <v>716</v>
      </c>
      <c r="AF115" s="79" t="b">
        <v>0</v>
      </c>
      <c r="AG115" s="79" t="s">
        <v>718</v>
      </c>
      <c r="AH115" s="79"/>
      <c r="AI115" s="85" t="s">
        <v>716</v>
      </c>
      <c r="AJ115" s="79" t="b">
        <v>0</v>
      </c>
      <c r="AK115" s="79">
        <v>3</v>
      </c>
      <c r="AL115" s="85" t="s">
        <v>708</v>
      </c>
      <c r="AM115" s="79" t="s">
        <v>724</v>
      </c>
      <c r="AN115" s="79" t="b">
        <v>0</v>
      </c>
      <c r="AO115" s="85" t="s">
        <v>708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13</v>
      </c>
      <c r="BK115" s="49">
        <v>100</v>
      </c>
      <c r="BL115" s="48">
        <v>13</v>
      </c>
    </row>
    <row r="116" spans="1:64" ht="15">
      <c r="A116" s="64" t="s">
        <v>295</v>
      </c>
      <c r="B116" s="64" t="s">
        <v>297</v>
      </c>
      <c r="C116" s="65" t="s">
        <v>1866</v>
      </c>
      <c r="D116" s="66">
        <v>3</v>
      </c>
      <c r="E116" s="67" t="s">
        <v>132</v>
      </c>
      <c r="F116" s="68">
        <v>35</v>
      </c>
      <c r="G116" s="65"/>
      <c r="H116" s="69"/>
      <c r="I116" s="70"/>
      <c r="J116" s="70"/>
      <c r="K116" s="34" t="s">
        <v>65</v>
      </c>
      <c r="L116" s="77">
        <v>116</v>
      </c>
      <c r="M116" s="77"/>
      <c r="N116" s="72"/>
      <c r="O116" s="79" t="s">
        <v>307</v>
      </c>
      <c r="P116" s="81">
        <v>43589.65278935185</v>
      </c>
      <c r="Q116" s="79" t="s">
        <v>344</v>
      </c>
      <c r="R116" s="83" t="s">
        <v>368</v>
      </c>
      <c r="S116" s="79" t="s">
        <v>370</v>
      </c>
      <c r="T116" s="79" t="s">
        <v>376</v>
      </c>
      <c r="U116" s="79"/>
      <c r="V116" s="83" t="s">
        <v>474</v>
      </c>
      <c r="W116" s="81">
        <v>43589.65278935185</v>
      </c>
      <c r="X116" s="83" t="s">
        <v>577</v>
      </c>
      <c r="Y116" s="79"/>
      <c r="Z116" s="79"/>
      <c r="AA116" s="85" t="s">
        <v>695</v>
      </c>
      <c r="AB116" s="79"/>
      <c r="AC116" s="79" t="b">
        <v>0</v>
      </c>
      <c r="AD116" s="79">
        <v>0</v>
      </c>
      <c r="AE116" s="85" t="s">
        <v>716</v>
      </c>
      <c r="AF116" s="79" t="b">
        <v>0</v>
      </c>
      <c r="AG116" s="79" t="s">
        <v>718</v>
      </c>
      <c r="AH116" s="79"/>
      <c r="AI116" s="85" t="s">
        <v>716</v>
      </c>
      <c r="AJ116" s="79" t="b">
        <v>0</v>
      </c>
      <c r="AK116" s="79">
        <v>1</v>
      </c>
      <c r="AL116" s="85" t="s">
        <v>716</v>
      </c>
      <c r="AM116" s="79" t="s">
        <v>728</v>
      </c>
      <c r="AN116" s="79" t="b">
        <v>0</v>
      </c>
      <c r="AO116" s="85" t="s">
        <v>695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13</v>
      </c>
      <c r="BK116" s="49">
        <v>100</v>
      </c>
      <c r="BL116" s="48">
        <v>13</v>
      </c>
    </row>
    <row r="117" spans="1:64" ht="15">
      <c r="A117" s="64" t="s">
        <v>296</v>
      </c>
      <c r="B117" s="64" t="s">
        <v>295</v>
      </c>
      <c r="C117" s="65" t="s">
        <v>1866</v>
      </c>
      <c r="D117" s="66">
        <v>3</v>
      </c>
      <c r="E117" s="67" t="s">
        <v>132</v>
      </c>
      <c r="F117" s="68">
        <v>35</v>
      </c>
      <c r="G117" s="65"/>
      <c r="H117" s="69"/>
      <c r="I117" s="70"/>
      <c r="J117" s="70"/>
      <c r="K117" s="34" t="s">
        <v>65</v>
      </c>
      <c r="L117" s="77">
        <v>117</v>
      </c>
      <c r="M117" s="77"/>
      <c r="N117" s="72"/>
      <c r="O117" s="79" t="s">
        <v>307</v>
      </c>
      <c r="P117" s="81">
        <v>43589.653495370374</v>
      </c>
      <c r="Q117" s="79" t="s">
        <v>345</v>
      </c>
      <c r="R117" s="83" t="s">
        <v>368</v>
      </c>
      <c r="S117" s="79" t="s">
        <v>370</v>
      </c>
      <c r="T117" s="79" t="s">
        <v>376</v>
      </c>
      <c r="U117" s="79"/>
      <c r="V117" s="83" t="s">
        <v>475</v>
      </c>
      <c r="W117" s="81">
        <v>43589.653495370374</v>
      </c>
      <c r="X117" s="83" t="s">
        <v>578</v>
      </c>
      <c r="Y117" s="79"/>
      <c r="Z117" s="79"/>
      <c r="AA117" s="85" t="s">
        <v>696</v>
      </c>
      <c r="AB117" s="79"/>
      <c r="AC117" s="79" t="b">
        <v>0</v>
      </c>
      <c r="AD117" s="79">
        <v>0</v>
      </c>
      <c r="AE117" s="85" t="s">
        <v>716</v>
      </c>
      <c r="AF117" s="79" t="b">
        <v>0</v>
      </c>
      <c r="AG117" s="79" t="s">
        <v>718</v>
      </c>
      <c r="AH117" s="79"/>
      <c r="AI117" s="85" t="s">
        <v>716</v>
      </c>
      <c r="AJ117" s="79" t="b">
        <v>0</v>
      </c>
      <c r="AK117" s="79">
        <v>1</v>
      </c>
      <c r="AL117" s="85" t="s">
        <v>695</v>
      </c>
      <c r="AM117" s="79" t="s">
        <v>732</v>
      </c>
      <c r="AN117" s="79" t="b">
        <v>0</v>
      </c>
      <c r="AO117" s="85" t="s">
        <v>695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297</v>
      </c>
      <c r="B118" s="64" t="s">
        <v>306</v>
      </c>
      <c r="C118" s="65" t="s">
        <v>1866</v>
      </c>
      <c r="D118" s="66">
        <v>3</v>
      </c>
      <c r="E118" s="67" t="s">
        <v>132</v>
      </c>
      <c r="F118" s="68">
        <v>35</v>
      </c>
      <c r="G118" s="65"/>
      <c r="H118" s="69"/>
      <c r="I118" s="70"/>
      <c r="J118" s="70"/>
      <c r="K118" s="34" t="s">
        <v>65</v>
      </c>
      <c r="L118" s="77">
        <v>118</v>
      </c>
      <c r="M118" s="77"/>
      <c r="N118" s="72"/>
      <c r="O118" s="79" t="s">
        <v>307</v>
      </c>
      <c r="P118" s="81">
        <v>43578.666817129626</v>
      </c>
      <c r="Q118" s="79" t="s">
        <v>346</v>
      </c>
      <c r="R118" s="79"/>
      <c r="S118" s="79"/>
      <c r="T118" s="79" t="s">
        <v>376</v>
      </c>
      <c r="U118" s="79"/>
      <c r="V118" s="83" t="s">
        <v>476</v>
      </c>
      <c r="W118" s="81">
        <v>43578.666817129626</v>
      </c>
      <c r="X118" s="83" t="s">
        <v>579</v>
      </c>
      <c r="Y118" s="79"/>
      <c r="Z118" s="79"/>
      <c r="AA118" s="85" t="s">
        <v>697</v>
      </c>
      <c r="AB118" s="79"/>
      <c r="AC118" s="79" t="b">
        <v>0</v>
      </c>
      <c r="AD118" s="79">
        <v>3</v>
      </c>
      <c r="AE118" s="85" t="s">
        <v>716</v>
      </c>
      <c r="AF118" s="79" t="b">
        <v>0</v>
      </c>
      <c r="AG118" s="79" t="s">
        <v>718</v>
      </c>
      <c r="AH118" s="79"/>
      <c r="AI118" s="85" t="s">
        <v>716</v>
      </c>
      <c r="AJ118" s="79" t="b">
        <v>0</v>
      </c>
      <c r="AK118" s="79">
        <v>4</v>
      </c>
      <c r="AL118" s="85" t="s">
        <v>716</v>
      </c>
      <c r="AM118" s="79" t="s">
        <v>721</v>
      </c>
      <c r="AN118" s="79" t="b">
        <v>0</v>
      </c>
      <c r="AO118" s="85" t="s">
        <v>697</v>
      </c>
      <c r="AP118" s="79" t="s">
        <v>734</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4.761904761904762</v>
      </c>
      <c r="BH118" s="48">
        <v>0</v>
      </c>
      <c r="BI118" s="49">
        <v>0</v>
      </c>
      <c r="BJ118" s="48">
        <v>20</v>
      </c>
      <c r="BK118" s="49">
        <v>95.23809523809524</v>
      </c>
      <c r="BL118" s="48">
        <v>21</v>
      </c>
    </row>
    <row r="119" spans="1:64" ht="15">
      <c r="A119" s="64" t="s">
        <v>296</v>
      </c>
      <c r="B119" s="64" t="s">
        <v>306</v>
      </c>
      <c r="C119" s="65" t="s">
        <v>1866</v>
      </c>
      <c r="D119" s="66">
        <v>3</v>
      </c>
      <c r="E119" s="67" t="s">
        <v>132</v>
      </c>
      <c r="F119" s="68">
        <v>35</v>
      </c>
      <c r="G119" s="65"/>
      <c r="H119" s="69"/>
      <c r="I119" s="70"/>
      <c r="J119" s="70"/>
      <c r="K119" s="34" t="s">
        <v>65</v>
      </c>
      <c r="L119" s="77">
        <v>119</v>
      </c>
      <c r="M119" s="77"/>
      <c r="N119" s="72"/>
      <c r="O119" s="79" t="s">
        <v>307</v>
      </c>
      <c r="P119" s="81">
        <v>43590.653495370374</v>
      </c>
      <c r="Q119" s="79" t="s">
        <v>325</v>
      </c>
      <c r="R119" s="79"/>
      <c r="S119" s="79"/>
      <c r="T119" s="79"/>
      <c r="U119" s="79"/>
      <c r="V119" s="83" t="s">
        <v>475</v>
      </c>
      <c r="W119" s="81">
        <v>43590.653495370374</v>
      </c>
      <c r="X119" s="83" t="s">
        <v>580</v>
      </c>
      <c r="Y119" s="79"/>
      <c r="Z119" s="79"/>
      <c r="AA119" s="85" t="s">
        <v>698</v>
      </c>
      <c r="AB119" s="79"/>
      <c r="AC119" s="79" t="b">
        <v>0</v>
      </c>
      <c r="AD119" s="79">
        <v>0</v>
      </c>
      <c r="AE119" s="85" t="s">
        <v>716</v>
      </c>
      <c r="AF119" s="79" t="b">
        <v>0</v>
      </c>
      <c r="AG119" s="79" t="s">
        <v>718</v>
      </c>
      <c r="AH119" s="79"/>
      <c r="AI119" s="85" t="s">
        <v>716</v>
      </c>
      <c r="AJ119" s="79" t="b">
        <v>0</v>
      </c>
      <c r="AK119" s="79">
        <v>4</v>
      </c>
      <c r="AL119" s="85" t="s">
        <v>697</v>
      </c>
      <c r="AM119" s="79" t="s">
        <v>732</v>
      </c>
      <c r="AN119" s="79" t="b">
        <v>0</v>
      </c>
      <c r="AO119" s="85" t="s">
        <v>697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296</v>
      </c>
      <c r="B120" s="64" t="s">
        <v>297</v>
      </c>
      <c r="C120" s="65" t="s">
        <v>1867</v>
      </c>
      <c r="D120" s="66">
        <v>10</v>
      </c>
      <c r="E120" s="67" t="s">
        <v>136</v>
      </c>
      <c r="F120" s="68">
        <v>12</v>
      </c>
      <c r="G120" s="65"/>
      <c r="H120" s="69"/>
      <c r="I120" s="70"/>
      <c r="J120" s="70"/>
      <c r="K120" s="34" t="s">
        <v>65</v>
      </c>
      <c r="L120" s="77">
        <v>120</v>
      </c>
      <c r="M120" s="77"/>
      <c r="N120" s="72"/>
      <c r="O120" s="79" t="s">
        <v>307</v>
      </c>
      <c r="P120" s="81">
        <v>43587.66400462963</v>
      </c>
      <c r="Q120" s="79" t="s">
        <v>319</v>
      </c>
      <c r="R120" s="83" t="s">
        <v>357</v>
      </c>
      <c r="S120" s="79" t="s">
        <v>370</v>
      </c>
      <c r="T120" s="79" t="s">
        <v>380</v>
      </c>
      <c r="U120" s="79"/>
      <c r="V120" s="83" t="s">
        <v>475</v>
      </c>
      <c r="W120" s="81">
        <v>43587.66400462963</v>
      </c>
      <c r="X120" s="83" t="s">
        <v>581</v>
      </c>
      <c r="Y120" s="79"/>
      <c r="Z120" s="79"/>
      <c r="AA120" s="85" t="s">
        <v>699</v>
      </c>
      <c r="AB120" s="79"/>
      <c r="AC120" s="79" t="b">
        <v>0</v>
      </c>
      <c r="AD120" s="79">
        <v>0</v>
      </c>
      <c r="AE120" s="85" t="s">
        <v>716</v>
      </c>
      <c r="AF120" s="79" t="b">
        <v>0</v>
      </c>
      <c r="AG120" s="79" t="s">
        <v>718</v>
      </c>
      <c r="AH120" s="79"/>
      <c r="AI120" s="85" t="s">
        <v>716</v>
      </c>
      <c r="AJ120" s="79" t="b">
        <v>0</v>
      </c>
      <c r="AK120" s="79">
        <v>14</v>
      </c>
      <c r="AL120" s="85" t="s">
        <v>705</v>
      </c>
      <c r="AM120" s="79" t="s">
        <v>732</v>
      </c>
      <c r="AN120" s="79" t="b">
        <v>0</v>
      </c>
      <c r="AO120" s="85" t="s">
        <v>705</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15</v>
      </c>
      <c r="BK120" s="49">
        <v>100</v>
      </c>
      <c r="BL120" s="48">
        <v>15</v>
      </c>
    </row>
    <row r="121" spans="1:64" ht="15">
      <c r="A121" s="64" t="s">
        <v>296</v>
      </c>
      <c r="B121" s="64" t="s">
        <v>297</v>
      </c>
      <c r="C121" s="65" t="s">
        <v>1867</v>
      </c>
      <c r="D121" s="66">
        <v>10</v>
      </c>
      <c r="E121" s="67" t="s">
        <v>136</v>
      </c>
      <c r="F121" s="68">
        <v>12</v>
      </c>
      <c r="G121" s="65"/>
      <c r="H121" s="69"/>
      <c r="I121" s="70"/>
      <c r="J121" s="70"/>
      <c r="K121" s="34" t="s">
        <v>65</v>
      </c>
      <c r="L121" s="77">
        <v>121</v>
      </c>
      <c r="M121" s="77"/>
      <c r="N121" s="72"/>
      <c r="O121" s="79" t="s">
        <v>307</v>
      </c>
      <c r="P121" s="81">
        <v>43589.653495370374</v>
      </c>
      <c r="Q121" s="79" t="s">
        <v>345</v>
      </c>
      <c r="R121" s="83" t="s">
        <v>368</v>
      </c>
      <c r="S121" s="79" t="s">
        <v>370</v>
      </c>
      <c r="T121" s="79" t="s">
        <v>376</v>
      </c>
      <c r="U121" s="79"/>
      <c r="V121" s="83" t="s">
        <v>475</v>
      </c>
      <c r="W121" s="81">
        <v>43589.653495370374</v>
      </c>
      <c r="X121" s="83" t="s">
        <v>578</v>
      </c>
      <c r="Y121" s="79"/>
      <c r="Z121" s="79"/>
      <c r="AA121" s="85" t="s">
        <v>696</v>
      </c>
      <c r="AB121" s="79"/>
      <c r="AC121" s="79" t="b">
        <v>0</v>
      </c>
      <c r="AD121" s="79">
        <v>0</v>
      </c>
      <c r="AE121" s="85" t="s">
        <v>716</v>
      </c>
      <c r="AF121" s="79" t="b">
        <v>0</v>
      </c>
      <c r="AG121" s="79" t="s">
        <v>718</v>
      </c>
      <c r="AH121" s="79"/>
      <c r="AI121" s="85" t="s">
        <v>716</v>
      </c>
      <c r="AJ121" s="79" t="b">
        <v>0</v>
      </c>
      <c r="AK121" s="79">
        <v>1</v>
      </c>
      <c r="AL121" s="85" t="s">
        <v>695</v>
      </c>
      <c r="AM121" s="79" t="s">
        <v>732</v>
      </c>
      <c r="AN121" s="79" t="b">
        <v>0</v>
      </c>
      <c r="AO121" s="85" t="s">
        <v>695</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15</v>
      </c>
      <c r="BK121" s="49">
        <v>100</v>
      </c>
      <c r="BL121" s="48">
        <v>15</v>
      </c>
    </row>
    <row r="122" spans="1:64" ht="15">
      <c r="A122" s="64" t="s">
        <v>296</v>
      </c>
      <c r="B122" s="64" t="s">
        <v>297</v>
      </c>
      <c r="C122" s="65" t="s">
        <v>1867</v>
      </c>
      <c r="D122" s="66">
        <v>10</v>
      </c>
      <c r="E122" s="67" t="s">
        <v>136</v>
      </c>
      <c r="F122" s="68">
        <v>12</v>
      </c>
      <c r="G122" s="65"/>
      <c r="H122" s="69"/>
      <c r="I122" s="70"/>
      <c r="J122" s="70"/>
      <c r="K122" s="34" t="s">
        <v>65</v>
      </c>
      <c r="L122" s="77">
        <v>122</v>
      </c>
      <c r="M122" s="77"/>
      <c r="N122" s="72"/>
      <c r="O122" s="79" t="s">
        <v>307</v>
      </c>
      <c r="P122" s="81">
        <v>43589.76840277778</v>
      </c>
      <c r="Q122" s="79" t="s">
        <v>324</v>
      </c>
      <c r="R122" s="79"/>
      <c r="S122" s="79"/>
      <c r="T122" s="79" t="s">
        <v>376</v>
      </c>
      <c r="U122" s="79"/>
      <c r="V122" s="83" t="s">
        <v>475</v>
      </c>
      <c r="W122" s="81">
        <v>43589.76840277778</v>
      </c>
      <c r="X122" s="83" t="s">
        <v>582</v>
      </c>
      <c r="Y122" s="79"/>
      <c r="Z122" s="79"/>
      <c r="AA122" s="85" t="s">
        <v>700</v>
      </c>
      <c r="AB122" s="79"/>
      <c r="AC122" s="79" t="b">
        <v>0</v>
      </c>
      <c r="AD122" s="79">
        <v>0</v>
      </c>
      <c r="AE122" s="85" t="s">
        <v>716</v>
      </c>
      <c r="AF122" s="79" t="b">
        <v>0</v>
      </c>
      <c r="AG122" s="79" t="s">
        <v>718</v>
      </c>
      <c r="AH122" s="79"/>
      <c r="AI122" s="85" t="s">
        <v>716</v>
      </c>
      <c r="AJ122" s="79" t="b">
        <v>0</v>
      </c>
      <c r="AK122" s="79">
        <v>22</v>
      </c>
      <c r="AL122" s="85" t="s">
        <v>707</v>
      </c>
      <c r="AM122" s="79" t="s">
        <v>732</v>
      </c>
      <c r="AN122" s="79" t="b">
        <v>0</v>
      </c>
      <c r="AO122" s="85" t="s">
        <v>707</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22</v>
      </c>
      <c r="BK122" s="49">
        <v>100</v>
      </c>
      <c r="BL122" s="48">
        <v>22</v>
      </c>
    </row>
    <row r="123" spans="1:64" ht="15">
      <c r="A123" s="64" t="s">
        <v>296</v>
      </c>
      <c r="B123" s="64" t="s">
        <v>297</v>
      </c>
      <c r="C123" s="65" t="s">
        <v>1867</v>
      </c>
      <c r="D123" s="66">
        <v>10</v>
      </c>
      <c r="E123" s="67" t="s">
        <v>136</v>
      </c>
      <c r="F123" s="68">
        <v>12</v>
      </c>
      <c r="G123" s="65"/>
      <c r="H123" s="69"/>
      <c r="I123" s="70"/>
      <c r="J123" s="70"/>
      <c r="K123" s="34" t="s">
        <v>65</v>
      </c>
      <c r="L123" s="77">
        <v>123</v>
      </c>
      <c r="M123" s="77"/>
      <c r="N123" s="72"/>
      <c r="O123" s="79" t="s">
        <v>307</v>
      </c>
      <c r="P123" s="81">
        <v>43590.653495370374</v>
      </c>
      <c r="Q123" s="79" t="s">
        <v>325</v>
      </c>
      <c r="R123" s="79"/>
      <c r="S123" s="79"/>
      <c r="T123" s="79"/>
      <c r="U123" s="79"/>
      <c r="V123" s="83" t="s">
        <v>475</v>
      </c>
      <c r="W123" s="81">
        <v>43590.653495370374</v>
      </c>
      <c r="X123" s="83" t="s">
        <v>580</v>
      </c>
      <c r="Y123" s="79"/>
      <c r="Z123" s="79"/>
      <c r="AA123" s="85" t="s">
        <v>698</v>
      </c>
      <c r="AB123" s="79"/>
      <c r="AC123" s="79" t="b">
        <v>0</v>
      </c>
      <c r="AD123" s="79">
        <v>0</v>
      </c>
      <c r="AE123" s="85" t="s">
        <v>716</v>
      </c>
      <c r="AF123" s="79" t="b">
        <v>0</v>
      </c>
      <c r="AG123" s="79" t="s">
        <v>718</v>
      </c>
      <c r="AH123" s="79"/>
      <c r="AI123" s="85" t="s">
        <v>716</v>
      </c>
      <c r="AJ123" s="79" t="b">
        <v>0</v>
      </c>
      <c r="AK123" s="79">
        <v>4</v>
      </c>
      <c r="AL123" s="85" t="s">
        <v>697</v>
      </c>
      <c r="AM123" s="79" t="s">
        <v>732</v>
      </c>
      <c r="AN123" s="79" t="b">
        <v>0</v>
      </c>
      <c r="AO123" s="85" t="s">
        <v>697</v>
      </c>
      <c r="AP123" s="79" t="s">
        <v>176</v>
      </c>
      <c r="AQ123" s="79">
        <v>0</v>
      </c>
      <c r="AR123" s="79">
        <v>0</v>
      </c>
      <c r="AS123" s="79"/>
      <c r="AT123" s="79"/>
      <c r="AU123" s="79"/>
      <c r="AV123" s="79"/>
      <c r="AW123" s="79"/>
      <c r="AX123" s="79"/>
      <c r="AY123" s="79"/>
      <c r="AZ123" s="79"/>
      <c r="BA123">
        <v>5</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4.545454545454546</v>
      </c>
      <c r="BH123" s="48">
        <v>0</v>
      </c>
      <c r="BI123" s="49">
        <v>0</v>
      </c>
      <c r="BJ123" s="48">
        <v>21</v>
      </c>
      <c r="BK123" s="49">
        <v>95.45454545454545</v>
      </c>
      <c r="BL123" s="48">
        <v>22</v>
      </c>
    </row>
    <row r="124" spans="1:64" ht="15">
      <c r="A124" s="64" t="s">
        <v>296</v>
      </c>
      <c r="B124" s="64" t="s">
        <v>297</v>
      </c>
      <c r="C124" s="65" t="s">
        <v>1867</v>
      </c>
      <c r="D124" s="66">
        <v>10</v>
      </c>
      <c r="E124" s="67" t="s">
        <v>136</v>
      </c>
      <c r="F124" s="68">
        <v>12</v>
      </c>
      <c r="G124" s="65"/>
      <c r="H124" s="69"/>
      <c r="I124" s="70"/>
      <c r="J124" s="70"/>
      <c r="K124" s="34" t="s">
        <v>65</v>
      </c>
      <c r="L124" s="77">
        <v>124</v>
      </c>
      <c r="M124" s="77"/>
      <c r="N124" s="72"/>
      <c r="O124" s="79" t="s">
        <v>307</v>
      </c>
      <c r="P124" s="81">
        <v>43594.76829861111</v>
      </c>
      <c r="Q124" s="79" t="s">
        <v>343</v>
      </c>
      <c r="R124" s="83" t="s">
        <v>361</v>
      </c>
      <c r="S124" s="79" t="s">
        <v>372</v>
      </c>
      <c r="T124" s="79" t="s">
        <v>376</v>
      </c>
      <c r="U124" s="79"/>
      <c r="V124" s="83" t="s">
        <v>475</v>
      </c>
      <c r="W124" s="81">
        <v>43594.76829861111</v>
      </c>
      <c r="X124" s="83" t="s">
        <v>583</v>
      </c>
      <c r="Y124" s="79"/>
      <c r="Z124" s="79"/>
      <c r="AA124" s="85" t="s">
        <v>701</v>
      </c>
      <c r="AB124" s="79"/>
      <c r="AC124" s="79" t="b">
        <v>0</v>
      </c>
      <c r="AD124" s="79">
        <v>0</v>
      </c>
      <c r="AE124" s="85" t="s">
        <v>716</v>
      </c>
      <c r="AF124" s="79" t="b">
        <v>0</v>
      </c>
      <c r="AG124" s="79" t="s">
        <v>718</v>
      </c>
      <c r="AH124" s="79"/>
      <c r="AI124" s="85" t="s">
        <v>716</v>
      </c>
      <c r="AJ124" s="79" t="b">
        <v>0</v>
      </c>
      <c r="AK124" s="79">
        <v>3</v>
      </c>
      <c r="AL124" s="85" t="s">
        <v>708</v>
      </c>
      <c r="AM124" s="79" t="s">
        <v>732</v>
      </c>
      <c r="AN124" s="79" t="b">
        <v>0</v>
      </c>
      <c r="AO124" s="85" t="s">
        <v>708</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13</v>
      </c>
      <c r="BK124" s="49">
        <v>100</v>
      </c>
      <c r="BL124" s="48">
        <v>13</v>
      </c>
    </row>
    <row r="125" spans="1:64" ht="15">
      <c r="A125" s="64" t="s">
        <v>297</v>
      </c>
      <c r="B125" s="64" t="s">
        <v>297</v>
      </c>
      <c r="C125" s="65" t="s">
        <v>1867</v>
      </c>
      <c r="D125" s="66">
        <v>10</v>
      </c>
      <c r="E125" s="67" t="s">
        <v>136</v>
      </c>
      <c r="F125" s="68">
        <v>12</v>
      </c>
      <c r="G125" s="65"/>
      <c r="H125" s="69"/>
      <c r="I125" s="70"/>
      <c r="J125" s="70"/>
      <c r="K125" s="34" t="s">
        <v>65</v>
      </c>
      <c r="L125" s="77">
        <v>125</v>
      </c>
      <c r="M125" s="77"/>
      <c r="N125" s="72"/>
      <c r="O125" s="79" t="s">
        <v>176</v>
      </c>
      <c r="P125" s="81">
        <v>43578.70898148148</v>
      </c>
      <c r="Q125" s="79" t="s">
        <v>347</v>
      </c>
      <c r="R125" s="83" t="s">
        <v>369</v>
      </c>
      <c r="S125" s="79" t="s">
        <v>375</v>
      </c>
      <c r="T125" s="79" t="s">
        <v>389</v>
      </c>
      <c r="U125" s="79"/>
      <c r="V125" s="83" t="s">
        <v>476</v>
      </c>
      <c r="W125" s="81">
        <v>43578.70898148148</v>
      </c>
      <c r="X125" s="83" t="s">
        <v>584</v>
      </c>
      <c r="Y125" s="79"/>
      <c r="Z125" s="79"/>
      <c r="AA125" s="85" t="s">
        <v>702</v>
      </c>
      <c r="AB125" s="85" t="s">
        <v>715</v>
      </c>
      <c r="AC125" s="79" t="b">
        <v>0</v>
      </c>
      <c r="AD125" s="79">
        <v>6</v>
      </c>
      <c r="AE125" s="85" t="s">
        <v>717</v>
      </c>
      <c r="AF125" s="79" t="b">
        <v>0</v>
      </c>
      <c r="AG125" s="79" t="s">
        <v>718</v>
      </c>
      <c r="AH125" s="79"/>
      <c r="AI125" s="85" t="s">
        <v>716</v>
      </c>
      <c r="AJ125" s="79" t="b">
        <v>0</v>
      </c>
      <c r="AK125" s="79">
        <v>4</v>
      </c>
      <c r="AL125" s="85" t="s">
        <v>716</v>
      </c>
      <c r="AM125" s="79" t="s">
        <v>721</v>
      </c>
      <c r="AN125" s="79" t="b">
        <v>0</v>
      </c>
      <c r="AO125" s="85" t="s">
        <v>715</v>
      </c>
      <c r="AP125" s="79" t="s">
        <v>734</v>
      </c>
      <c r="AQ125" s="79">
        <v>0</v>
      </c>
      <c r="AR125" s="79">
        <v>0</v>
      </c>
      <c r="AS125" s="79"/>
      <c r="AT125" s="79"/>
      <c r="AU125" s="79"/>
      <c r="AV125" s="79"/>
      <c r="AW125" s="79"/>
      <c r="AX125" s="79"/>
      <c r="AY125" s="79"/>
      <c r="AZ125" s="79"/>
      <c r="BA125">
        <v>7</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37</v>
      </c>
      <c r="BK125" s="49">
        <v>100</v>
      </c>
      <c r="BL125" s="48">
        <v>37</v>
      </c>
    </row>
    <row r="126" spans="1:64" ht="15">
      <c r="A126" s="64" t="s">
        <v>297</v>
      </c>
      <c r="B126" s="64" t="s">
        <v>297</v>
      </c>
      <c r="C126" s="65" t="s">
        <v>1867</v>
      </c>
      <c r="D126" s="66">
        <v>10</v>
      </c>
      <c r="E126" s="67" t="s">
        <v>136</v>
      </c>
      <c r="F126" s="68">
        <v>12</v>
      </c>
      <c r="G126" s="65"/>
      <c r="H126" s="69"/>
      <c r="I126" s="70"/>
      <c r="J126" s="70"/>
      <c r="K126" s="34" t="s">
        <v>65</v>
      </c>
      <c r="L126" s="77">
        <v>126</v>
      </c>
      <c r="M126" s="77"/>
      <c r="N126" s="72"/>
      <c r="O126" s="79" t="s">
        <v>176</v>
      </c>
      <c r="P126" s="81">
        <v>43585.552256944444</v>
      </c>
      <c r="Q126" s="79" t="s">
        <v>348</v>
      </c>
      <c r="R126" s="83" t="s">
        <v>357</v>
      </c>
      <c r="S126" s="79" t="s">
        <v>370</v>
      </c>
      <c r="T126" s="79" t="s">
        <v>380</v>
      </c>
      <c r="U126" s="79"/>
      <c r="V126" s="83" t="s">
        <v>476</v>
      </c>
      <c r="W126" s="81">
        <v>43585.552256944444</v>
      </c>
      <c r="X126" s="83" t="s">
        <v>585</v>
      </c>
      <c r="Y126" s="79"/>
      <c r="Z126" s="79"/>
      <c r="AA126" s="85" t="s">
        <v>703</v>
      </c>
      <c r="AB126" s="79"/>
      <c r="AC126" s="79" t="b">
        <v>0</v>
      </c>
      <c r="AD126" s="79">
        <v>10</v>
      </c>
      <c r="AE126" s="85" t="s">
        <v>716</v>
      </c>
      <c r="AF126" s="79" t="b">
        <v>0</v>
      </c>
      <c r="AG126" s="79" t="s">
        <v>718</v>
      </c>
      <c r="AH126" s="79"/>
      <c r="AI126" s="85" t="s">
        <v>716</v>
      </c>
      <c r="AJ126" s="79" t="b">
        <v>0</v>
      </c>
      <c r="AK126" s="79">
        <v>6</v>
      </c>
      <c r="AL126" s="85" t="s">
        <v>716</v>
      </c>
      <c r="AM126" s="79" t="s">
        <v>733</v>
      </c>
      <c r="AN126" s="79" t="b">
        <v>0</v>
      </c>
      <c r="AO126" s="85" t="s">
        <v>703</v>
      </c>
      <c r="AP126" s="79" t="s">
        <v>176</v>
      </c>
      <c r="AQ126" s="79">
        <v>0</v>
      </c>
      <c r="AR126" s="79">
        <v>0</v>
      </c>
      <c r="AS126" s="79"/>
      <c r="AT126" s="79"/>
      <c r="AU126" s="79"/>
      <c r="AV126" s="79"/>
      <c r="AW126" s="79"/>
      <c r="AX126" s="79"/>
      <c r="AY126" s="79"/>
      <c r="AZ126" s="79"/>
      <c r="BA126">
        <v>7</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6.25</v>
      </c>
      <c r="BH126" s="48">
        <v>0</v>
      </c>
      <c r="BI126" s="49">
        <v>0</v>
      </c>
      <c r="BJ126" s="48">
        <v>15</v>
      </c>
      <c r="BK126" s="49">
        <v>93.75</v>
      </c>
      <c r="BL126" s="48">
        <v>16</v>
      </c>
    </row>
    <row r="127" spans="1:64" ht="15">
      <c r="A127" s="64" t="s">
        <v>297</v>
      </c>
      <c r="B127" s="64" t="s">
        <v>297</v>
      </c>
      <c r="C127" s="65" t="s">
        <v>1867</v>
      </c>
      <c r="D127" s="66">
        <v>10</v>
      </c>
      <c r="E127" s="67" t="s">
        <v>136</v>
      </c>
      <c r="F127" s="68">
        <v>12</v>
      </c>
      <c r="G127" s="65"/>
      <c r="H127" s="69"/>
      <c r="I127" s="70"/>
      <c r="J127" s="70"/>
      <c r="K127" s="34" t="s">
        <v>65</v>
      </c>
      <c r="L127" s="77">
        <v>127</v>
      </c>
      <c r="M127" s="77"/>
      <c r="N127" s="72"/>
      <c r="O127" s="79" t="s">
        <v>176</v>
      </c>
      <c r="P127" s="81">
        <v>43585.90635416667</v>
      </c>
      <c r="Q127" s="79" t="s">
        <v>349</v>
      </c>
      <c r="R127" s="83" t="s">
        <v>357</v>
      </c>
      <c r="S127" s="79" t="s">
        <v>370</v>
      </c>
      <c r="T127" s="79" t="s">
        <v>380</v>
      </c>
      <c r="U127" s="79"/>
      <c r="V127" s="83" t="s">
        <v>476</v>
      </c>
      <c r="W127" s="81">
        <v>43585.90635416667</v>
      </c>
      <c r="X127" s="83" t="s">
        <v>586</v>
      </c>
      <c r="Y127" s="79"/>
      <c r="Z127" s="79"/>
      <c r="AA127" s="85" t="s">
        <v>704</v>
      </c>
      <c r="AB127" s="79"/>
      <c r="AC127" s="79" t="b">
        <v>0</v>
      </c>
      <c r="AD127" s="79">
        <v>10</v>
      </c>
      <c r="AE127" s="85" t="s">
        <v>716</v>
      </c>
      <c r="AF127" s="79" t="b">
        <v>0</v>
      </c>
      <c r="AG127" s="79" t="s">
        <v>718</v>
      </c>
      <c r="AH127" s="79"/>
      <c r="AI127" s="85" t="s">
        <v>716</v>
      </c>
      <c r="AJ127" s="79" t="b">
        <v>0</v>
      </c>
      <c r="AK127" s="79">
        <v>3</v>
      </c>
      <c r="AL127" s="85" t="s">
        <v>716</v>
      </c>
      <c r="AM127" s="79" t="s">
        <v>733</v>
      </c>
      <c r="AN127" s="79" t="b">
        <v>0</v>
      </c>
      <c r="AO127" s="85" t="s">
        <v>704</v>
      </c>
      <c r="AP127" s="79" t="s">
        <v>176</v>
      </c>
      <c r="AQ127" s="79">
        <v>0</v>
      </c>
      <c r="AR127" s="79">
        <v>0</v>
      </c>
      <c r="AS127" s="79"/>
      <c r="AT127" s="79"/>
      <c r="AU127" s="79"/>
      <c r="AV127" s="79"/>
      <c r="AW127" s="79"/>
      <c r="AX127" s="79"/>
      <c r="AY127" s="79"/>
      <c r="AZ127" s="79"/>
      <c r="BA127">
        <v>7</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21</v>
      </c>
      <c r="BK127" s="49">
        <v>100</v>
      </c>
      <c r="BL127" s="48">
        <v>21</v>
      </c>
    </row>
    <row r="128" spans="1:64" ht="15">
      <c r="A128" s="64" t="s">
        <v>297</v>
      </c>
      <c r="B128" s="64" t="s">
        <v>297</v>
      </c>
      <c r="C128" s="65" t="s">
        <v>1867</v>
      </c>
      <c r="D128" s="66">
        <v>10</v>
      </c>
      <c r="E128" s="67" t="s">
        <v>136</v>
      </c>
      <c r="F128" s="68">
        <v>12</v>
      </c>
      <c r="G128" s="65"/>
      <c r="H128" s="69"/>
      <c r="I128" s="70"/>
      <c r="J128" s="70"/>
      <c r="K128" s="34" t="s">
        <v>65</v>
      </c>
      <c r="L128" s="77">
        <v>128</v>
      </c>
      <c r="M128" s="77"/>
      <c r="N128" s="72"/>
      <c r="O128" s="79" t="s">
        <v>176</v>
      </c>
      <c r="P128" s="81">
        <v>43586.26049768519</v>
      </c>
      <c r="Q128" s="79" t="s">
        <v>350</v>
      </c>
      <c r="R128" s="83" t="s">
        <v>357</v>
      </c>
      <c r="S128" s="79" t="s">
        <v>370</v>
      </c>
      <c r="T128" s="79" t="s">
        <v>380</v>
      </c>
      <c r="U128" s="79"/>
      <c r="V128" s="83" t="s">
        <v>476</v>
      </c>
      <c r="W128" s="81">
        <v>43586.26049768519</v>
      </c>
      <c r="X128" s="83" t="s">
        <v>587</v>
      </c>
      <c r="Y128" s="79"/>
      <c r="Z128" s="79"/>
      <c r="AA128" s="85" t="s">
        <v>705</v>
      </c>
      <c r="AB128" s="79"/>
      <c r="AC128" s="79" t="b">
        <v>0</v>
      </c>
      <c r="AD128" s="79">
        <v>26</v>
      </c>
      <c r="AE128" s="85" t="s">
        <v>716</v>
      </c>
      <c r="AF128" s="79" t="b">
        <v>0</v>
      </c>
      <c r="AG128" s="79" t="s">
        <v>718</v>
      </c>
      <c r="AH128" s="79"/>
      <c r="AI128" s="85" t="s">
        <v>716</v>
      </c>
      <c r="AJ128" s="79" t="b">
        <v>0</v>
      </c>
      <c r="AK128" s="79">
        <v>11</v>
      </c>
      <c r="AL128" s="85" t="s">
        <v>716</v>
      </c>
      <c r="AM128" s="79" t="s">
        <v>733</v>
      </c>
      <c r="AN128" s="79" t="b">
        <v>0</v>
      </c>
      <c r="AO128" s="85" t="s">
        <v>705</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13</v>
      </c>
      <c r="BK128" s="49">
        <v>100</v>
      </c>
      <c r="BL128" s="48">
        <v>13</v>
      </c>
    </row>
    <row r="129" spans="1:64" ht="15">
      <c r="A129" s="64" t="s">
        <v>297</v>
      </c>
      <c r="B129" s="64" t="s">
        <v>297</v>
      </c>
      <c r="C129" s="65" t="s">
        <v>1867</v>
      </c>
      <c r="D129" s="66">
        <v>10</v>
      </c>
      <c r="E129" s="67" t="s">
        <v>136</v>
      </c>
      <c r="F129" s="68">
        <v>12</v>
      </c>
      <c r="G129" s="65"/>
      <c r="H129" s="69"/>
      <c r="I129" s="70"/>
      <c r="J129" s="70"/>
      <c r="K129" s="34" t="s">
        <v>65</v>
      </c>
      <c r="L129" s="77">
        <v>129</v>
      </c>
      <c r="M129" s="77"/>
      <c r="N129" s="72"/>
      <c r="O129" s="79" t="s">
        <v>176</v>
      </c>
      <c r="P129" s="81">
        <v>43588.05216435185</v>
      </c>
      <c r="Q129" s="79" t="s">
        <v>348</v>
      </c>
      <c r="R129" s="83" t="s">
        <v>357</v>
      </c>
      <c r="S129" s="79" t="s">
        <v>370</v>
      </c>
      <c r="T129" s="79" t="s">
        <v>380</v>
      </c>
      <c r="U129" s="79"/>
      <c r="V129" s="83" t="s">
        <v>476</v>
      </c>
      <c r="W129" s="81">
        <v>43588.05216435185</v>
      </c>
      <c r="X129" s="83" t="s">
        <v>588</v>
      </c>
      <c r="Y129" s="79"/>
      <c r="Z129" s="79"/>
      <c r="AA129" s="85" t="s">
        <v>706</v>
      </c>
      <c r="AB129" s="79"/>
      <c r="AC129" s="79" t="b">
        <v>0</v>
      </c>
      <c r="AD129" s="79">
        <v>4</v>
      </c>
      <c r="AE129" s="85" t="s">
        <v>716</v>
      </c>
      <c r="AF129" s="79" t="b">
        <v>0</v>
      </c>
      <c r="AG129" s="79" t="s">
        <v>718</v>
      </c>
      <c r="AH129" s="79"/>
      <c r="AI129" s="85" t="s">
        <v>716</v>
      </c>
      <c r="AJ129" s="79" t="b">
        <v>0</v>
      </c>
      <c r="AK129" s="79">
        <v>2</v>
      </c>
      <c r="AL129" s="85" t="s">
        <v>716</v>
      </c>
      <c r="AM129" s="79" t="s">
        <v>733</v>
      </c>
      <c r="AN129" s="79" t="b">
        <v>0</v>
      </c>
      <c r="AO129" s="85" t="s">
        <v>706</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6.25</v>
      </c>
      <c r="BH129" s="48">
        <v>0</v>
      </c>
      <c r="BI129" s="49">
        <v>0</v>
      </c>
      <c r="BJ129" s="48">
        <v>15</v>
      </c>
      <c r="BK129" s="49">
        <v>93.75</v>
      </c>
      <c r="BL129" s="48">
        <v>16</v>
      </c>
    </row>
    <row r="130" spans="1:64" ht="15">
      <c r="A130" s="64" t="s">
        <v>297</v>
      </c>
      <c r="B130" s="64" t="s">
        <v>297</v>
      </c>
      <c r="C130" s="65" t="s">
        <v>1867</v>
      </c>
      <c r="D130" s="66">
        <v>10</v>
      </c>
      <c r="E130" s="67" t="s">
        <v>136</v>
      </c>
      <c r="F130" s="68">
        <v>12</v>
      </c>
      <c r="G130" s="65"/>
      <c r="H130" s="69"/>
      <c r="I130" s="70"/>
      <c r="J130" s="70"/>
      <c r="K130" s="34" t="s">
        <v>65</v>
      </c>
      <c r="L130" s="77">
        <v>130</v>
      </c>
      <c r="M130" s="77"/>
      <c r="N130" s="72"/>
      <c r="O130" s="79" t="s">
        <v>176</v>
      </c>
      <c r="P130" s="81">
        <v>43589.76400462963</v>
      </c>
      <c r="Q130" s="79" t="s">
        <v>349</v>
      </c>
      <c r="R130" s="83" t="s">
        <v>357</v>
      </c>
      <c r="S130" s="79" t="s">
        <v>370</v>
      </c>
      <c r="T130" s="79" t="s">
        <v>380</v>
      </c>
      <c r="U130" s="79"/>
      <c r="V130" s="83" t="s">
        <v>476</v>
      </c>
      <c r="W130" s="81">
        <v>43589.76400462963</v>
      </c>
      <c r="X130" s="83" t="s">
        <v>589</v>
      </c>
      <c r="Y130" s="79"/>
      <c r="Z130" s="79"/>
      <c r="AA130" s="85" t="s">
        <v>707</v>
      </c>
      <c r="AB130" s="79"/>
      <c r="AC130" s="79" t="b">
        <v>0</v>
      </c>
      <c r="AD130" s="79">
        <v>32</v>
      </c>
      <c r="AE130" s="85" t="s">
        <v>716</v>
      </c>
      <c r="AF130" s="79" t="b">
        <v>0</v>
      </c>
      <c r="AG130" s="79" t="s">
        <v>718</v>
      </c>
      <c r="AH130" s="79"/>
      <c r="AI130" s="85" t="s">
        <v>716</v>
      </c>
      <c r="AJ130" s="79" t="b">
        <v>0</v>
      </c>
      <c r="AK130" s="79">
        <v>22</v>
      </c>
      <c r="AL130" s="85" t="s">
        <v>716</v>
      </c>
      <c r="AM130" s="79" t="s">
        <v>733</v>
      </c>
      <c r="AN130" s="79" t="b">
        <v>0</v>
      </c>
      <c r="AO130" s="85" t="s">
        <v>707</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21</v>
      </c>
      <c r="BK130" s="49">
        <v>100</v>
      </c>
      <c r="BL130" s="48">
        <v>21</v>
      </c>
    </row>
    <row r="131" spans="1:64" ht="15">
      <c r="A131" s="64" t="s">
        <v>297</v>
      </c>
      <c r="B131" s="64" t="s">
        <v>297</v>
      </c>
      <c r="C131" s="65" t="s">
        <v>1867</v>
      </c>
      <c r="D131" s="66">
        <v>10</v>
      </c>
      <c r="E131" s="67" t="s">
        <v>136</v>
      </c>
      <c r="F131" s="68">
        <v>12</v>
      </c>
      <c r="G131" s="65"/>
      <c r="H131" s="69"/>
      <c r="I131" s="70"/>
      <c r="J131" s="70"/>
      <c r="K131" s="34" t="s">
        <v>65</v>
      </c>
      <c r="L131" s="77">
        <v>131</v>
      </c>
      <c r="M131" s="77"/>
      <c r="N131" s="72"/>
      <c r="O131" s="79" t="s">
        <v>176</v>
      </c>
      <c r="P131" s="81">
        <v>43594.65143518519</v>
      </c>
      <c r="Q131" s="79" t="s">
        <v>351</v>
      </c>
      <c r="R131" s="83" t="s">
        <v>361</v>
      </c>
      <c r="S131" s="79" t="s">
        <v>372</v>
      </c>
      <c r="T131" s="79" t="s">
        <v>376</v>
      </c>
      <c r="U131" s="83" t="s">
        <v>396</v>
      </c>
      <c r="V131" s="83" t="s">
        <v>396</v>
      </c>
      <c r="W131" s="81">
        <v>43594.65143518519</v>
      </c>
      <c r="X131" s="83" t="s">
        <v>590</v>
      </c>
      <c r="Y131" s="79"/>
      <c r="Z131" s="79"/>
      <c r="AA131" s="85" t="s">
        <v>708</v>
      </c>
      <c r="AB131" s="79"/>
      <c r="AC131" s="79" t="b">
        <v>0</v>
      </c>
      <c r="AD131" s="79">
        <v>14</v>
      </c>
      <c r="AE131" s="85" t="s">
        <v>716</v>
      </c>
      <c r="AF131" s="79" t="b">
        <v>0</v>
      </c>
      <c r="AG131" s="79" t="s">
        <v>718</v>
      </c>
      <c r="AH131" s="79"/>
      <c r="AI131" s="85" t="s">
        <v>716</v>
      </c>
      <c r="AJ131" s="79" t="b">
        <v>0</v>
      </c>
      <c r="AK131" s="79">
        <v>3</v>
      </c>
      <c r="AL131" s="85" t="s">
        <v>716</v>
      </c>
      <c r="AM131" s="79" t="s">
        <v>721</v>
      </c>
      <c r="AN131" s="79" t="b">
        <v>0</v>
      </c>
      <c r="AO131" s="85" t="s">
        <v>708</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11</v>
      </c>
      <c r="BK131" s="49">
        <v>100</v>
      </c>
      <c r="BL131" s="48">
        <v>11</v>
      </c>
    </row>
    <row r="132" spans="1:64" ht="15">
      <c r="A132" s="64" t="s">
        <v>298</v>
      </c>
      <c r="B132" s="64" t="s">
        <v>297</v>
      </c>
      <c r="C132" s="65" t="s">
        <v>1866</v>
      </c>
      <c r="D132" s="66">
        <v>3</v>
      </c>
      <c r="E132" s="67" t="s">
        <v>132</v>
      </c>
      <c r="F132" s="68">
        <v>35</v>
      </c>
      <c r="G132" s="65"/>
      <c r="H132" s="69"/>
      <c r="I132" s="70"/>
      <c r="J132" s="70"/>
      <c r="K132" s="34" t="s">
        <v>65</v>
      </c>
      <c r="L132" s="77">
        <v>132</v>
      </c>
      <c r="M132" s="77"/>
      <c r="N132" s="72"/>
      <c r="O132" s="79" t="s">
        <v>307</v>
      </c>
      <c r="P132" s="81">
        <v>43594.814421296294</v>
      </c>
      <c r="Q132" s="79" t="s">
        <v>324</v>
      </c>
      <c r="R132" s="79"/>
      <c r="S132" s="79"/>
      <c r="T132" s="79" t="s">
        <v>376</v>
      </c>
      <c r="U132" s="79"/>
      <c r="V132" s="83" t="s">
        <v>477</v>
      </c>
      <c r="W132" s="81">
        <v>43594.814421296294</v>
      </c>
      <c r="X132" s="83" t="s">
        <v>591</v>
      </c>
      <c r="Y132" s="79"/>
      <c r="Z132" s="79"/>
      <c r="AA132" s="85" t="s">
        <v>709</v>
      </c>
      <c r="AB132" s="79"/>
      <c r="AC132" s="79" t="b">
        <v>0</v>
      </c>
      <c r="AD132" s="79">
        <v>0</v>
      </c>
      <c r="AE132" s="85" t="s">
        <v>716</v>
      </c>
      <c r="AF132" s="79" t="b">
        <v>0</v>
      </c>
      <c r="AG132" s="79" t="s">
        <v>718</v>
      </c>
      <c r="AH132" s="79"/>
      <c r="AI132" s="85" t="s">
        <v>716</v>
      </c>
      <c r="AJ132" s="79" t="b">
        <v>0</v>
      </c>
      <c r="AK132" s="79">
        <v>39</v>
      </c>
      <c r="AL132" s="85" t="s">
        <v>707</v>
      </c>
      <c r="AM132" s="79" t="s">
        <v>721</v>
      </c>
      <c r="AN132" s="79" t="b">
        <v>0</v>
      </c>
      <c r="AO132" s="85" t="s">
        <v>707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22</v>
      </c>
      <c r="BK132" s="49">
        <v>100</v>
      </c>
      <c r="BL132" s="48">
        <v>22</v>
      </c>
    </row>
    <row r="133" spans="1:64" ht="15">
      <c r="A133" s="64" t="s">
        <v>299</v>
      </c>
      <c r="B133" s="64" t="s">
        <v>299</v>
      </c>
      <c r="C133" s="65" t="s">
        <v>1867</v>
      </c>
      <c r="D133" s="66">
        <v>10</v>
      </c>
      <c r="E133" s="67" t="s">
        <v>136</v>
      </c>
      <c r="F133" s="68">
        <v>12</v>
      </c>
      <c r="G133" s="65"/>
      <c r="H133" s="69"/>
      <c r="I133" s="70"/>
      <c r="J133" s="70"/>
      <c r="K133" s="34" t="s">
        <v>65</v>
      </c>
      <c r="L133" s="77">
        <v>133</v>
      </c>
      <c r="M133" s="77"/>
      <c r="N133" s="72"/>
      <c r="O133" s="79" t="s">
        <v>176</v>
      </c>
      <c r="P133" s="81">
        <v>43586.29704861111</v>
      </c>
      <c r="Q133" s="79" t="s">
        <v>352</v>
      </c>
      <c r="R133" s="83" t="s">
        <v>357</v>
      </c>
      <c r="S133" s="79" t="s">
        <v>370</v>
      </c>
      <c r="T133" s="79" t="s">
        <v>390</v>
      </c>
      <c r="U133" s="79"/>
      <c r="V133" s="83" t="s">
        <v>478</v>
      </c>
      <c r="W133" s="81">
        <v>43586.29704861111</v>
      </c>
      <c r="X133" s="83" t="s">
        <v>592</v>
      </c>
      <c r="Y133" s="79"/>
      <c r="Z133" s="79"/>
      <c r="AA133" s="85" t="s">
        <v>710</v>
      </c>
      <c r="AB133" s="79"/>
      <c r="AC133" s="79" t="b">
        <v>0</v>
      </c>
      <c r="AD133" s="79">
        <v>0</v>
      </c>
      <c r="AE133" s="85" t="s">
        <v>716</v>
      </c>
      <c r="AF133" s="79" t="b">
        <v>0</v>
      </c>
      <c r="AG133" s="79" t="s">
        <v>718</v>
      </c>
      <c r="AH133" s="79"/>
      <c r="AI133" s="85" t="s">
        <v>716</v>
      </c>
      <c r="AJ133" s="79" t="b">
        <v>0</v>
      </c>
      <c r="AK133" s="79">
        <v>0</v>
      </c>
      <c r="AL133" s="85" t="s">
        <v>716</v>
      </c>
      <c r="AM133" s="79" t="s">
        <v>720</v>
      </c>
      <c r="AN133" s="79" t="b">
        <v>0</v>
      </c>
      <c r="AO133" s="85" t="s">
        <v>710</v>
      </c>
      <c r="AP133" s="79" t="s">
        <v>176</v>
      </c>
      <c r="AQ133" s="79">
        <v>0</v>
      </c>
      <c r="AR133" s="79">
        <v>0</v>
      </c>
      <c r="AS133" s="79"/>
      <c r="AT133" s="79"/>
      <c r="AU133" s="79"/>
      <c r="AV133" s="79"/>
      <c r="AW133" s="79"/>
      <c r="AX133" s="79"/>
      <c r="AY133" s="79"/>
      <c r="AZ133" s="79"/>
      <c r="BA133">
        <v>5</v>
      </c>
      <c r="BB133" s="78" t="str">
        <f>REPLACE(INDEX(GroupVertices[Group],MATCH(Edges[[#This Row],[Vertex 1]],GroupVertices[Vertex],0)),1,1,"")</f>
        <v>4</v>
      </c>
      <c r="BC133" s="78" t="str">
        <f>REPLACE(INDEX(GroupVertices[Group],MATCH(Edges[[#This Row],[Vertex 2]],GroupVertices[Vertex],0)),1,1,"")</f>
        <v>4</v>
      </c>
      <c r="BD133" s="48">
        <v>0</v>
      </c>
      <c r="BE133" s="49">
        <v>0</v>
      </c>
      <c r="BF133" s="48">
        <v>0</v>
      </c>
      <c r="BG133" s="49">
        <v>0</v>
      </c>
      <c r="BH133" s="48">
        <v>0</v>
      </c>
      <c r="BI133" s="49">
        <v>0</v>
      </c>
      <c r="BJ133" s="48">
        <v>22</v>
      </c>
      <c r="BK133" s="49">
        <v>100</v>
      </c>
      <c r="BL133" s="48">
        <v>22</v>
      </c>
    </row>
    <row r="134" spans="1:64" ht="15">
      <c r="A134" s="64" t="s">
        <v>299</v>
      </c>
      <c r="B134" s="64" t="s">
        <v>299</v>
      </c>
      <c r="C134" s="65" t="s">
        <v>1867</v>
      </c>
      <c r="D134" s="66">
        <v>10</v>
      </c>
      <c r="E134" s="67" t="s">
        <v>136</v>
      </c>
      <c r="F134" s="68">
        <v>12</v>
      </c>
      <c r="G134" s="65"/>
      <c r="H134" s="69"/>
      <c r="I134" s="70"/>
      <c r="J134" s="70"/>
      <c r="K134" s="34" t="s">
        <v>65</v>
      </c>
      <c r="L134" s="77">
        <v>134</v>
      </c>
      <c r="M134" s="77"/>
      <c r="N134" s="72"/>
      <c r="O134" s="79" t="s">
        <v>176</v>
      </c>
      <c r="P134" s="81">
        <v>43586.297106481485</v>
      </c>
      <c r="Q134" s="79" t="s">
        <v>353</v>
      </c>
      <c r="R134" s="83" t="s">
        <v>357</v>
      </c>
      <c r="S134" s="79" t="s">
        <v>370</v>
      </c>
      <c r="T134" s="79" t="s">
        <v>390</v>
      </c>
      <c r="U134" s="79"/>
      <c r="V134" s="83" t="s">
        <v>478</v>
      </c>
      <c r="W134" s="81">
        <v>43586.297106481485</v>
      </c>
      <c r="X134" s="83" t="s">
        <v>593</v>
      </c>
      <c r="Y134" s="79"/>
      <c r="Z134" s="79"/>
      <c r="AA134" s="85" t="s">
        <v>711</v>
      </c>
      <c r="AB134" s="79"/>
      <c r="AC134" s="79" t="b">
        <v>0</v>
      </c>
      <c r="AD134" s="79">
        <v>0</v>
      </c>
      <c r="AE134" s="85" t="s">
        <v>716</v>
      </c>
      <c r="AF134" s="79" t="b">
        <v>0</v>
      </c>
      <c r="AG134" s="79" t="s">
        <v>718</v>
      </c>
      <c r="AH134" s="79"/>
      <c r="AI134" s="85" t="s">
        <v>716</v>
      </c>
      <c r="AJ134" s="79" t="b">
        <v>0</v>
      </c>
      <c r="AK134" s="79">
        <v>0</v>
      </c>
      <c r="AL134" s="85" t="s">
        <v>716</v>
      </c>
      <c r="AM134" s="79" t="s">
        <v>720</v>
      </c>
      <c r="AN134" s="79" t="b">
        <v>0</v>
      </c>
      <c r="AO134" s="85" t="s">
        <v>711</v>
      </c>
      <c r="AP134" s="79" t="s">
        <v>176</v>
      </c>
      <c r="AQ134" s="79">
        <v>0</v>
      </c>
      <c r="AR134" s="79">
        <v>0</v>
      </c>
      <c r="AS134" s="79"/>
      <c r="AT134" s="79"/>
      <c r="AU134" s="79"/>
      <c r="AV134" s="79"/>
      <c r="AW134" s="79"/>
      <c r="AX134" s="79"/>
      <c r="AY134" s="79"/>
      <c r="AZ134" s="79"/>
      <c r="BA134">
        <v>5</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14</v>
      </c>
      <c r="BK134" s="49">
        <v>100</v>
      </c>
      <c r="BL134" s="48">
        <v>14</v>
      </c>
    </row>
    <row r="135" spans="1:64" ht="15">
      <c r="A135" s="64" t="s">
        <v>299</v>
      </c>
      <c r="B135" s="64" t="s">
        <v>299</v>
      </c>
      <c r="C135" s="65" t="s">
        <v>1867</v>
      </c>
      <c r="D135" s="66">
        <v>10</v>
      </c>
      <c r="E135" s="67" t="s">
        <v>136</v>
      </c>
      <c r="F135" s="68">
        <v>12</v>
      </c>
      <c r="G135" s="65"/>
      <c r="H135" s="69"/>
      <c r="I135" s="70"/>
      <c r="J135" s="70"/>
      <c r="K135" s="34" t="s">
        <v>65</v>
      </c>
      <c r="L135" s="77">
        <v>135</v>
      </c>
      <c r="M135" s="77"/>
      <c r="N135" s="72"/>
      <c r="O135" s="79" t="s">
        <v>176</v>
      </c>
      <c r="P135" s="81">
        <v>43588.2965625</v>
      </c>
      <c r="Q135" s="79" t="s">
        <v>354</v>
      </c>
      <c r="R135" s="83" t="s">
        <v>357</v>
      </c>
      <c r="S135" s="79" t="s">
        <v>370</v>
      </c>
      <c r="T135" s="79" t="s">
        <v>390</v>
      </c>
      <c r="U135" s="79"/>
      <c r="V135" s="83" t="s">
        <v>478</v>
      </c>
      <c r="W135" s="81">
        <v>43588.2965625</v>
      </c>
      <c r="X135" s="83" t="s">
        <v>594</v>
      </c>
      <c r="Y135" s="79"/>
      <c r="Z135" s="79"/>
      <c r="AA135" s="85" t="s">
        <v>712</v>
      </c>
      <c r="AB135" s="79"/>
      <c r="AC135" s="79" t="b">
        <v>0</v>
      </c>
      <c r="AD135" s="79">
        <v>0</v>
      </c>
      <c r="AE135" s="85" t="s">
        <v>716</v>
      </c>
      <c r="AF135" s="79" t="b">
        <v>0</v>
      </c>
      <c r="AG135" s="79" t="s">
        <v>718</v>
      </c>
      <c r="AH135" s="79"/>
      <c r="AI135" s="85" t="s">
        <v>716</v>
      </c>
      <c r="AJ135" s="79" t="b">
        <v>0</v>
      </c>
      <c r="AK135" s="79">
        <v>0</v>
      </c>
      <c r="AL135" s="85" t="s">
        <v>716</v>
      </c>
      <c r="AM135" s="79" t="s">
        <v>720</v>
      </c>
      <c r="AN135" s="79" t="b">
        <v>0</v>
      </c>
      <c r="AO135" s="85" t="s">
        <v>712</v>
      </c>
      <c r="AP135" s="79" t="s">
        <v>176</v>
      </c>
      <c r="AQ135" s="79">
        <v>0</v>
      </c>
      <c r="AR135" s="79">
        <v>0</v>
      </c>
      <c r="AS135" s="79"/>
      <c r="AT135" s="79"/>
      <c r="AU135" s="79"/>
      <c r="AV135" s="79"/>
      <c r="AW135" s="79"/>
      <c r="AX135" s="79"/>
      <c r="AY135" s="79"/>
      <c r="AZ135" s="79"/>
      <c r="BA135">
        <v>5</v>
      </c>
      <c r="BB135" s="78" t="str">
        <f>REPLACE(INDEX(GroupVertices[Group],MATCH(Edges[[#This Row],[Vertex 1]],GroupVertices[Vertex],0)),1,1,"")</f>
        <v>4</v>
      </c>
      <c r="BC135" s="78" t="str">
        <f>REPLACE(INDEX(GroupVertices[Group],MATCH(Edges[[#This Row],[Vertex 2]],GroupVertices[Vertex],0)),1,1,"")</f>
        <v>4</v>
      </c>
      <c r="BD135" s="48">
        <v>0</v>
      </c>
      <c r="BE135" s="49">
        <v>0</v>
      </c>
      <c r="BF135" s="48">
        <v>1</v>
      </c>
      <c r="BG135" s="49">
        <v>5.882352941176471</v>
      </c>
      <c r="BH135" s="48">
        <v>0</v>
      </c>
      <c r="BI135" s="49">
        <v>0</v>
      </c>
      <c r="BJ135" s="48">
        <v>16</v>
      </c>
      <c r="BK135" s="49">
        <v>94.11764705882354</v>
      </c>
      <c r="BL135" s="48">
        <v>17</v>
      </c>
    </row>
    <row r="136" spans="1:64" ht="15">
      <c r="A136" s="64" t="s">
        <v>299</v>
      </c>
      <c r="B136" s="64" t="s">
        <v>299</v>
      </c>
      <c r="C136" s="65" t="s">
        <v>1867</v>
      </c>
      <c r="D136" s="66">
        <v>10</v>
      </c>
      <c r="E136" s="67" t="s">
        <v>136</v>
      </c>
      <c r="F136" s="68">
        <v>12</v>
      </c>
      <c r="G136" s="65"/>
      <c r="H136" s="69"/>
      <c r="I136" s="70"/>
      <c r="J136" s="70"/>
      <c r="K136" s="34" t="s">
        <v>65</v>
      </c>
      <c r="L136" s="77">
        <v>136</v>
      </c>
      <c r="M136" s="77"/>
      <c r="N136" s="72"/>
      <c r="O136" s="79" t="s">
        <v>176</v>
      </c>
      <c r="P136" s="81">
        <v>43590.29179398148</v>
      </c>
      <c r="Q136" s="79" t="s">
        <v>352</v>
      </c>
      <c r="R136" s="83" t="s">
        <v>357</v>
      </c>
      <c r="S136" s="79" t="s">
        <v>370</v>
      </c>
      <c r="T136" s="79" t="s">
        <v>390</v>
      </c>
      <c r="U136" s="79"/>
      <c r="V136" s="83" t="s">
        <v>478</v>
      </c>
      <c r="W136" s="81">
        <v>43590.29179398148</v>
      </c>
      <c r="X136" s="83" t="s">
        <v>595</v>
      </c>
      <c r="Y136" s="79"/>
      <c r="Z136" s="79"/>
      <c r="AA136" s="85" t="s">
        <v>713</v>
      </c>
      <c r="AB136" s="79"/>
      <c r="AC136" s="79" t="b">
        <v>0</v>
      </c>
      <c r="AD136" s="79">
        <v>0</v>
      </c>
      <c r="AE136" s="85" t="s">
        <v>716</v>
      </c>
      <c r="AF136" s="79" t="b">
        <v>0</v>
      </c>
      <c r="AG136" s="79" t="s">
        <v>718</v>
      </c>
      <c r="AH136" s="79"/>
      <c r="AI136" s="85" t="s">
        <v>716</v>
      </c>
      <c r="AJ136" s="79" t="b">
        <v>0</v>
      </c>
      <c r="AK136" s="79">
        <v>0</v>
      </c>
      <c r="AL136" s="85" t="s">
        <v>716</v>
      </c>
      <c r="AM136" s="79" t="s">
        <v>720</v>
      </c>
      <c r="AN136" s="79" t="b">
        <v>0</v>
      </c>
      <c r="AO136" s="85" t="s">
        <v>713</v>
      </c>
      <c r="AP136" s="79" t="s">
        <v>176</v>
      </c>
      <c r="AQ136" s="79">
        <v>0</v>
      </c>
      <c r="AR136" s="79">
        <v>0</v>
      </c>
      <c r="AS136" s="79"/>
      <c r="AT136" s="79"/>
      <c r="AU136" s="79"/>
      <c r="AV136" s="79"/>
      <c r="AW136" s="79"/>
      <c r="AX136" s="79"/>
      <c r="AY136" s="79"/>
      <c r="AZ136" s="79"/>
      <c r="BA136">
        <v>5</v>
      </c>
      <c r="BB136" s="78" t="str">
        <f>REPLACE(INDEX(GroupVertices[Group],MATCH(Edges[[#This Row],[Vertex 1]],GroupVertices[Vertex],0)),1,1,"")</f>
        <v>4</v>
      </c>
      <c r="BC136" s="78" t="str">
        <f>REPLACE(INDEX(GroupVertices[Group],MATCH(Edges[[#This Row],[Vertex 2]],GroupVertices[Vertex],0)),1,1,"")</f>
        <v>4</v>
      </c>
      <c r="BD136" s="48">
        <v>0</v>
      </c>
      <c r="BE136" s="49">
        <v>0</v>
      </c>
      <c r="BF136" s="48">
        <v>0</v>
      </c>
      <c r="BG136" s="49">
        <v>0</v>
      </c>
      <c r="BH136" s="48">
        <v>0</v>
      </c>
      <c r="BI136" s="49">
        <v>0</v>
      </c>
      <c r="BJ136" s="48">
        <v>22</v>
      </c>
      <c r="BK136" s="49">
        <v>100</v>
      </c>
      <c r="BL136" s="48">
        <v>22</v>
      </c>
    </row>
    <row r="137" spans="1:64" ht="15">
      <c r="A137" s="64" t="s">
        <v>299</v>
      </c>
      <c r="B137" s="64" t="s">
        <v>299</v>
      </c>
      <c r="C137" s="65" t="s">
        <v>1867</v>
      </c>
      <c r="D137" s="66">
        <v>10</v>
      </c>
      <c r="E137" s="67" t="s">
        <v>136</v>
      </c>
      <c r="F137" s="68">
        <v>12</v>
      </c>
      <c r="G137" s="65"/>
      <c r="H137" s="69"/>
      <c r="I137" s="70"/>
      <c r="J137" s="70"/>
      <c r="K137" s="34" t="s">
        <v>65</v>
      </c>
      <c r="L137" s="77">
        <v>137</v>
      </c>
      <c r="M137" s="77"/>
      <c r="N137" s="72"/>
      <c r="O137" s="79" t="s">
        <v>176</v>
      </c>
      <c r="P137" s="81">
        <v>43595.29671296296</v>
      </c>
      <c r="Q137" s="79" t="s">
        <v>355</v>
      </c>
      <c r="R137" s="83" t="s">
        <v>361</v>
      </c>
      <c r="S137" s="79" t="s">
        <v>372</v>
      </c>
      <c r="T137" s="79" t="s">
        <v>391</v>
      </c>
      <c r="U137" s="83" t="s">
        <v>396</v>
      </c>
      <c r="V137" s="83" t="s">
        <v>396</v>
      </c>
      <c r="W137" s="81">
        <v>43595.29671296296</v>
      </c>
      <c r="X137" s="83" t="s">
        <v>596</v>
      </c>
      <c r="Y137" s="79"/>
      <c r="Z137" s="79"/>
      <c r="AA137" s="85" t="s">
        <v>714</v>
      </c>
      <c r="AB137" s="79"/>
      <c r="AC137" s="79" t="b">
        <v>0</v>
      </c>
      <c r="AD137" s="79">
        <v>0</v>
      </c>
      <c r="AE137" s="85" t="s">
        <v>716</v>
      </c>
      <c r="AF137" s="79" t="b">
        <v>0</v>
      </c>
      <c r="AG137" s="79" t="s">
        <v>718</v>
      </c>
      <c r="AH137" s="79"/>
      <c r="AI137" s="85" t="s">
        <v>716</v>
      </c>
      <c r="AJ137" s="79" t="b">
        <v>0</v>
      </c>
      <c r="AK137" s="79">
        <v>0</v>
      </c>
      <c r="AL137" s="85" t="s">
        <v>716</v>
      </c>
      <c r="AM137" s="79" t="s">
        <v>720</v>
      </c>
      <c r="AN137" s="79" t="b">
        <v>0</v>
      </c>
      <c r="AO137" s="85" t="s">
        <v>714</v>
      </c>
      <c r="AP137" s="79" t="s">
        <v>176</v>
      </c>
      <c r="AQ137" s="79">
        <v>0</v>
      </c>
      <c r="AR137" s="79">
        <v>0</v>
      </c>
      <c r="AS137" s="79"/>
      <c r="AT137" s="79"/>
      <c r="AU137" s="79"/>
      <c r="AV137" s="79"/>
      <c r="AW137" s="79"/>
      <c r="AX137" s="79"/>
      <c r="AY137" s="79"/>
      <c r="AZ137" s="79"/>
      <c r="BA137">
        <v>5</v>
      </c>
      <c r="BB137" s="78" t="str">
        <f>REPLACE(INDEX(GroupVertices[Group],MATCH(Edges[[#This Row],[Vertex 1]],GroupVertices[Vertex],0)),1,1,"")</f>
        <v>4</v>
      </c>
      <c r="BC137" s="78" t="str">
        <f>REPLACE(INDEX(GroupVertices[Group],MATCH(Edges[[#This Row],[Vertex 2]],GroupVertices[Vertex],0)),1,1,"")</f>
        <v>4</v>
      </c>
      <c r="BD137" s="48">
        <v>0</v>
      </c>
      <c r="BE137" s="49">
        <v>0</v>
      </c>
      <c r="BF137" s="48">
        <v>0</v>
      </c>
      <c r="BG137" s="49">
        <v>0</v>
      </c>
      <c r="BH137" s="48">
        <v>0</v>
      </c>
      <c r="BI137" s="49">
        <v>0</v>
      </c>
      <c r="BJ137" s="48">
        <v>12</v>
      </c>
      <c r="BK137" s="49">
        <v>100</v>
      </c>
      <c r="BL137"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hyperlinks>
    <hyperlink ref="R3" r:id="rId1" display="https://www.socialmediatoday.com/news/smtlive-twitter-chat-recap-the-future-of-marketing-automation/552692/?utm_source=dlvr.it&amp;utm_medium=twitter"/>
    <hyperlink ref="R4" r:id="rId2" display="https://www.socialmediatoday.com/news/b2b-marketers-share-their-best-tips-for-instagram/553675/"/>
    <hyperlink ref="R5" r:id="rId3" display="https://awario.com/blog/digital-marketing-twitter-chats/"/>
    <hyperlink ref="R6" r:id="rId4" display="https://awario.com/blog/digital-marketing-twitter-chats/"/>
    <hyperlink ref="R7" r:id="rId5" display="https://awario.com/blog/digital-marketing-twitter-chats/"/>
    <hyperlink ref="R8" r:id="rId6" display="https://awario.com/blog/digital-marketing-twitter-chats/"/>
    <hyperlink ref="R9" r:id="rId7" display="https://www.socialmediatoday.com/news/7-biggest-challenges-of-social-media-management-smtlive-recap/549380/"/>
    <hyperlink ref="R10" r:id="rId8" display="https://www.socialmediatoday.com/news/b2b-marketers-share-their-best-tips-for-instagram/553675/"/>
    <hyperlink ref="R11" r:id="rId9" display="https://www.socialmediatoday.com/news/b2b-marketers-share-their-best-tips-for-instagram/553675/"/>
    <hyperlink ref="R12" r:id="rId10" display="https://www.socialmediatoday.com/news/b2b-marketers-share-their-best-tips-for-instagram/553675/"/>
    <hyperlink ref="R13" r:id="rId11" display="https://www.socialmediatoday.com/news/b2b-marketers-share-their-best-tips-for-instagram/553675/"/>
    <hyperlink ref="R24" r:id="rId12" display="https://www.socialmediatoday.com/news/b2b-marketers-share-their-best-tips-for-instagram/553675/"/>
    <hyperlink ref="R25" r:id="rId13" display="https://www.socialmediatoday.com/news/b2b-marketers-share-their-best-tips-for-instagram/553675/"/>
    <hyperlink ref="R27" r:id="rId14" display="https://www.socialmediatoday.com/news/b2b-marketers-share-their-best-tips-for-instagram/553675/"/>
    <hyperlink ref="R28" r:id="rId15" display="https://www.socialmediatoday.com/news/b2b-marketers-share-their-best-tips-for-instagram/553675/"/>
    <hyperlink ref="R29" r:id="rId16" display="https://www.socialmediatoday.com/news/b2b-marketers-share-their-best-tips-for-instagram/553675/"/>
    <hyperlink ref="R30" r:id="rId17" display="https://www.socialmediatoday.com/news/b2b-marketers-share-their-best-tips-for-instagram/553675/"/>
    <hyperlink ref="R34" r:id="rId18" display="https://www.socialmediatoday.com/news/b2b-marketers-share-their-best-tips-for-instagram/553675/"/>
    <hyperlink ref="R35" r:id="rId19" display="https://www.socialmediatoday.com/news/b2b-marketers-share-their-best-tips-for-instagram/553675/"/>
    <hyperlink ref="R36" r:id="rId20" display="https://www.socialmediatoday.com/news/smtlive-recap-social-media-design-on-a-budget/550570/?fbclid=IwAR1XKABJduVTir-j98sBL-2ZwDlAfDWeArP_iRe5vY3ulI6p6u5HZhkUCpM"/>
    <hyperlink ref="R37" r:id="rId21" display="https://www.socialmediatoday.com/news/b2b-marketers-share-their-best-tips-for-instagram/553675/"/>
    <hyperlink ref="R41" r:id="rId22" display="https://awario.com/blog/digital-marketing-twitter-chats/"/>
    <hyperlink ref="R44" r:id="rId23" display="https://awario.com/blog/digital-marketing-twitter-chats/"/>
    <hyperlink ref="R47" r:id="rId24" display="https://awario.com/blog/digital-marketing-twitter-chats/"/>
    <hyperlink ref="R48" r:id="rId25" display="https://awario.com/blog/digital-marketing-twitter-chats/"/>
    <hyperlink ref="R50" r:id="rId26" display="https://www.socialmediatoday.com/news/b2b-marketers-share-their-best-tips-for-instagram/553675/"/>
    <hyperlink ref="R51" r:id="rId27" display="https://www.socialmediatoday.com/news/b2b-marketers-share-their-best-tips-for-instagram/553675/"/>
    <hyperlink ref="R52" r:id="rId28" display="https://www.socialmediatoday.com/news/b2b-marketers-share-their-best-tips-for-instagram/553675/"/>
    <hyperlink ref="R53" r:id="rId29" display="https://www.socialmediatoday.com/news/b2b-marketers-share-their-best-tips-for-instagram/553675/"/>
    <hyperlink ref="R81" r:id="rId30" display="https://www.socialmediatoday.com/news/b2b-marketers-share-their-best-tips-for-instagram/553675/"/>
    <hyperlink ref="R94" r:id="rId31" display="https://awario.com/blog/digital-marketing-twitter-chats/"/>
    <hyperlink ref="R96" r:id="rId32" display="https://www.socialmediatoday.com/news/b2b-marketers-share-their-best-tips-for-instagram/553675/"/>
    <hyperlink ref="R97" r:id="rId33" display="https://www.socialmediatoday.com/news/b2b-marketers-share-their-best-tips-for-instagram/553675/"/>
    <hyperlink ref="R98" r:id="rId34" display="https://www.socialmediatoday.com/news/b2b-marketers-share-their-best-tips-for-instagram/553675/"/>
    <hyperlink ref="R99" r:id="rId35" display="https://www.socialmediatoday.com/news/b2b-marketers-share-their-best-tips-for-instagram/553675/"/>
    <hyperlink ref="R100" r:id="rId36" display="http://link.divenewsletter.com/join/3qu/smt-twitter-chat"/>
    <hyperlink ref="R101" r:id="rId37" display="http://link.divenewsletter.com/join/3qu/smt-twitter-chat"/>
    <hyperlink ref="R102" r:id="rId38" display="https://www.socialmediatoday.com/news/b2b-marketers-share-their-best-tips-for-instagram/553675/"/>
    <hyperlink ref="R103" r:id="rId39" display="https://www.socialmediatoday.com/news/b2b-marketers-share-their-best-tips-for-instagram/553675/"/>
    <hyperlink ref="R104" r:id="rId40" display="https://www.socialmediatoday.com/news/b2b-marketers-share-their-best-tips-for-instagram/553675/"/>
    <hyperlink ref="R105" r:id="rId41" display="https://www.socialmediatoday.com/news/b2b-marketers-share-their-best-tips-for-instagram/553675/"/>
    <hyperlink ref="R106" r:id="rId42" display="https://www.socialmediatoday.com/news/b2b-marketers-share-their-best-tips-for-instagram/553675/"/>
    <hyperlink ref="R107" r:id="rId43" display="http://link.divenewsletter.com/join/3qu/smt-twitter-chat"/>
    <hyperlink ref="R114" r:id="rId44" display="http://link.divenewsletter.com/join/3qu/smt-twitter-chat"/>
    <hyperlink ref="R115" r:id="rId45" display="http://link.divenewsletter.com/join/3qu/smt-twitter-chat"/>
    <hyperlink ref="R116" r:id="rId46" display="https://www.socialmediatoday.com/news/how-to-participate-in-a-twitter-chat/546805/"/>
    <hyperlink ref="R117" r:id="rId47" display="https://www.socialmediatoday.com/news/how-to-participate-in-a-twitter-chat/546805/"/>
    <hyperlink ref="R120" r:id="rId48" display="https://www.socialmediatoday.com/news/b2b-marketers-share-their-best-tips-for-instagram/553675/"/>
    <hyperlink ref="R121" r:id="rId49" display="https://www.socialmediatoday.com/news/how-to-participate-in-a-twitter-chat/546805/"/>
    <hyperlink ref="R124" r:id="rId50" display="http://link.divenewsletter.com/join/3qu/smt-twitter-chat"/>
    <hyperlink ref="R125" r:id="rId51" display="https://www.surveymonkey.com/r/GX8GQRN"/>
    <hyperlink ref="R126" r:id="rId52" display="https://www.socialmediatoday.com/news/b2b-marketers-share-their-best-tips-for-instagram/553675/"/>
    <hyperlink ref="R127" r:id="rId53" display="https://www.socialmediatoday.com/news/b2b-marketers-share-their-best-tips-for-instagram/553675/"/>
    <hyperlink ref="R128" r:id="rId54" display="https://www.socialmediatoday.com/news/b2b-marketers-share-their-best-tips-for-instagram/553675/"/>
    <hyperlink ref="R129" r:id="rId55" display="https://www.socialmediatoday.com/news/b2b-marketers-share-their-best-tips-for-instagram/553675/"/>
    <hyperlink ref="R130" r:id="rId56" display="https://www.socialmediatoday.com/news/b2b-marketers-share-their-best-tips-for-instagram/553675/"/>
    <hyperlink ref="R131" r:id="rId57" display="http://link.divenewsletter.com/join/3qu/smt-twitter-chat"/>
    <hyperlink ref="R133" r:id="rId58" display="https://www.socialmediatoday.com/news/b2b-marketers-share-their-best-tips-for-instagram/553675/"/>
    <hyperlink ref="R134" r:id="rId59" display="https://www.socialmediatoday.com/news/b2b-marketers-share-their-best-tips-for-instagram/553675/"/>
    <hyperlink ref="R135" r:id="rId60" display="https://www.socialmediatoday.com/news/b2b-marketers-share-their-best-tips-for-instagram/553675/"/>
    <hyperlink ref="R136" r:id="rId61" display="https://www.socialmediatoday.com/news/b2b-marketers-share-their-best-tips-for-instagram/553675/"/>
    <hyperlink ref="R137" r:id="rId62" display="http://link.divenewsletter.com/join/3qu/smt-twitter-chat"/>
    <hyperlink ref="U3" r:id="rId63" display="https://pbs.twimg.com/media/D5VAlOOUwAModoD.jpg"/>
    <hyperlink ref="U9" r:id="rId64" display="https://pbs.twimg.com/media/D5Z0bZyUYAECg8V.jpg"/>
    <hyperlink ref="U32" r:id="rId65" display="https://pbs.twimg.com/media/D5cyR1TW0AAo1bZ.jpg"/>
    <hyperlink ref="U33" r:id="rId66" display="https://pbs.twimg.com/media/D5cyR1TW0AAo1bZ.jpg"/>
    <hyperlink ref="U36" r:id="rId67" display="https://pbs.twimg.com/media/D5fwIxbXsAIN-Bc.jpg"/>
    <hyperlink ref="U94" r:id="rId68" display="https://pbs.twimg.com/media/D5cyR1TW0AAo1bZ.jpg"/>
    <hyperlink ref="U100" r:id="rId69" display="https://pbs.twimg.com/tweet_video_thumb/D6IsF1kU8AE25sZ.jpg"/>
    <hyperlink ref="U101" r:id="rId70" display="https://pbs.twimg.com/tweet_video_thumb/D6IsF1kU8AE25sZ.jpg"/>
    <hyperlink ref="U107" r:id="rId71" display="https://pbs.twimg.com/tweet_video_thumb/D6IsF1kU8AE25sZ.jpg"/>
    <hyperlink ref="U131" r:id="rId72" display="https://pbs.twimg.com/tweet_video_thumb/D6IsF1kU8AE25sZ.jpg"/>
    <hyperlink ref="U137" r:id="rId73" display="https://pbs.twimg.com/tweet_video_thumb/D6IsF1kU8AE25sZ.jpg"/>
    <hyperlink ref="V3" r:id="rId74" display="https://pbs.twimg.com/media/D5VAlOOUwAModoD.jpg"/>
    <hyperlink ref="V4" r:id="rId75" display="http://pbs.twimg.com/profile_images/846409220832473088/-1Wh0Keo_normal.jpg"/>
    <hyperlink ref="V5" r:id="rId76" display="http://pbs.twimg.com/profile_images/885133434242379776/Smypch9I_normal.jpg"/>
    <hyperlink ref="V6" r:id="rId77" display="http://pbs.twimg.com/profile_images/885133434242379776/Smypch9I_normal.jpg"/>
    <hyperlink ref="V7" r:id="rId78" display="http://pbs.twimg.com/profile_images/885133434242379776/Smypch9I_normal.jpg"/>
    <hyperlink ref="V8" r:id="rId79" display="http://pbs.twimg.com/profile_images/885133434242379776/Smypch9I_normal.jpg"/>
    <hyperlink ref="V9" r:id="rId80" display="https://pbs.twimg.com/media/D5Z0bZyUYAECg8V.jpg"/>
    <hyperlink ref="V10" r:id="rId81" display="http://pbs.twimg.com/profile_images/806159598252150784/Q-SpjRrK_normal.jpg"/>
    <hyperlink ref="V11" r:id="rId82" display="http://pbs.twimg.com/profile_images/1106697498570227712/B6w3qb3N_normal.jpg"/>
    <hyperlink ref="V12" r:id="rId83" display="http://pbs.twimg.com/profile_images/1103037214005571584/-bB2dNVN_normal.png"/>
    <hyperlink ref="V13" r:id="rId84" display="http://pbs.twimg.com/profile_images/513958898986790913/dZbusBwx_normal.png"/>
    <hyperlink ref="V14" r:id="rId85" display="http://pbs.twimg.com/profile_images/1113245837474369537/9elLXbK-_normal.jpg"/>
    <hyperlink ref="V15" r:id="rId86" display="http://pbs.twimg.com/profile_images/1113245837474369537/9elLXbK-_normal.jpg"/>
    <hyperlink ref="V16" r:id="rId87" display="http://pbs.twimg.com/profile_images/1113245837474369537/9elLXbK-_normal.jpg"/>
    <hyperlink ref="V17" r:id="rId88" display="http://pbs.twimg.com/profile_images/1019413817309085696/andn1BiI_normal.jpg"/>
    <hyperlink ref="V18" r:id="rId89" display="http://pbs.twimg.com/profile_images/1101205487838584832/8kG-fYO2_normal.jpg"/>
    <hyperlink ref="V19" r:id="rId90" display="http://pbs.twimg.com/profile_images/958900715459694592/nmxTsQHj_normal.jpg"/>
    <hyperlink ref="V20" r:id="rId91" display="http://pbs.twimg.com/profile_images/1091039762582884353/XWHF6zEH_normal.jpg"/>
    <hyperlink ref="V21" r:id="rId92" display="http://pbs.twimg.com/profile_images/988676158634868737/P17l7GnN_normal.jpg"/>
    <hyperlink ref="V22" r:id="rId93" display="http://pbs.twimg.com/profile_images/1106801017570549760/_cnCvoKf_normal.png"/>
    <hyperlink ref="V23" r:id="rId94" display="http://pbs.twimg.com/profile_images/1120435000845971458/NLIAapta_normal.jpg"/>
    <hyperlink ref="V24" r:id="rId95" display="http://pbs.twimg.com/profile_images/1004243547472556032/yayWifmC_normal.jpg"/>
    <hyperlink ref="V25" r:id="rId96" display="http://pbs.twimg.com/profile_images/1072631939989942272/QQr9Sev3_normal.jpg"/>
    <hyperlink ref="V26" r:id="rId97" display="http://pbs.twimg.com/profile_images/1116313319902781443/3HzeQ9gp_normal.jpg"/>
    <hyperlink ref="V27" r:id="rId98" display="http://pbs.twimg.com/profile_images/1013863655941779458/-HfoqhFX_normal.jpg"/>
    <hyperlink ref="V28" r:id="rId99" display="http://pbs.twimg.com/profile_images/975040211267801089/qNP_Vu7P_normal.jpg"/>
    <hyperlink ref="V29" r:id="rId100" display="http://pbs.twimg.com/profile_images/987104009168142336/W-4T9eHh_normal.jpg"/>
    <hyperlink ref="V30" r:id="rId101" display="http://pbs.twimg.com/profile_images/434673100798447616/acRKnzKU_normal.jpeg"/>
    <hyperlink ref="V31" r:id="rId102" display="http://pbs.twimg.com/profile_images/1122565997599260673/pc2dzeTp_normal.png"/>
    <hyperlink ref="V32" r:id="rId103" display="https://pbs.twimg.com/media/D5cyR1TW0AAo1bZ.jpg"/>
    <hyperlink ref="V33" r:id="rId104" display="https://pbs.twimg.com/media/D5cyR1TW0AAo1bZ.jpg"/>
    <hyperlink ref="V34" r:id="rId105" display="http://pbs.twimg.com/profile_images/920041568144384000/EAhHp4-u_normal.jpg"/>
    <hyperlink ref="V35" r:id="rId106" display="http://pbs.twimg.com/profile_images/1042939911941316608/rVhfVHoI_normal.jpg"/>
    <hyperlink ref="V36" r:id="rId107" display="https://pbs.twimg.com/media/D5fwIxbXsAIN-Bc.jpg"/>
    <hyperlink ref="V37" r:id="rId108" display="http://pbs.twimg.com/profile_images/1125336074086178818/QRV8LpZW_normal.jpg"/>
    <hyperlink ref="V38" r:id="rId109" display="http://pbs.twimg.com/profile_images/1123240846760054784/pWwIZm54_normal.jpg"/>
    <hyperlink ref="V39" r:id="rId110" display="http://pbs.twimg.com/profile_images/1041572269527576577/6pgnmS8k_normal.jpg"/>
    <hyperlink ref="V40" r:id="rId111" display="http://pbs.twimg.com/profile_images/1029366546106384386/Syiiivmq_normal.jpg"/>
    <hyperlink ref="V41" r:id="rId112" display="http://pbs.twimg.com/profile_images/885133434242379776/Smypch9I_normal.jpg"/>
    <hyperlink ref="V42" r:id="rId113" display="http://pbs.twimg.com/profile_images/971518376076984320/eQdX_nIQ_normal.jpg"/>
    <hyperlink ref="V43" r:id="rId114" display="http://pbs.twimg.com/profile_images/1029366546106384386/Syiiivmq_normal.jpg"/>
    <hyperlink ref="V44" r:id="rId115" display="http://pbs.twimg.com/profile_images/885133434242379776/Smypch9I_normal.jpg"/>
    <hyperlink ref="V45" r:id="rId116" display="http://pbs.twimg.com/profile_images/971518376076984320/eQdX_nIQ_normal.jpg"/>
    <hyperlink ref="V46" r:id="rId117" display="http://pbs.twimg.com/profile_images/1029366546106384386/Syiiivmq_normal.jpg"/>
    <hyperlink ref="V47" r:id="rId118" display="http://pbs.twimg.com/profile_images/885133434242379776/Smypch9I_normal.jpg"/>
    <hyperlink ref="V48" r:id="rId119" display="http://pbs.twimg.com/profile_images/885133434242379776/Smypch9I_normal.jpg"/>
    <hyperlink ref="V49" r:id="rId120" display="http://pbs.twimg.com/profile_images/1029366546106384386/Syiiivmq_normal.jpg"/>
    <hyperlink ref="V50" r:id="rId121" display="http://pbs.twimg.com/profile_images/866981183464386561/zCkOKtMf_normal.jpg"/>
    <hyperlink ref="V51" r:id="rId122" display="http://pbs.twimg.com/profile_images/1031917989984194560/0lo3-4wE_normal.jpg"/>
    <hyperlink ref="V52" r:id="rId123" display="http://pbs.twimg.com/profile_images/1009598385538596865/G2-6ykGO_normal.jpg"/>
    <hyperlink ref="V53" r:id="rId124" display="http://pbs.twimg.com/profile_images/961417983271739392/MBcouCgC_normal.jpg"/>
    <hyperlink ref="V54" r:id="rId125" display="http://pbs.twimg.com/profile_images/929112443137286144/f9x4tTrN_normal.jpg"/>
    <hyperlink ref="V55" r:id="rId126" display="http://pbs.twimg.com/profile_images/1093178371679371264/XhXnZUmI_normal.jpg"/>
    <hyperlink ref="V56" r:id="rId127" display="http://pbs.twimg.com/profile_images/963087423323373568/3XcnnCDv_normal.jpg"/>
    <hyperlink ref="V57" r:id="rId128" display="http://pbs.twimg.com/profile_images/1124448305826619392/D26OAkjy_normal.jpg"/>
    <hyperlink ref="V58" r:id="rId129" display="http://pbs.twimg.com/profile_images/978993366221246465/jghb2Ywd_normal.jpg"/>
    <hyperlink ref="V59" r:id="rId130" display="http://pbs.twimg.com/profile_images/1094044730508410881/YCH5z10g_normal.jpg"/>
    <hyperlink ref="V60" r:id="rId131" display="http://pbs.twimg.com/profile_images/976456474812612608/Pvp6A_Dq_normal.jpg"/>
    <hyperlink ref="V61" r:id="rId132" display="http://pbs.twimg.com/profile_images/1123719011764711424/CEqINWz6_normal.png"/>
    <hyperlink ref="V62" r:id="rId133" display="http://pbs.twimg.com/profile_images/921728131152494593/Sq6n7sPZ_normal.jpg"/>
    <hyperlink ref="V63" r:id="rId134" display="http://pbs.twimg.com/profile_images/869220255096201217/sfE2rJKJ_normal.jpg"/>
    <hyperlink ref="V64" r:id="rId135" display="http://pbs.twimg.com/profile_images/1090640346369921026/40to8-IP_normal.jpg"/>
    <hyperlink ref="V65" r:id="rId136" display="http://pbs.twimg.com/profile_images/1112043511677771776/hPTMLEln_normal.jpg"/>
    <hyperlink ref="V66" r:id="rId137" display="http://pbs.twimg.com/profile_images/1025760574951419905/VJnPrBNO_normal.jpg"/>
    <hyperlink ref="V67" r:id="rId138" display="http://pbs.twimg.com/profile_images/665618948218609666/a6228emI_normal.jpg"/>
    <hyperlink ref="V68" r:id="rId139" display="http://pbs.twimg.com/profile_images/378800000522771851/0e6bae89f5dc1de5c934c0cb151cab6d_normal.jpeg"/>
    <hyperlink ref="V69" r:id="rId140" display="http://pbs.twimg.com/profile_images/1122846521513275392/7j7on-pd_normal.jpg"/>
    <hyperlink ref="V70" r:id="rId141" display="http://abs.twimg.com/sticky/default_profile_images/default_profile_normal.png"/>
    <hyperlink ref="V71" r:id="rId142" display="http://pbs.twimg.com/profile_images/780672350245294084/U08IK_Jh_normal.jpg"/>
    <hyperlink ref="V72" r:id="rId143" display="http://pbs.twimg.com/profile_images/1053820356979437568/fXkCF6Wd_normal.jpg"/>
    <hyperlink ref="V73" r:id="rId144" display="http://pbs.twimg.com/profile_images/1108554708875014145/IsDZVaDj_normal.jpg"/>
    <hyperlink ref="V74" r:id="rId145" display="http://pbs.twimg.com/profile_images/1119884001643118592/RzVJGbl5_normal.jpg"/>
    <hyperlink ref="V75" r:id="rId146" display="http://pbs.twimg.com/profile_images/818447560897679361/exqMAHgb_normal.jpg"/>
    <hyperlink ref="V76" r:id="rId147" display="http://pbs.twimg.com/profile_images/1019657436175757313/Z_9rAQZH_normal.jpg"/>
    <hyperlink ref="V77" r:id="rId148" display="http://pbs.twimg.com/profile_images/1071916654777507847/iBUsv7Fd_normal.jpg"/>
    <hyperlink ref="V78" r:id="rId149" display="http://pbs.twimg.com/profile_images/871790645861654528/qu7C766i_normal.jpg"/>
    <hyperlink ref="V79" r:id="rId150" display="http://pbs.twimg.com/profile_images/487522448355516416/UVz68NP4_normal.png"/>
    <hyperlink ref="V80" r:id="rId151" display="http://pbs.twimg.com/profile_images/1028758712675127297/GJ1QOJoX_normal.jpg"/>
    <hyperlink ref="V81" r:id="rId152" display="http://pbs.twimg.com/profile_images/1825375754/Kavitha_Headshot_normal.jpg"/>
    <hyperlink ref="V82" r:id="rId153" display="http://pbs.twimg.com/profile_images/1825375754/Kavitha_Headshot_normal.jpg"/>
    <hyperlink ref="V83" r:id="rId154" display="http://pbs.twimg.com/profile_images/865318741311094784/0LK-zmb1_normal.jpg"/>
    <hyperlink ref="V84" r:id="rId155" display="http://pbs.twimg.com/profile_images/722485870545149952/vgKfzLUK_normal.jpg"/>
    <hyperlink ref="V85" r:id="rId156" display="http://pbs.twimg.com/profile_images/1127855491395260416/rG1igP3i_normal.jpg"/>
    <hyperlink ref="V86" r:id="rId157" display="http://pbs.twimg.com/profile_images/1057232266454319104/PBZrUvgk_normal.jpg"/>
    <hyperlink ref="V87" r:id="rId158" display="http://pbs.twimg.com/profile_images/635728484648685568/shbB4SyY_normal.jpg"/>
    <hyperlink ref="V88" r:id="rId159" display="http://pbs.twimg.com/profile_images/1114915453774602240/x3aGk45h_normal.png"/>
    <hyperlink ref="V89" r:id="rId160" display="http://pbs.twimg.com/profile_images/1023615385327661056/JLOeWuuR_normal.jpg"/>
    <hyperlink ref="V90" r:id="rId161" display="http://pbs.twimg.com/profile_images/1101255537264594945/OcaLjE0m_normal.jpg"/>
    <hyperlink ref="V91" r:id="rId162" display="http://pbs.twimg.com/profile_images/1101255537264594945/OcaLjE0m_normal.jpg"/>
    <hyperlink ref="V92" r:id="rId163" display="http://pbs.twimg.com/profile_images/1118563003765534720/yNBaWxKI_normal.png"/>
    <hyperlink ref="V93" r:id="rId164" display="http://pbs.twimg.com/profile_images/1043817185678897153/bALC3l-8_normal.jpg"/>
    <hyperlink ref="V94" r:id="rId165" display="https://pbs.twimg.com/media/D5cyR1TW0AAo1bZ.jpg"/>
    <hyperlink ref="V95" r:id="rId166" display="http://pbs.twimg.com/profile_images/994319408947449856/ScQPPPOP_normal.jpg"/>
    <hyperlink ref="V96" r:id="rId167" display="http://pbs.twimg.com/profile_images/656515061129826304/qvdIEnTP_normal.jpg"/>
    <hyperlink ref="V97" r:id="rId168" display="http://pbs.twimg.com/profile_images/656515061129826304/qvdIEnTP_normal.jpg"/>
    <hyperlink ref="V98" r:id="rId169" display="http://pbs.twimg.com/profile_images/656515061129826304/qvdIEnTP_normal.jpg"/>
    <hyperlink ref="V99" r:id="rId170" display="http://pbs.twimg.com/profile_images/656515061129826304/qvdIEnTP_normal.jpg"/>
    <hyperlink ref="V100" r:id="rId171" display="https://pbs.twimg.com/tweet_video_thumb/D6IsF1kU8AE25sZ.jpg"/>
    <hyperlink ref="V101" r:id="rId172" display="https://pbs.twimg.com/tweet_video_thumb/D6IsF1kU8AE25sZ.jpg"/>
    <hyperlink ref="V102" r:id="rId173" display="http://pbs.twimg.com/profile_images/1029184534632267776/cdX-KRln_normal.jpg"/>
    <hyperlink ref="V103" r:id="rId174" display="http://pbs.twimg.com/profile_images/1029184534632267776/cdX-KRln_normal.jpg"/>
    <hyperlink ref="V104" r:id="rId175" display="http://pbs.twimg.com/profile_images/1029184534632267776/cdX-KRln_normal.jpg"/>
    <hyperlink ref="V105" r:id="rId176" display="http://pbs.twimg.com/profile_images/1029184534632267776/cdX-KRln_normal.jpg"/>
    <hyperlink ref="V106" r:id="rId177" display="http://pbs.twimg.com/profile_images/1029184534632267776/cdX-KRln_normal.jpg"/>
    <hyperlink ref="V107" r:id="rId178" display="https://pbs.twimg.com/tweet_video_thumb/D6IsF1kU8AE25sZ.jpg"/>
    <hyperlink ref="V108" r:id="rId179" display="http://pbs.twimg.com/profile_images/913811675505192960/0xPcrAab_normal.jpg"/>
    <hyperlink ref="V109" r:id="rId180" display="http://pbs.twimg.com/profile_images/913811675505192960/0xPcrAab_normal.jpg"/>
    <hyperlink ref="V110" r:id="rId181" display="http://pbs.twimg.com/profile_images/913811675505192960/0xPcrAab_normal.jpg"/>
    <hyperlink ref="V111" r:id="rId182" display="http://pbs.twimg.com/profile_images/913811675505192960/0xPcrAab_normal.jpg"/>
    <hyperlink ref="V112" r:id="rId183" display="http://pbs.twimg.com/profile_images/913811675505192960/0xPcrAab_normal.jpg"/>
    <hyperlink ref="V113" r:id="rId184" display="http://pbs.twimg.com/profile_images/913811675505192960/0xPcrAab_normal.jpg"/>
    <hyperlink ref="V114" r:id="rId185" display="http://pbs.twimg.com/profile_images/1069386689234305024/qf3H_lg1_normal.jpg"/>
    <hyperlink ref="V115" r:id="rId186" display="http://pbs.twimg.com/profile_images/1120658975828131841/h1lSwie7_normal.png"/>
    <hyperlink ref="V116" r:id="rId187" display="http://pbs.twimg.com/profile_images/1017079329027756033/FiZNVJTo_normal.jpg"/>
    <hyperlink ref="V117" r:id="rId188" display="http://pbs.twimg.com/profile_images/696143278807375872/_8KOQ7tg_normal.jpg"/>
    <hyperlink ref="V118" r:id="rId189" display="http://pbs.twimg.com/profile_images/487242217887502337/qOMRQbPk_normal.jpeg"/>
    <hyperlink ref="V119" r:id="rId190" display="http://pbs.twimg.com/profile_images/696143278807375872/_8KOQ7tg_normal.jpg"/>
    <hyperlink ref="V120" r:id="rId191" display="http://pbs.twimg.com/profile_images/696143278807375872/_8KOQ7tg_normal.jpg"/>
    <hyperlink ref="V121" r:id="rId192" display="http://pbs.twimg.com/profile_images/696143278807375872/_8KOQ7tg_normal.jpg"/>
    <hyperlink ref="V122" r:id="rId193" display="http://pbs.twimg.com/profile_images/696143278807375872/_8KOQ7tg_normal.jpg"/>
    <hyperlink ref="V123" r:id="rId194" display="http://pbs.twimg.com/profile_images/696143278807375872/_8KOQ7tg_normal.jpg"/>
    <hyperlink ref="V124" r:id="rId195" display="http://pbs.twimg.com/profile_images/696143278807375872/_8KOQ7tg_normal.jpg"/>
    <hyperlink ref="V125" r:id="rId196" display="http://pbs.twimg.com/profile_images/487242217887502337/qOMRQbPk_normal.jpeg"/>
    <hyperlink ref="V126" r:id="rId197" display="http://pbs.twimg.com/profile_images/487242217887502337/qOMRQbPk_normal.jpeg"/>
    <hyperlink ref="V127" r:id="rId198" display="http://pbs.twimg.com/profile_images/487242217887502337/qOMRQbPk_normal.jpeg"/>
    <hyperlink ref="V128" r:id="rId199" display="http://pbs.twimg.com/profile_images/487242217887502337/qOMRQbPk_normal.jpeg"/>
    <hyperlink ref="V129" r:id="rId200" display="http://pbs.twimg.com/profile_images/487242217887502337/qOMRQbPk_normal.jpeg"/>
    <hyperlink ref="V130" r:id="rId201" display="http://pbs.twimg.com/profile_images/487242217887502337/qOMRQbPk_normal.jpeg"/>
    <hyperlink ref="V131" r:id="rId202" display="https://pbs.twimg.com/tweet_video_thumb/D6IsF1kU8AE25sZ.jpg"/>
    <hyperlink ref="V132" r:id="rId203" display="http://pbs.twimg.com/profile_images/1025047861669634049/3sQgqm6d_normal.jpg"/>
    <hyperlink ref="V133" r:id="rId204" display="http://pbs.twimg.com/profile_images/1109803241435549697/v3a0BDXo_normal.png"/>
    <hyperlink ref="V134" r:id="rId205" display="http://pbs.twimg.com/profile_images/1109803241435549697/v3a0BDXo_normal.png"/>
    <hyperlink ref="V135" r:id="rId206" display="http://pbs.twimg.com/profile_images/1109803241435549697/v3a0BDXo_normal.png"/>
    <hyperlink ref="V136" r:id="rId207" display="http://pbs.twimg.com/profile_images/1109803241435549697/v3a0BDXo_normal.png"/>
    <hyperlink ref="V137" r:id="rId208" display="https://pbs.twimg.com/tweet_video_thumb/D6IsF1kU8AE25sZ.jpg"/>
    <hyperlink ref="X3" r:id="rId209" display="https://twitter.com/#!/jlkcreative/status/1122874691964686338"/>
    <hyperlink ref="X4" r:id="rId210" display="https://twitter.com/#!/cjscribe/status/1123122517844078592"/>
    <hyperlink ref="X5" r:id="rId211" display="https://twitter.com/#!/seopowersuite/status/1123170377407111169"/>
    <hyperlink ref="X6" r:id="rId212" display="https://twitter.com/#!/seopowersuite/status/1123170377407111169"/>
    <hyperlink ref="X7" r:id="rId213" display="https://twitter.com/#!/seopowersuite/status/1123170377407111169"/>
    <hyperlink ref="X8" r:id="rId214" display="https://twitter.com/#!/seopowersuite/status/1123170377407111169"/>
    <hyperlink ref="X9" r:id="rId215" display="https://twitter.com/#!/mymarketingmule/status/1123213172804964356"/>
    <hyperlink ref="X10" r:id="rId216" display="https://twitter.com/#!/cubed_education/status/1123215502300594176"/>
    <hyperlink ref="X11" r:id="rId217" display="https://twitter.com/#!/ahikiiriza/status/1123216923225993216"/>
    <hyperlink ref="X12" r:id="rId218" display="https://twitter.com/#!/cooeesocialhq/status/1123217188993818624"/>
    <hyperlink ref="X13" r:id="rId219" display="https://twitter.com/#!/findyourcm/status/1123218594131845120"/>
    <hyperlink ref="X14" r:id="rId220" display="https://twitter.com/#!/immanueloloo/status/1123251760930463744"/>
    <hyperlink ref="X15" r:id="rId221" display="https://twitter.com/#!/immanueloloo/status/1123251760930463744"/>
    <hyperlink ref="X16" r:id="rId222" display="https://twitter.com/#!/immanueloloo/status/1123251760930463744"/>
    <hyperlink ref="X17" r:id="rId223" display="https://twitter.com/#!/morgan_short_/status/1123346620723093505"/>
    <hyperlink ref="X18" r:id="rId224" display="https://twitter.com/#!/taylorsmendoza1/status/1123347438297731073"/>
    <hyperlink ref="X19" r:id="rId225" display="https://twitter.com/#!/alyssalriegel/status/1123348965154594817"/>
    <hyperlink ref="X20" r:id="rId226" display="https://twitter.com/#!/teambrandner/status/1123361486653444096"/>
    <hyperlink ref="X21" r:id="rId227" display="https://twitter.com/#!/bestfiverrdeal/status/1123363106724425728"/>
    <hyperlink ref="X22" r:id="rId228" display="https://twitter.com/#!/balyan/status/1123423270118629376"/>
    <hyperlink ref="X23" r:id="rId229" display="https://twitter.com/#!/gmail_seller/status/1123455609771384835"/>
    <hyperlink ref="X24" r:id="rId230" display="https://twitter.com/#!/joeclark947/status/1123471044986253312"/>
    <hyperlink ref="X25" r:id="rId231" display="https://twitter.com/#!/coltboll/status/1123475886844588032"/>
    <hyperlink ref="X26" r:id="rId232" display="https://twitter.com/#!/yanakalashnik16/status/1123481837551149057"/>
    <hyperlink ref="X27" r:id="rId233" display="https://twitter.com/#!/techgeek311/status/1123488936796487680"/>
    <hyperlink ref="X28" r:id="rId234" display="https://twitter.com/#!/nibirro/status/1123489983615180800"/>
    <hyperlink ref="X29" r:id="rId235" display="https://twitter.com/#!/jumper_media/status/1123499564957196294"/>
    <hyperlink ref="X30" r:id="rId236" display="https://twitter.com/#!/tabithaedwards/status/1123537210127548417"/>
    <hyperlink ref="X31" r:id="rId237" display="https://twitter.com/#!/genepetrovlmc/status/1123556535303647232"/>
    <hyperlink ref="X32" r:id="rId238" display="https://twitter.com/#!/personalautodm/status/1123556816934330368"/>
    <hyperlink ref="X33" r:id="rId239" display="https://twitter.com/#!/personalautodm/status/1123556816934330368"/>
    <hyperlink ref="X34" r:id="rId240" display="https://twitter.com/#!/snowdropmkting/status/1123566741496446976"/>
    <hyperlink ref="X35" r:id="rId241" display="https://twitter.com/#!/marionh717/status/1123579469409804289"/>
    <hyperlink ref="X36" r:id="rId242" display="https://twitter.com/#!/marisalouw/status/1123630667231846401"/>
    <hyperlink ref="X37" r:id="rId243" display="https://twitter.com/#!/ashiya_guha/status/1123652653240782850"/>
    <hyperlink ref="X38" r:id="rId244" display="https://twitter.com/#!/davithaghiassi/status/1123668650047754240"/>
    <hyperlink ref="X39" r:id="rId245" display="https://twitter.com/#!/ruchi_aggarwal1/status/1123780096739958784"/>
    <hyperlink ref="X40" r:id="rId246" display="https://twitter.com/#!/aleksius_com/status/1123904803770441730"/>
    <hyperlink ref="X41" r:id="rId247" display="https://twitter.com/#!/seopowersuite/status/1123170377407111169"/>
    <hyperlink ref="X42" r:id="rId248" display="https://twitter.com/#!/madalynsklar/status/1123251083625881604"/>
    <hyperlink ref="X43" r:id="rId249" display="https://twitter.com/#!/aleksius_com/status/1123904803770441730"/>
    <hyperlink ref="X44" r:id="rId250" display="https://twitter.com/#!/seopowersuite/status/1123170377407111169"/>
    <hyperlink ref="X45" r:id="rId251" display="https://twitter.com/#!/madalynsklar/status/1123251083625881604"/>
    <hyperlink ref="X46" r:id="rId252" display="https://twitter.com/#!/aleksius_com/status/1123904803770441730"/>
    <hyperlink ref="X47" r:id="rId253" display="https://twitter.com/#!/seopowersuite/status/1123170377407111169"/>
    <hyperlink ref="X48" r:id="rId254" display="https://twitter.com/#!/seopowersuite/status/1123170377407111169"/>
    <hyperlink ref="X49" r:id="rId255" display="https://twitter.com/#!/aleksius_com/status/1123904803770441730"/>
    <hyperlink ref="X50" r:id="rId256" display="https://twitter.com/#!/shelleycostello/status/1123979305309093899"/>
    <hyperlink ref="X51" r:id="rId257" display="https://twitter.com/#!/_underdog_sport/status/1124120277028409344"/>
    <hyperlink ref="X52" r:id="rId258" display="https://twitter.com/#!/zarkopinkas/status/1124125210184122370"/>
    <hyperlink ref="X53" r:id="rId259" display="https://twitter.com/#!/mjfears/status/1124160918789640193"/>
    <hyperlink ref="X54" r:id="rId260" display="https://twitter.com/#!/brettdixon/status/1124327457262374912"/>
    <hyperlink ref="X55" r:id="rId261" display="https://twitter.com/#!/_vincent_binet/status/1124740822518382592"/>
    <hyperlink ref="X56" r:id="rId262" display="https://twitter.com/#!/warriorgrll74/status/1124740952839430145"/>
    <hyperlink ref="X57" r:id="rId263" display="https://twitter.com/#!/agushendrostwn/status/1124743299619741696"/>
    <hyperlink ref="X58" r:id="rId264" display="https://twitter.com/#!/juanjoaldaz/status/1124743888353230848"/>
    <hyperlink ref="X59" r:id="rId265" display="https://twitter.com/#!/natasham4/status/1124744050031067149"/>
    <hyperlink ref="X60" r:id="rId266" display="https://twitter.com/#!/coppersqcomms/status/1124748552046088193"/>
    <hyperlink ref="X61" r:id="rId267" display="https://twitter.com/#!/sassysuite/status/1124749919284232192"/>
    <hyperlink ref="X62" r:id="rId268" display="https://twitter.com/#!/lazybone007/status/1124752504879587329"/>
    <hyperlink ref="X63" r:id="rId269" display="https://twitter.com/#!/fiscalcliffw/status/1124755692450041862"/>
    <hyperlink ref="X64" r:id="rId270" display="https://twitter.com/#!/marifasanaro/status/1124756771330056192"/>
    <hyperlink ref="X65" r:id="rId271" display="https://twitter.com/#!/h_u_m_i_n_t/status/1124765538054430720"/>
    <hyperlink ref="X66" r:id="rId272" display="https://twitter.com/#!/valuencer/status/1124772818414120962"/>
    <hyperlink ref="X67" r:id="rId273" display="https://twitter.com/#!/eddygarciavega/status/1124780363258007552"/>
    <hyperlink ref="X68" r:id="rId274" display="https://twitter.com/#!/greggthorpe/status/1124780805933404160"/>
    <hyperlink ref="X69" r:id="rId275" display="https://twitter.com/#!/loganwiddicombe/status/1124783687185289216"/>
    <hyperlink ref="X70" r:id="rId276" display="https://twitter.com/#!/lishunemahone/status/1124799539142189057"/>
    <hyperlink ref="X71" r:id="rId277" display="https://twitter.com/#!/rimveba/status/1124819322918989824"/>
    <hyperlink ref="X72" r:id="rId278" display="https://twitter.com/#!/australia0811sm/status/1124852727027101698"/>
    <hyperlink ref="X73" r:id="rId279" display="https://twitter.com/#!/mathony/status/1124858018212876288"/>
    <hyperlink ref="X74" r:id="rId280" display="https://twitter.com/#!/b_anand/status/1124871547200520193"/>
    <hyperlink ref="X75" r:id="rId281" display="https://twitter.com/#!/stefrivetti/status/1124881879541407744"/>
    <hyperlink ref="X76" r:id="rId282" display="https://twitter.com/#!/daydreamerwinay/status/1124906006583173121"/>
    <hyperlink ref="X77" r:id="rId283" display="https://twitter.com/#!/alexandra_stan8/status/1124935636132167680"/>
    <hyperlink ref="X78" r:id="rId284" display="https://twitter.com/#!/peeljoanna/status/1124945602134052865"/>
    <hyperlink ref="X79" r:id="rId285" display="https://twitter.com/#!/wendytarr/status/1124947681946865664"/>
    <hyperlink ref="X80" r:id="rId286" display="https://twitter.com/#!/franckdeo/status/1124953678643961857"/>
    <hyperlink ref="X81" r:id="rId287" display="https://twitter.com/#!/nkavithanair/status/1123485867824250887"/>
    <hyperlink ref="X82" r:id="rId288" display="https://twitter.com/#!/nkavithanair/status/1124955364120760320"/>
    <hyperlink ref="X83" r:id="rId289" display="https://twitter.com/#!/consultscarlett/status/1124978626867421185"/>
    <hyperlink ref="X84" r:id="rId290" display="https://twitter.com/#!/postingbee/status/1125011590267277313"/>
    <hyperlink ref="X85" r:id="rId291" display="https://twitter.com/#!/ysmb_nl/status/1125020202310275072"/>
    <hyperlink ref="X86" r:id="rId292" display="https://twitter.com/#!/travelwithelw/status/1125027747045285888"/>
    <hyperlink ref="X87" r:id="rId293" display="https://twitter.com/#!/chetan0037/status/1125029382685380608"/>
    <hyperlink ref="X88" r:id="rId294" display="https://twitter.com/#!/momomarketing/status/1125034848274354176"/>
    <hyperlink ref="X89" r:id="rId295" display="https://twitter.com/#!/princeroy76/status/1125043110382161921"/>
    <hyperlink ref="X90" r:id="rId296" display="https://twitter.com/#!/corellanapino/status/1125062655922855937"/>
    <hyperlink ref="X91" r:id="rId297" display="https://twitter.com/#!/corellanapino/status/1125062655922855937"/>
    <hyperlink ref="X92" r:id="rId298" display="https://twitter.com/#!/strend_/status/1125076120683073536"/>
    <hyperlink ref="X93" r:id="rId299" display="https://twitter.com/#!/redcopperltd/status/1125347658175066113"/>
    <hyperlink ref="X94" r:id="rId300" display="https://twitter.com/#!/awarioapp/status/1123421916864421889"/>
    <hyperlink ref="X95" r:id="rId301" display="https://twitter.com/#!/b2the7/status/1125811648399278082"/>
    <hyperlink ref="X96" r:id="rId302" display="https://twitter.com/#!/fearh2o/status/1123343666326704129"/>
    <hyperlink ref="X97" r:id="rId303" display="https://twitter.com/#!/fearh2o/status/1123471890180448259"/>
    <hyperlink ref="X98" r:id="rId304" display="https://twitter.com/#!/fearh2o/status/1124123444235374592"/>
    <hyperlink ref="X99" r:id="rId305" display="https://twitter.com/#!/fearh2o/status/1124743864248614913"/>
    <hyperlink ref="X100" r:id="rId306" display="https://twitter.com/#!/fearh2o/status/1126512232299294720"/>
    <hyperlink ref="X101" r:id="rId307" display="https://twitter.com/#!/backmanage/status/1126512664123990021"/>
    <hyperlink ref="X102" r:id="rId308" display="https://twitter.com/#!/simplenetbiz/status/1123216653225951232"/>
    <hyperlink ref="X103" r:id="rId309" display="https://twitter.com/#!/simplenetbiz/status/1123343735079821312"/>
    <hyperlink ref="X104" r:id="rId310" display="https://twitter.com/#!/simplenetbiz/status/1123471923042770944"/>
    <hyperlink ref="X105" r:id="rId311" display="https://twitter.com/#!/simplenetbiz/status/1124121231224180736"/>
    <hyperlink ref="X106" r:id="rId312" display="https://twitter.com/#!/simplenetbiz/status/1124742762912452610"/>
    <hyperlink ref="X107" r:id="rId313" display="https://twitter.com/#!/simplenetbiz/status/1126512696319533056"/>
    <hyperlink ref="X108" r:id="rId314" display="https://twitter.com/#!/monisbukhari/status/1123216363785543680"/>
    <hyperlink ref="X109" r:id="rId315" display="https://twitter.com/#!/monisbukhari/status/1123344616860848129"/>
    <hyperlink ref="X110" r:id="rId316" display="https://twitter.com/#!/monisbukhari/status/1123471644339703808"/>
    <hyperlink ref="X111" r:id="rId317" display="https://twitter.com/#!/monisbukhari/status/1124120230370975744"/>
    <hyperlink ref="X112" r:id="rId318" display="https://twitter.com/#!/monisbukhari/status/1124740617840549888"/>
    <hyperlink ref="X113" r:id="rId319" display="https://twitter.com/#!/monisbukhari/status/1126513449977155584"/>
    <hyperlink ref="X114" r:id="rId320" display="https://twitter.com/#!/theryanmonahan/status/1126520509565423617"/>
    <hyperlink ref="X115" r:id="rId321" display="https://twitter.com/#!/fuzedio/status/1126550951903617025"/>
    <hyperlink ref="X116" r:id="rId322" display="https://twitter.com/#!/annette_henry/status/1124700211543146498"/>
    <hyperlink ref="X117" r:id="rId323" display="https://twitter.com/#!/ammarketing_nl/status/1124700470377877505"/>
    <hyperlink ref="X118" r:id="rId324" display="https://twitter.com/#!/socialmedia2day/status/1120719030002831360"/>
    <hyperlink ref="X119" r:id="rId325" display="https://twitter.com/#!/ammarketing_nl/status/1125062858935549952"/>
    <hyperlink ref="X120" r:id="rId326" display="https://twitter.com/#!/ammarketing_nl/status/1123979500503674880"/>
    <hyperlink ref="X121" r:id="rId327" display="https://twitter.com/#!/ammarketing_nl/status/1124700470377877505"/>
    <hyperlink ref="X122" r:id="rId328" display="https://twitter.com/#!/ammarketing_nl/status/1124742112036237313"/>
    <hyperlink ref="X123" r:id="rId329" display="https://twitter.com/#!/ammarketing_nl/status/1125062858935549952"/>
    <hyperlink ref="X124" r:id="rId330" display="https://twitter.com/#!/ammarketing_nl/status/1126554011677679618"/>
    <hyperlink ref="X125" r:id="rId331" display="https://twitter.com/#!/socialmedia2day/status/1120734309311242247"/>
    <hyperlink ref="X126" r:id="rId332" display="https://twitter.com/#!/socialmedia2day/status/1123214232227602434"/>
    <hyperlink ref="X127" r:id="rId333" display="https://twitter.com/#!/socialmedia2day/status/1123342549865963520"/>
    <hyperlink ref="X128" r:id="rId334" display="https://twitter.com/#!/socialmedia2day/status/1123470886932242433"/>
    <hyperlink ref="X129" r:id="rId335" display="https://twitter.com/#!/socialmedia2day/status/1124120165199810562"/>
    <hyperlink ref="X130" r:id="rId336" display="https://twitter.com/#!/socialmedia2day/status/1124740516485246976"/>
    <hyperlink ref="X131" r:id="rId337" display="https://twitter.com/#!/socialmedia2day/status/1126511661362438146"/>
    <hyperlink ref="X132" r:id="rId338" display="https://twitter.com/#!/cgtmarketing/status/1126570726797004800"/>
    <hyperlink ref="X133" r:id="rId339" display="https://twitter.com/#!/kobmaxqueen/status/1123484135148879872"/>
    <hyperlink ref="X134" r:id="rId340" display="https://twitter.com/#!/kobmaxqueen/status/1123484156334358528"/>
    <hyperlink ref="X135" r:id="rId341" display="https://twitter.com/#!/kobmaxqueen/status/1124208732664139777"/>
    <hyperlink ref="X136" r:id="rId342" display="https://twitter.com/#!/kobmaxqueen/status/1124931779650048000"/>
    <hyperlink ref="X137" r:id="rId343" display="https://twitter.com/#!/kobmaxqueen/status/1126745503197097984"/>
  </hyperlinks>
  <printOptions/>
  <pageMargins left="0.7" right="0.7" top="0.75" bottom="0.75" header="0.3" footer="0.3"/>
  <pageSetup horizontalDpi="600" verticalDpi="600" orientation="portrait" r:id="rId347"/>
  <legacyDrawing r:id="rId345"/>
  <tableParts>
    <tablePart r:id="rId3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1749</v>
      </c>
      <c r="B1" s="13" t="s">
        <v>1799</v>
      </c>
      <c r="C1" s="13" t="s">
        <v>1800</v>
      </c>
      <c r="D1" s="13" t="s">
        <v>144</v>
      </c>
      <c r="E1" s="13" t="s">
        <v>1802</v>
      </c>
      <c r="F1" s="13" t="s">
        <v>1803</v>
      </c>
      <c r="G1" s="13" t="s">
        <v>1804</v>
      </c>
    </row>
    <row r="2" spans="1:7" ht="15">
      <c r="A2" s="78" t="s">
        <v>1527</v>
      </c>
      <c r="B2" s="78">
        <v>5</v>
      </c>
      <c r="C2" s="121">
        <v>0.00216076058772688</v>
      </c>
      <c r="D2" s="78" t="s">
        <v>1801</v>
      </c>
      <c r="E2" s="78"/>
      <c r="F2" s="78"/>
      <c r="G2" s="78"/>
    </row>
    <row r="3" spans="1:7" ht="15">
      <c r="A3" s="78" t="s">
        <v>1528</v>
      </c>
      <c r="B3" s="78">
        <v>17</v>
      </c>
      <c r="C3" s="121">
        <v>0.007346585998271391</v>
      </c>
      <c r="D3" s="78" t="s">
        <v>1801</v>
      </c>
      <c r="E3" s="78"/>
      <c r="F3" s="78"/>
      <c r="G3" s="78"/>
    </row>
    <row r="4" spans="1:7" ht="15">
      <c r="A4" s="78" t="s">
        <v>1529</v>
      </c>
      <c r="B4" s="78">
        <v>0</v>
      </c>
      <c r="C4" s="121">
        <v>0</v>
      </c>
      <c r="D4" s="78" t="s">
        <v>1801</v>
      </c>
      <c r="E4" s="78"/>
      <c r="F4" s="78"/>
      <c r="G4" s="78"/>
    </row>
    <row r="5" spans="1:7" ht="15">
      <c r="A5" s="78" t="s">
        <v>1530</v>
      </c>
      <c r="B5" s="78">
        <v>2292</v>
      </c>
      <c r="C5" s="121">
        <v>0.9904926534140017</v>
      </c>
      <c r="D5" s="78" t="s">
        <v>1801</v>
      </c>
      <c r="E5" s="78"/>
      <c r="F5" s="78"/>
      <c r="G5" s="78"/>
    </row>
    <row r="6" spans="1:7" ht="15">
      <c r="A6" s="78" t="s">
        <v>1531</v>
      </c>
      <c r="B6" s="78">
        <v>2314</v>
      </c>
      <c r="C6" s="121">
        <v>1</v>
      </c>
      <c r="D6" s="78" t="s">
        <v>1801</v>
      </c>
      <c r="E6" s="78"/>
      <c r="F6" s="78"/>
      <c r="G6" s="78"/>
    </row>
    <row r="7" spans="1:7" ht="15">
      <c r="A7" s="84" t="s">
        <v>1532</v>
      </c>
      <c r="B7" s="84">
        <v>115</v>
      </c>
      <c r="C7" s="122">
        <v>0.0009013168882544354</v>
      </c>
      <c r="D7" s="84" t="s">
        <v>1801</v>
      </c>
      <c r="E7" s="84" t="b">
        <v>0</v>
      </c>
      <c r="F7" s="84" t="b">
        <v>0</v>
      </c>
      <c r="G7" s="84" t="b">
        <v>0</v>
      </c>
    </row>
    <row r="8" spans="1:7" ht="15">
      <c r="A8" s="84" t="s">
        <v>1533</v>
      </c>
      <c r="B8" s="84">
        <v>97</v>
      </c>
      <c r="C8" s="122">
        <v>0.00578535142597646</v>
      </c>
      <c r="D8" s="84" t="s">
        <v>1801</v>
      </c>
      <c r="E8" s="84" t="b">
        <v>0</v>
      </c>
      <c r="F8" s="84" t="b">
        <v>0</v>
      </c>
      <c r="G8" s="84" t="b">
        <v>0</v>
      </c>
    </row>
    <row r="9" spans="1:7" ht="15">
      <c r="A9" s="84" t="s">
        <v>1534</v>
      </c>
      <c r="B9" s="84">
        <v>84</v>
      </c>
      <c r="C9" s="122">
        <v>0.00868859746637454</v>
      </c>
      <c r="D9" s="84" t="s">
        <v>1801</v>
      </c>
      <c r="E9" s="84" t="b">
        <v>0</v>
      </c>
      <c r="F9" s="84" t="b">
        <v>0</v>
      </c>
      <c r="G9" s="84" t="b">
        <v>0</v>
      </c>
    </row>
    <row r="10" spans="1:7" ht="15">
      <c r="A10" s="84" t="s">
        <v>306</v>
      </c>
      <c r="B10" s="84">
        <v>75</v>
      </c>
      <c r="C10" s="122">
        <v>0.010650856039338604</v>
      </c>
      <c r="D10" s="84" t="s">
        <v>1801</v>
      </c>
      <c r="E10" s="84" t="b">
        <v>0</v>
      </c>
      <c r="F10" s="84" t="b">
        <v>0</v>
      </c>
      <c r="G10" s="84" t="b">
        <v>0</v>
      </c>
    </row>
    <row r="11" spans="1:7" ht="15">
      <c r="A11" s="84" t="s">
        <v>1535</v>
      </c>
      <c r="B11" s="84">
        <v>71</v>
      </c>
      <c r="C11" s="122">
        <v>0.010977070609446781</v>
      </c>
      <c r="D11" s="84" t="s">
        <v>1801</v>
      </c>
      <c r="E11" s="84" t="b">
        <v>0</v>
      </c>
      <c r="F11" s="84" t="b">
        <v>0</v>
      </c>
      <c r="G11" s="84" t="b">
        <v>0</v>
      </c>
    </row>
    <row r="12" spans="1:7" ht="15">
      <c r="A12" s="84" t="s">
        <v>297</v>
      </c>
      <c r="B12" s="84">
        <v>70</v>
      </c>
      <c r="C12" s="122">
        <v>0.011124651513966922</v>
      </c>
      <c r="D12" s="84" t="s">
        <v>1801</v>
      </c>
      <c r="E12" s="84" t="b">
        <v>0</v>
      </c>
      <c r="F12" s="84" t="b">
        <v>0</v>
      </c>
      <c r="G12" s="84" t="b">
        <v>0</v>
      </c>
    </row>
    <row r="13" spans="1:7" ht="15">
      <c r="A13" s="84" t="s">
        <v>1537</v>
      </c>
      <c r="B13" s="84">
        <v>57</v>
      </c>
      <c r="C13" s="122">
        <v>0.01292961238759336</v>
      </c>
      <c r="D13" s="84" t="s">
        <v>1801</v>
      </c>
      <c r="E13" s="84" t="b">
        <v>0</v>
      </c>
      <c r="F13" s="84" t="b">
        <v>0</v>
      </c>
      <c r="G13" s="84" t="b">
        <v>0</v>
      </c>
    </row>
    <row r="14" spans="1:7" ht="15">
      <c r="A14" s="84" t="s">
        <v>1518</v>
      </c>
      <c r="B14" s="84">
        <v>53</v>
      </c>
      <c r="C14" s="122">
        <v>0.012910389136918589</v>
      </c>
      <c r="D14" s="84" t="s">
        <v>1801</v>
      </c>
      <c r="E14" s="84" t="b">
        <v>0</v>
      </c>
      <c r="F14" s="84" t="b">
        <v>0</v>
      </c>
      <c r="G14" s="84" t="b">
        <v>0</v>
      </c>
    </row>
    <row r="15" spans="1:7" ht="15">
      <c r="A15" s="84" t="s">
        <v>1538</v>
      </c>
      <c r="B15" s="84">
        <v>52</v>
      </c>
      <c r="C15" s="122">
        <v>0.012968248430910276</v>
      </c>
      <c r="D15" s="84" t="s">
        <v>1801</v>
      </c>
      <c r="E15" s="84" t="b">
        <v>0</v>
      </c>
      <c r="F15" s="84" t="b">
        <v>0</v>
      </c>
      <c r="G15" s="84" t="b">
        <v>0</v>
      </c>
    </row>
    <row r="16" spans="1:7" ht="15">
      <c r="A16" s="84" t="s">
        <v>1539</v>
      </c>
      <c r="B16" s="84">
        <v>52</v>
      </c>
      <c r="C16" s="122">
        <v>0.012968248430910276</v>
      </c>
      <c r="D16" s="84" t="s">
        <v>1801</v>
      </c>
      <c r="E16" s="84" t="b">
        <v>0</v>
      </c>
      <c r="F16" s="84" t="b">
        <v>0</v>
      </c>
      <c r="G16" s="84" t="b">
        <v>0</v>
      </c>
    </row>
    <row r="17" spans="1:7" ht="15">
      <c r="A17" s="84" t="s">
        <v>1750</v>
      </c>
      <c r="B17" s="84">
        <v>52</v>
      </c>
      <c r="C17" s="122">
        <v>0.012968248430910276</v>
      </c>
      <c r="D17" s="84" t="s">
        <v>1801</v>
      </c>
      <c r="E17" s="84" t="b">
        <v>0</v>
      </c>
      <c r="F17" s="84" t="b">
        <v>0</v>
      </c>
      <c r="G17" s="84" t="b">
        <v>0</v>
      </c>
    </row>
    <row r="18" spans="1:7" ht="15">
      <c r="A18" s="84" t="s">
        <v>1751</v>
      </c>
      <c r="B18" s="84">
        <v>52</v>
      </c>
      <c r="C18" s="122">
        <v>0.012968248430910276</v>
      </c>
      <c r="D18" s="84" t="s">
        <v>1801</v>
      </c>
      <c r="E18" s="84" t="b">
        <v>0</v>
      </c>
      <c r="F18" s="84" t="b">
        <v>0</v>
      </c>
      <c r="G18" s="84" t="b">
        <v>0</v>
      </c>
    </row>
    <row r="19" spans="1:7" ht="15">
      <c r="A19" s="84" t="s">
        <v>1554</v>
      </c>
      <c r="B19" s="84">
        <v>50</v>
      </c>
      <c r="C19" s="122">
        <v>0.01306629302628264</v>
      </c>
      <c r="D19" s="84" t="s">
        <v>1801</v>
      </c>
      <c r="E19" s="84" t="b">
        <v>0</v>
      </c>
      <c r="F19" s="84" t="b">
        <v>0</v>
      </c>
      <c r="G19" s="84" t="b">
        <v>0</v>
      </c>
    </row>
    <row r="20" spans="1:7" ht="15">
      <c r="A20" s="84" t="s">
        <v>1551</v>
      </c>
      <c r="B20" s="84">
        <v>46</v>
      </c>
      <c r="C20" s="122">
        <v>0.03767654725609836</v>
      </c>
      <c r="D20" s="84" t="s">
        <v>1801</v>
      </c>
      <c r="E20" s="84" t="b">
        <v>0</v>
      </c>
      <c r="F20" s="84" t="b">
        <v>0</v>
      </c>
      <c r="G20" s="84" t="b">
        <v>0</v>
      </c>
    </row>
    <row r="21" spans="1:7" ht="15">
      <c r="A21" s="84" t="s">
        <v>1558</v>
      </c>
      <c r="B21" s="84">
        <v>43</v>
      </c>
      <c r="C21" s="122">
        <v>0.01321077976471</v>
      </c>
      <c r="D21" s="84" t="s">
        <v>1801</v>
      </c>
      <c r="E21" s="84" t="b">
        <v>0</v>
      </c>
      <c r="F21" s="84" t="b">
        <v>0</v>
      </c>
      <c r="G21" s="84" t="b">
        <v>0</v>
      </c>
    </row>
    <row r="22" spans="1:7" ht="15">
      <c r="A22" s="84" t="s">
        <v>1752</v>
      </c>
      <c r="B22" s="84">
        <v>39</v>
      </c>
      <c r="C22" s="122">
        <v>0.01314076987449574</v>
      </c>
      <c r="D22" s="84" t="s">
        <v>1801</v>
      </c>
      <c r="E22" s="84" t="b">
        <v>0</v>
      </c>
      <c r="F22" s="84" t="b">
        <v>0</v>
      </c>
      <c r="G22" s="84" t="b">
        <v>0</v>
      </c>
    </row>
    <row r="23" spans="1:7" ht="15">
      <c r="A23" s="84" t="s">
        <v>1753</v>
      </c>
      <c r="B23" s="84">
        <v>18</v>
      </c>
      <c r="C23" s="122">
        <v>0.010300610399194637</v>
      </c>
      <c r="D23" s="84" t="s">
        <v>1801</v>
      </c>
      <c r="E23" s="84" t="b">
        <v>0</v>
      </c>
      <c r="F23" s="84" t="b">
        <v>0</v>
      </c>
      <c r="G23" s="84" t="b">
        <v>0</v>
      </c>
    </row>
    <row r="24" spans="1:7" ht="15">
      <c r="A24" s="84" t="s">
        <v>1559</v>
      </c>
      <c r="B24" s="84">
        <v>17</v>
      </c>
      <c r="C24" s="122">
        <v>0.010024080210773284</v>
      </c>
      <c r="D24" s="84" t="s">
        <v>1801</v>
      </c>
      <c r="E24" s="84" t="b">
        <v>0</v>
      </c>
      <c r="F24" s="84" t="b">
        <v>0</v>
      </c>
      <c r="G24" s="84" t="b">
        <v>0</v>
      </c>
    </row>
    <row r="25" spans="1:7" ht="15">
      <c r="A25" s="84" t="s">
        <v>1754</v>
      </c>
      <c r="B25" s="84">
        <v>14</v>
      </c>
      <c r="C25" s="122">
        <v>0.009082379539446689</v>
      </c>
      <c r="D25" s="84" t="s">
        <v>1801</v>
      </c>
      <c r="E25" s="84" t="b">
        <v>0</v>
      </c>
      <c r="F25" s="84" t="b">
        <v>1</v>
      </c>
      <c r="G25" s="84" t="b">
        <v>0</v>
      </c>
    </row>
    <row r="26" spans="1:7" ht="15">
      <c r="A26" s="84" t="s">
        <v>1755</v>
      </c>
      <c r="B26" s="84">
        <v>14</v>
      </c>
      <c r="C26" s="122">
        <v>0.009082379539446689</v>
      </c>
      <c r="D26" s="84" t="s">
        <v>1801</v>
      </c>
      <c r="E26" s="84" t="b">
        <v>0</v>
      </c>
      <c r="F26" s="84" t="b">
        <v>0</v>
      </c>
      <c r="G26" s="84" t="b">
        <v>0</v>
      </c>
    </row>
    <row r="27" spans="1:7" ht="15">
      <c r="A27" s="84" t="s">
        <v>1756</v>
      </c>
      <c r="B27" s="84">
        <v>14</v>
      </c>
      <c r="C27" s="122">
        <v>0.009082379539446689</v>
      </c>
      <c r="D27" s="84" t="s">
        <v>1801</v>
      </c>
      <c r="E27" s="84" t="b">
        <v>0</v>
      </c>
      <c r="F27" s="84" t="b">
        <v>0</v>
      </c>
      <c r="G27" s="84" t="b">
        <v>0</v>
      </c>
    </row>
    <row r="28" spans="1:7" ht="15">
      <c r="A28" s="84" t="s">
        <v>1543</v>
      </c>
      <c r="B28" s="84">
        <v>12</v>
      </c>
      <c r="C28" s="122">
        <v>0.008347869050526986</v>
      </c>
      <c r="D28" s="84" t="s">
        <v>1801</v>
      </c>
      <c r="E28" s="84" t="b">
        <v>0</v>
      </c>
      <c r="F28" s="84" t="b">
        <v>0</v>
      </c>
      <c r="G28" s="84" t="b">
        <v>0</v>
      </c>
    </row>
    <row r="29" spans="1:7" ht="15">
      <c r="A29" s="84" t="s">
        <v>1547</v>
      </c>
      <c r="B29" s="84">
        <v>12</v>
      </c>
      <c r="C29" s="122">
        <v>0.008347869050526986</v>
      </c>
      <c r="D29" s="84" t="s">
        <v>1801</v>
      </c>
      <c r="E29" s="84" t="b">
        <v>0</v>
      </c>
      <c r="F29" s="84" t="b">
        <v>0</v>
      </c>
      <c r="G29" s="84" t="b">
        <v>0</v>
      </c>
    </row>
    <row r="30" spans="1:7" ht="15">
      <c r="A30" s="84" t="s">
        <v>1549</v>
      </c>
      <c r="B30" s="84">
        <v>12</v>
      </c>
      <c r="C30" s="122">
        <v>0.008347869050526986</v>
      </c>
      <c r="D30" s="84" t="s">
        <v>1801</v>
      </c>
      <c r="E30" s="84" t="b">
        <v>0</v>
      </c>
      <c r="F30" s="84" t="b">
        <v>0</v>
      </c>
      <c r="G30" s="84" t="b">
        <v>0</v>
      </c>
    </row>
    <row r="31" spans="1:7" ht="15">
      <c r="A31" s="84" t="s">
        <v>1552</v>
      </c>
      <c r="B31" s="84">
        <v>11</v>
      </c>
      <c r="C31" s="122">
        <v>0.007943505636739246</v>
      </c>
      <c r="D31" s="84" t="s">
        <v>1801</v>
      </c>
      <c r="E31" s="84" t="b">
        <v>0</v>
      </c>
      <c r="F31" s="84" t="b">
        <v>0</v>
      </c>
      <c r="G31" s="84" t="b">
        <v>0</v>
      </c>
    </row>
    <row r="32" spans="1:7" ht="15">
      <c r="A32" s="84" t="s">
        <v>1757</v>
      </c>
      <c r="B32" s="84">
        <v>9</v>
      </c>
      <c r="C32" s="122">
        <v>0.007048882607429015</v>
      </c>
      <c r="D32" s="84" t="s">
        <v>1801</v>
      </c>
      <c r="E32" s="84" t="b">
        <v>0</v>
      </c>
      <c r="F32" s="84" t="b">
        <v>0</v>
      </c>
      <c r="G32" s="84" t="b">
        <v>0</v>
      </c>
    </row>
    <row r="33" spans="1:7" ht="15">
      <c r="A33" s="84" t="s">
        <v>1758</v>
      </c>
      <c r="B33" s="84">
        <v>9</v>
      </c>
      <c r="C33" s="122">
        <v>0.007048882607429015</v>
      </c>
      <c r="D33" s="84" t="s">
        <v>1801</v>
      </c>
      <c r="E33" s="84" t="b">
        <v>0</v>
      </c>
      <c r="F33" s="84" t="b">
        <v>0</v>
      </c>
      <c r="G33" s="84" t="b">
        <v>0</v>
      </c>
    </row>
    <row r="34" spans="1:7" ht="15">
      <c r="A34" s="84" t="s">
        <v>1759</v>
      </c>
      <c r="B34" s="84">
        <v>9</v>
      </c>
      <c r="C34" s="122">
        <v>0.007048882607429015</v>
      </c>
      <c r="D34" s="84" t="s">
        <v>1801</v>
      </c>
      <c r="E34" s="84" t="b">
        <v>0</v>
      </c>
      <c r="F34" s="84" t="b">
        <v>0</v>
      </c>
      <c r="G34" s="84" t="b">
        <v>0</v>
      </c>
    </row>
    <row r="35" spans="1:7" ht="15">
      <c r="A35" s="84" t="s">
        <v>1760</v>
      </c>
      <c r="B35" s="84">
        <v>9</v>
      </c>
      <c r="C35" s="122">
        <v>0.007048882607429015</v>
      </c>
      <c r="D35" s="84" t="s">
        <v>1801</v>
      </c>
      <c r="E35" s="84" t="b">
        <v>0</v>
      </c>
      <c r="F35" s="84" t="b">
        <v>0</v>
      </c>
      <c r="G35" s="84" t="b">
        <v>0</v>
      </c>
    </row>
    <row r="36" spans="1:7" ht="15">
      <c r="A36" s="84" t="s">
        <v>1761</v>
      </c>
      <c r="B36" s="84">
        <v>9</v>
      </c>
      <c r="C36" s="122">
        <v>0.007048882607429015</v>
      </c>
      <c r="D36" s="84" t="s">
        <v>1801</v>
      </c>
      <c r="E36" s="84" t="b">
        <v>0</v>
      </c>
      <c r="F36" s="84" t="b">
        <v>0</v>
      </c>
      <c r="G36" s="84" t="b">
        <v>0</v>
      </c>
    </row>
    <row r="37" spans="1:7" ht="15">
      <c r="A37" s="84" t="s">
        <v>1762</v>
      </c>
      <c r="B37" s="84">
        <v>9</v>
      </c>
      <c r="C37" s="122">
        <v>0.007048882607429015</v>
      </c>
      <c r="D37" s="84" t="s">
        <v>1801</v>
      </c>
      <c r="E37" s="84" t="b">
        <v>0</v>
      </c>
      <c r="F37" s="84" t="b">
        <v>0</v>
      </c>
      <c r="G37" s="84" t="b">
        <v>0</v>
      </c>
    </row>
    <row r="38" spans="1:7" ht="15">
      <c r="A38" s="84" t="s">
        <v>287</v>
      </c>
      <c r="B38" s="84">
        <v>8</v>
      </c>
      <c r="C38" s="122">
        <v>0.006552443001060584</v>
      </c>
      <c r="D38" s="84" t="s">
        <v>1801</v>
      </c>
      <c r="E38" s="84" t="b">
        <v>0</v>
      </c>
      <c r="F38" s="84" t="b">
        <v>0</v>
      </c>
      <c r="G38" s="84" t="b">
        <v>0</v>
      </c>
    </row>
    <row r="39" spans="1:7" ht="15">
      <c r="A39" s="84" t="s">
        <v>1553</v>
      </c>
      <c r="B39" s="84">
        <v>8</v>
      </c>
      <c r="C39" s="122">
        <v>0.006552443001060584</v>
      </c>
      <c r="D39" s="84" t="s">
        <v>1801</v>
      </c>
      <c r="E39" s="84" t="b">
        <v>0</v>
      </c>
      <c r="F39" s="84" t="b">
        <v>0</v>
      </c>
      <c r="G39" s="84" t="b">
        <v>0</v>
      </c>
    </row>
    <row r="40" spans="1:7" ht="15">
      <c r="A40" s="84" t="s">
        <v>1555</v>
      </c>
      <c r="B40" s="84">
        <v>8</v>
      </c>
      <c r="C40" s="122">
        <v>0.006552443001060584</v>
      </c>
      <c r="D40" s="84" t="s">
        <v>1801</v>
      </c>
      <c r="E40" s="84" t="b">
        <v>0</v>
      </c>
      <c r="F40" s="84" t="b">
        <v>0</v>
      </c>
      <c r="G40" s="84" t="b">
        <v>0</v>
      </c>
    </row>
    <row r="41" spans="1:7" ht="15">
      <c r="A41" s="84" t="s">
        <v>1556</v>
      </c>
      <c r="B41" s="84">
        <v>8</v>
      </c>
      <c r="C41" s="122">
        <v>0.006552443001060584</v>
      </c>
      <c r="D41" s="84" t="s">
        <v>1801</v>
      </c>
      <c r="E41" s="84" t="b">
        <v>0</v>
      </c>
      <c r="F41" s="84" t="b">
        <v>0</v>
      </c>
      <c r="G41" s="84" t="b">
        <v>0</v>
      </c>
    </row>
    <row r="42" spans="1:7" ht="15">
      <c r="A42" s="84" t="s">
        <v>1541</v>
      </c>
      <c r="B42" s="84">
        <v>6</v>
      </c>
      <c r="C42" s="122">
        <v>0.005439652797151291</v>
      </c>
      <c r="D42" s="84" t="s">
        <v>1801</v>
      </c>
      <c r="E42" s="84" t="b">
        <v>0</v>
      </c>
      <c r="F42" s="84" t="b">
        <v>0</v>
      </c>
      <c r="G42" s="84" t="b">
        <v>0</v>
      </c>
    </row>
    <row r="43" spans="1:7" ht="15">
      <c r="A43" s="84" t="s">
        <v>1763</v>
      </c>
      <c r="B43" s="84">
        <v>6</v>
      </c>
      <c r="C43" s="122">
        <v>0.005439652797151291</v>
      </c>
      <c r="D43" s="84" t="s">
        <v>1801</v>
      </c>
      <c r="E43" s="84" t="b">
        <v>0</v>
      </c>
      <c r="F43" s="84" t="b">
        <v>0</v>
      </c>
      <c r="G43" s="84" t="b">
        <v>0</v>
      </c>
    </row>
    <row r="44" spans="1:7" ht="15">
      <c r="A44" s="84" t="s">
        <v>1545</v>
      </c>
      <c r="B44" s="84">
        <v>6</v>
      </c>
      <c r="C44" s="122">
        <v>0.005772580250750273</v>
      </c>
      <c r="D44" s="84" t="s">
        <v>1801</v>
      </c>
      <c r="E44" s="84" t="b">
        <v>0</v>
      </c>
      <c r="F44" s="84" t="b">
        <v>0</v>
      </c>
      <c r="G44" s="84" t="b">
        <v>0</v>
      </c>
    </row>
    <row r="45" spans="1:7" ht="15">
      <c r="A45" s="84" t="s">
        <v>1548</v>
      </c>
      <c r="B45" s="84">
        <v>6</v>
      </c>
      <c r="C45" s="122">
        <v>0.005439652797151291</v>
      </c>
      <c r="D45" s="84" t="s">
        <v>1801</v>
      </c>
      <c r="E45" s="84" t="b">
        <v>0</v>
      </c>
      <c r="F45" s="84" t="b">
        <v>0</v>
      </c>
      <c r="G45" s="84" t="b">
        <v>0</v>
      </c>
    </row>
    <row r="46" spans="1:7" ht="15">
      <c r="A46" s="84" t="s">
        <v>1764</v>
      </c>
      <c r="B46" s="84">
        <v>6</v>
      </c>
      <c r="C46" s="122">
        <v>0.005439652797151291</v>
      </c>
      <c r="D46" s="84" t="s">
        <v>1801</v>
      </c>
      <c r="E46" s="84" t="b">
        <v>0</v>
      </c>
      <c r="F46" s="84" t="b">
        <v>0</v>
      </c>
      <c r="G46" s="84" t="b">
        <v>0</v>
      </c>
    </row>
    <row r="47" spans="1:7" ht="15">
      <c r="A47" s="84" t="s">
        <v>1765</v>
      </c>
      <c r="B47" s="84">
        <v>5</v>
      </c>
      <c r="C47" s="122">
        <v>0.004810483542291894</v>
      </c>
      <c r="D47" s="84" t="s">
        <v>1801</v>
      </c>
      <c r="E47" s="84" t="b">
        <v>0</v>
      </c>
      <c r="F47" s="84" t="b">
        <v>0</v>
      </c>
      <c r="G47" s="84" t="b">
        <v>0</v>
      </c>
    </row>
    <row r="48" spans="1:7" ht="15">
      <c r="A48" s="84" t="s">
        <v>1542</v>
      </c>
      <c r="B48" s="84">
        <v>5</v>
      </c>
      <c r="C48" s="122">
        <v>0.004810483542291894</v>
      </c>
      <c r="D48" s="84" t="s">
        <v>1801</v>
      </c>
      <c r="E48" s="84" t="b">
        <v>1</v>
      </c>
      <c r="F48" s="84" t="b">
        <v>0</v>
      </c>
      <c r="G48" s="84" t="b">
        <v>0</v>
      </c>
    </row>
    <row r="49" spans="1:7" ht="15">
      <c r="A49" s="84" t="s">
        <v>1564</v>
      </c>
      <c r="B49" s="84">
        <v>5</v>
      </c>
      <c r="C49" s="122">
        <v>0.004810483542291894</v>
      </c>
      <c r="D49" s="84" t="s">
        <v>1801</v>
      </c>
      <c r="E49" s="84" t="b">
        <v>0</v>
      </c>
      <c r="F49" s="84" t="b">
        <v>0</v>
      </c>
      <c r="G49" s="84" t="b">
        <v>0</v>
      </c>
    </row>
    <row r="50" spans="1:7" ht="15">
      <c r="A50" s="84" t="s">
        <v>1565</v>
      </c>
      <c r="B50" s="84">
        <v>5</v>
      </c>
      <c r="C50" s="122">
        <v>0.004810483542291894</v>
      </c>
      <c r="D50" s="84" t="s">
        <v>1801</v>
      </c>
      <c r="E50" s="84" t="b">
        <v>0</v>
      </c>
      <c r="F50" s="84" t="b">
        <v>0</v>
      </c>
      <c r="G50" s="84" t="b">
        <v>0</v>
      </c>
    </row>
    <row r="51" spans="1:7" ht="15">
      <c r="A51" s="84" t="s">
        <v>1766</v>
      </c>
      <c r="B51" s="84">
        <v>4</v>
      </c>
      <c r="C51" s="122">
        <v>0.004120033681788824</v>
      </c>
      <c r="D51" s="84" t="s">
        <v>1801</v>
      </c>
      <c r="E51" s="84" t="b">
        <v>0</v>
      </c>
      <c r="F51" s="84" t="b">
        <v>0</v>
      </c>
      <c r="G51" s="84" t="b">
        <v>0</v>
      </c>
    </row>
    <row r="52" spans="1:7" ht="15">
      <c r="A52" s="84" t="s">
        <v>1767</v>
      </c>
      <c r="B52" s="84">
        <v>4</v>
      </c>
      <c r="C52" s="122">
        <v>0.0049638458630473555</v>
      </c>
      <c r="D52" s="84" t="s">
        <v>1801</v>
      </c>
      <c r="E52" s="84" t="b">
        <v>0</v>
      </c>
      <c r="F52" s="84" t="b">
        <v>0</v>
      </c>
      <c r="G52" s="84" t="b">
        <v>0</v>
      </c>
    </row>
    <row r="53" spans="1:7" ht="15">
      <c r="A53" s="84" t="s">
        <v>1544</v>
      </c>
      <c r="B53" s="84">
        <v>4</v>
      </c>
      <c r="C53" s="122">
        <v>0.004120033681788824</v>
      </c>
      <c r="D53" s="84" t="s">
        <v>1801</v>
      </c>
      <c r="E53" s="84" t="b">
        <v>0</v>
      </c>
      <c r="F53" s="84" t="b">
        <v>0</v>
      </c>
      <c r="G53" s="84" t="b">
        <v>0</v>
      </c>
    </row>
    <row r="54" spans="1:7" ht="15">
      <c r="A54" s="84" t="s">
        <v>1546</v>
      </c>
      <c r="B54" s="84">
        <v>4</v>
      </c>
      <c r="C54" s="122">
        <v>0.004120033681788824</v>
      </c>
      <c r="D54" s="84" t="s">
        <v>1801</v>
      </c>
      <c r="E54" s="84" t="b">
        <v>0</v>
      </c>
      <c r="F54" s="84" t="b">
        <v>0</v>
      </c>
      <c r="G54" s="84" t="b">
        <v>0</v>
      </c>
    </row>
    <row r="55" spans="1:7" ht="15">
      <c r="A55" s="84" t="s">
        <v>244</v>
      </c>
      <c r="B55" s="84">
        <v>4</v>
      </c>
      <c r="C55" s="122">
        <v>0.004120033681788824</v>
      </c>
      <c r="D55" s="84" t="s">
        <v>1801</v>
      </c>
      <c r="E55" s="84" t="b">
        <v>0</v>
      </c>
      <c r="F55" s="84" t="b">
        <v>0</v>
      </c>
      <c r="G55" s="84" t="b">
        <v>0</v>
      </c>
    </row>
    <row r="56" spans="1:7" ht="15">
      <c r="A56" s="84" t="s">
        <v>304</v>
      </c>
      <c r="B56" s="84">
        <v>4</v>
      </c>
      <c r="C56" s="122">
        <v>0.004120033681788824</v>
      </c>
      <c r="D56" s="84" t="s">
        <v>1801</v>
      </c>
      <c r="E56" s="84" t="b">
        <v>0</v>
      </c>
      <c r="F56" s="84" t="b">
        <v>0</v>
      </c>
      <c r="G56" s="84" t="b">
        <v>0</v>
      </c>
    </row>
    <row r="57" spans="1:7" ht="15">
      <c r="A57" s="84" t="s">
        <v>1768</v>
      </c>
      <c r="B57" s="84">
        <v>4</v>
      </c>
      <c r="C57" s="122">
        <v>0.004120033681788824</v>
      </c>
      <c r="D57" s="84" t="s">
        <v>1801</v>
      </c>
      <c r="E57" s="84" t="b">
        <v>0</v>
      </c>
      <c r="F57" s="84" t="b">
        <v>0</v>
      </c>
      <c r="G57" s="84" t="b">
        <v>0</v>
      </c>
    </row>
    <row r="58" spans="1:7" ht="15">
      <c r="A58" s="84" t="s">
        <v>1769</v>
      </c>
      <c r="B58" s="84">
        <v>3</v>
      </c>
      <c r="C58" s="122">
        <v>0.003352685534519544</v>
      </c>
      <c r="D58" s="84" t="s">
        <v>1801</v>
      </c>
      <c r="E58" s="84" t="b">
        <v>0</v>
      </c>
      <c r="F58" s="84" t="b">
        <v>0</v>
      </c>
      <c r="G58" s="84" t="b">
        <v>0</v>
      </c>
    </row>
    <row r="59" spans="1:7" ht="15">
      <c r="A59" s="84" t="s">
        <v>1770</v>
      </c>
      <c r="B59" s="84">
        <v>3</v>
      </c>
      <c r="C59" s="122">
        <v>0.003352685534519544</v>
      </c>
      <c r="D59" s="84" t="s">
        <v>1801</v>
      </c>
      <c r="E59" s="84" t="b">
        <v>0</v>
      </c>
      <c r="F59" s="84" t="b">
        <v>0</v>
      </c>
      <c r="G59" s="84" t="b">
        <v>0</v>
      </c>
    </row>
    <row r="60" spans="1:7" ht="15">
      <c r="A60" s="84" t="s">
        <v>1771</v>
      </c>
      <c r="B60" s="84">
        <v>3</v>
      </c>
      <c r="C60" s="122">
        <v>0.003352685534519544</v>
      </c>
      <c r="D60" s="84" t="s">
        <v>1801</v>
      </c>
      <c r="E60" s="84" t="b">
        <v>0</v>
      </c>
      <c r="F60" s="84" t="b">
        <v>0</v>
      </c>
      <c r="G60" s="84" t="b">
        <v>0</v>
      </c>
    </row>
    <row r="61" spans="1:7" ht="15">
      <c r="A61" s="84" t="s">
        <v>1772</v>
      </c>
      <c r="B61" s="84">
        <v>3</v>
      </c>
      <c r="C61" s="122">
        <v>0.003352685534519544</v>
      </c>
      <c r="D61" s="84" t="s">
        <v>1801</v>
      </c>
      <c r="E61" s="84" t="b">
        <v>0</v>
      </c>
      <c r="F61" s="84" t="b">
        <v>0</v>
      </c>
      <c r="G61" s="84" t="b">
        <v>0</v>
      </c>
    </row>
    <row r="62" spans="1:7" ht="15">
      <c r="A62" s="84" t="s">
        <v>1773</v>
      </c>
      <c r="B62" s="84">
        <v>3</v>
      </c>
      <c r="C62" s="122">
        <v>0.003352685534519544</v>
      </c>
      <c r="D62" s="84" t="s">
        <v>1801</v>
      </c>
      <c r="E62" s="84" t="b">
        <v>0</v>
      </c>
      <c r="F62" s="84" t="b">
        <v>1</v>
      </c>
      <c r="G62" s="84" t="b">
        <v>0</v>
      </c>
    </row>
    <row r="63" spans="1:7" ht="15">
      <c r="A63" s="84" t="s">
        <v>1774</v>
      </c>
      <c r="B63" s="84">
        <v>3</v>
      </c>
      <c r="C63" s="122">
        <v>0.003352685534519544</v>
      </c>
      <c r="D63" s="84" t="s">
        <v>1801</v>
      </c>
      <c r="E63" s="84" t="b">
        <v>0</v>
      </c>
      <c r="F63" s="84" t="b">
        <v>0</v>
      </c>
      <c r="G63" s="84" t="b">
        <v>0</v>
      </c>
    </row>
    <row r="64" spans="1:7" ht="15">
      <c r="A64" s="84" t="s">
        <v>1775</v>
      </c>
      <c r="B64" s="84">
        <v>3</v>
      </c>
      <c r="C64" s="122">
        <v>0.003352685534519544</v>
      </c>
      <c r="D64" s="84" t="s">
        <v>1801</v>
      </c>
      <c r="E64" s="84" t="b">
        <v>0</v>
      </c>
      <c r="F64" s="84" t="b">
        <v>0</v>
      </c>
      <c r="G64" s="84" t="b">
        <v>0</v>
      </c>
    </row>
    <row r="65" spans="1:7" ht="15">
      <c r="A65" s="84" t="s">
        <v>214</v>
      </c>
      <c r="B65" s="84">
        <v>3</v>
      </c>
      <c r="C65" s="122">
        <v>0.003352685534519544</v>
      </c>
      <c r="D65" s="84" t="s">
        <v>1801</v>
      </c>
      <c r="E65" s="84" t="b">
        <v>0</v>
      </c>
      <c r="F65" s="84" t="b">
        <v>0</v>
      </c>
      <c r="G65" s="84" t="b">
        <v>0</v>
      </c>
    </row>
    <row r="66" spans="1:7" ht="15">
      <c r="A66" s="84" t="s">
        <v>1776</v>
      </c>
      <c r="B66" s="84">
        <v>3</v>
      </c>
      <c r="C66" s="122">
        <v>0.003352685534519544</v>
      </c>
      <c r="D66" s="84" t="s">
        <v>1801</v>
      </c>
      <c r="E66" s="84" t="b">
        <v>0</v>
      </c>
      <c r="F66" s="84" t="b">
        <v>0</v>
      </c>
      <c r="G66" s="84" t="b">
        <v>0</v>
      </c>
    </row>
    <row r="67" spans="1:7" ht="15">
      <c r="A67" s="84" t="s">
        <v>1777</v>
      </c>
      <c r="B67" s="84">
        <v>3</v>
      </c>
      <c r="C67" s="122">
        <v>0.0037228843972855175</v>
      </c>
      <c r="D67" s="84" t="s">
        <v>1801</v>
      </c>
      <c r="E67" s="84" t="b">
        <v>0</v>
      </c>
      <c r="F67" s="84" t="b">
        <v>0</v>
      </c>
      <c r="G67" s="84" t="b">
        <v>0</v>
      </c>
    </row>
    <row r="68" spans="1:7" ht="15">
      <c r="A68" s="84" t="s">
        <v>1778</v>
      </c>
      <c r="B68" s="84">
        <v>3</v>
      </c>
      <c r="C68" s="122">
        <v>0.003352685534519544</v>
      </c>
      <c r="D68" s="84" t="s">
        <v>1801</v>
      </c>
      <c r="E68" s="84" t="b">
        <v>0</v>
      </c>
      <c r="F68" s="84" t="b">
        <v>0</v>
      </c>
      <c r="G68" s="84" t="b">
        <v>0</v>
      </c>
    </row>
    <row r="69" spans="1:7" ht="15">
      <c r="A69" s="84" t="s">
        <v>1779</v>
      </c>
      <c r="B69" s="84">
        <v>3</v>
      </c>
      <c r="C69" s="122">
        <v>0.003352685534519544</v>
      </c>
      <c r="D69" s="84" t="s">
        <v>1801</v>
      </c>
      <c r="E69" s="84" t="b">
        <v>0</v>
      </c>
      <c r="F69" s="84" t="b">
        <v>0</v>
      </c>
      <c r="G69" s="84" t="b">
        <v>0</v>
      </c>
    </row>
    <row r="70" spans="1:7" ht="15">
      <c r="A70" s="84" t="s">
        <v>1780</v>
      </c>
      <c r="B70" s="84">
        <v>2</v>
      </c>
      <c r="C70" s="122">
        <v>0.0024819229315236778</v>
      </c>
      <c r="D70" s="84" t="s">
        <v>1801</v>
      </c>
      <c r="E70" s="84" t="b">
        <v>0</v>
      </c>
      <c r="F70" s="84" t="b">
        <v>0</v>
      </c>
      <c r="G70" s="84" t="b">
        <v>0</v>
      </c>
    </row>
    <row r="71" spans="1:7" ht="15">
      <c r="A71" s="84" t="s">
        <v>1781</v>
      </c>
      <c r="B71" s="84">
        <v>2</v>
      </c>
      <c r="C71" s="122">
        <v>0.0024819229315236778</v>
      </c>
      <c r="D71" s="84" t="s">
        <v>1801</v>
      </c>
      <c r="E71" s="84" t="b">
        <v>0</v>
      </c>
      <c r="F71" s="84" t="b">
        <v>0</v>
      </c>
      <c r="G71" s="84" t="b">
        <v>0</v>
      </c>
    </row>
    <row r="72" spans="1:7" ht="15">
      <c r="A72" s="84" t="s">
        <v>1782</v>
      </c>
      <c r="B72" s="84">
        <v>2</v>
      </c>
      <c r="C72" s="122">
        <v>0.0024819229315236778</v>
      </c>
      <c r="D72" s="84" t="s">
        <v>1801</v>
      </c>
      <c r="E72" s="84" t="b">
        <v>0</v>
      </c>
      <c r="F72" s="84" t="b">
        <v>0</v>
      </c>
      <c r="G72" s="84" t="b">
        <v>0</v>
      </c>
    </row>
    <row r="73" spans="1:7" ht="15">
      <c r="A73" s="84" t="s">
        <v>1783</v>
      </c>
      <c r="B73" s="84">
        <v>2</v>
      </c>
      <c r="C73" s="122">
        <v>0.0024819229315236778</v>
      </c>
      <c r="D73" s="84" t="s">
        <v>1801</v>
      </c>
      <c r="E73" s="84" t="b">
        <v>0</v>
      </c>
      <c r="F73" s="84" t="b">
        <v>0</v>
      </c>
      <c r="G73" s="84" t="b">
        <v>0</v>
      </c>
    </row>
    <row r="74" spans="1:7" ht="15">
      <c r="A74" s="84" t="s">
        <v>1784</v>
      </c>
      <c r="B74" s="84">
        <v>2</v>
      </c>
      <c r="C74" s="122">
        <v>0.0024819229315236778</v>
      </c>
      <c r="D74" s="84" t="s">
        <v>1801</v>
      </c>
      <c r="E74" s="84" t="b">
        <v>0</v>
      </c>
      <c r="F74" s="84" t="b">
        <v>0</v>
      </c>
      <c r="G74" s="84" t="b">
        <v>0</v>
      </c>
    </row>
    <row r="75" spans="1:7" ht="15">
      <c r="A75" s="84" t="s">
        <v>1785</v>
      </c>
      <c r="B75" s="84">
        <v>2</v>
      </c>
      <c r="C75" s="122">
        <v>0.0024819229315236778</v>
      </c>
      <c r="D75" s="84" t="s">
        <v>1801</v>
      </c>
      <c r="E75" s="84" t="b">
        <v>0</v>
      </c>
      <c r="F75" s="84" t="b">
        <v>0</v>
      </c>
      <c r="G75" s="84" t="b">
        <v>0</v>
      </c>
    </row>
    <row r="76" spans="1:7" ht="15">
      <c r="A76" s="84" t="s">
        <v>1786</v>
      </c>
      <c r="B76" s="84">
        <v>2</v>
      </c>
      <c r="C76" s="122">
        <v>0.0024819229315236778</v>
      </c>
      <c r="D76" s="84" t="s">
        <v>1801</v>
      </c>
      <c r="E76" s="84" t="b">
        <v>0</v>
      </c>
      <c r="F76" s="84" t="b">
        <v>0</v>
      </c>
      <c r="G76" s="84" t="b">
        <v>0</v>
      </c>
    </row>
    <row r="77" spans="1:7" ht="15">
      <c r="A77" s="84" t="s">
        <v>1787</v>
      </c>
      <c r="B77" s="84">
        <v>2</v>
      </c>
      <c r="C77" s="122">
        <v>0.0024819229315236778</v>
      </c>
      <c r="D77" s="84" t="s">
        <v>1801</v>
      </c>
      <c r="E77" s="84" t="b">
        <v>0</v>
      </c>
      <c r="F77" s="84" t="b">
        <v>0</v>
      </c>
      <c r="G77" s="84" t="b">
        <v>0</v>
      </c>
    </row>
    <row r="78" spans="1:7" ht="15">
      <c r="A78" s="84" t="s">
        <v>1788</v>
      </c>
      <c r="B78" s="84">
        <v>2</v>
      </c>
      <c r="C78" s="122">
        <v>0.0024819229315236778</v>
      </c>
      <c r="D78" s="84" t="s">
        <v>1801</v>
      </c>
      <c r="E78" s="84" t="b">
        <v>0</v>
      </c>
      <c r="F78" s="84" t="b">
        <v>0</v>
      </c>
      <c r="G78" s="84" t="b">
        <v>0</v>
      </c>
    </row>
    <row r="79" spans="1:7" ht="15">
      <c r="A79" s="84" t="s">
        <v>1789</v>
      </c>
      <c r="B79" s="84">
        <v>2</v>
      </c>
      <c r="C79" s="122">
        <v>0.0024819229315236778</v>
      </c>
      <c r="D79" s="84" t="s">
        <v>1801</v>
      </c>
      <c r="E79" s="84" t="b">
        <v>0</v>
      </c>
      <c r="F79" s="84" t="b">
        <v>0</v>
      </c>
      <c r="G79" s="84" t="b">
        <v>0</v>
      </c>
    </row>
    <row r="80" spans="1:7" ht="15">
      <c r="A80" s="84" t="s">
        <v>1790</v>
      </c>
      <c r="B80" s="84">
        <v>2</v>
      </c>
      <c r="C80" s="122">
        <v>0.0024819229315236778</v>
      </c>
      <c r="D80" s="84" t="s">
        <v>1801</v>
      </c>
      <c r="E80" s="84" t="b">
        <v>0</v>
      </c>
      <c r="F80" s="84" t="b">
        <v>0</v>
      </c>
      <c r="G80" s="84" t="b">
        <v>0</v>
      </c>
    </row>
    <row r="81" spans="1:7" ht="15">
      <c r="A81" s="84" t="s">
        <v>1791</v>
      </c>
      <c r="B81" s="84">
        <v>2</v>
      </c>
      <c r="C81" s="122">
        <v>0.0024819229315236778</v>
      </c>
      <c r="D81" s="84" t="s">
        <v>1801</v>
      </c>
      <c r="E81" s="84" t="b">
        <v>0</v>
      </c>
      <c r="F81" s="84" t="b">
        <v>0</v>
      </c>
      <c r="G81" s="84" t="b">
        <v>0</v>
      </c>
    </row>
    <row r="82" spans="1:7" ht="15">
      <c r="A82" s="84" t="s">
        <v>1792</v>
      </c>
      <c r="B82" s="84">
        <v>2</v>
      </c>
      <c r="C82" s="122">
        <v>0.0024819229315236778</v>
      </c>
      <c r="D82" s="84" t="s">
        <v>1801</v>
      </c>
      <c r="E82" s="84" t="b">
        <v>0</v>
      </c>
      <c r="F82" s="84" t="b">
        <v>0</v>
      </c>
      <c r="G82" s="84" t="b">
        <v>0</v>
      </c>
    </row>
    <row r="83" spans="1:7" ht="15">
      <c r="A83" s="84" t="s">
        <v>1793</v>
      </c>
      <c r="B83" s="84">
        <v>2</v>
      </c>
      <c r="C83" s="122">
        <v>0.0024819229315236778</v>
      </c>
      <c r="D83" s="84" t="s">
        <v>1801</v>
      </c>
      <c r="E83" s="84" t="b">
        <v>0</v>
      </c>
      <c r="F83" s="84" t="b">
        <v>0</v>
      </c>
      <c r="G83" s="84" t="b">
        <v>0</v>
      </c>
    </row>
    <row r="84" spans="1:7" ht="15">
      <c r="A84" s="84" t="s">
        <v>1794</v>
      </c>
      <c r="B84" s="84">
        <v>2</v>
      </c>
      <c r="C84" s="122">
        <v>0.0024819229315236778</v>
      </c>
      <c r="D84" s="84" t="s">
        <v>1801</v>
      </c>
      <c r="E84" s="84" t="b">
        <v>0</v>
      </c>
      <c r="F84" s="84" t="b">
        <v>0</v>
      </c>
      <c r="G84" s="84" t="b">
        <v>0</v>
      </c>
    </row>
    <row r="85" spans="1:7" ht="15">
      <c r="A85" s="84" t="s">
        <v>1795</v>
      </c>
      <c r="B85" s="84">
        <v>2</v>
      </c>
      <c r="C85" s="122">
        <v>0.0024819229315236778</v>
      </c>
      <c r="D85" s="84" t="s">
        <v>1801</v>
      </c>
      <c r="E85" s="84" t="b">
        <v>0</v>
      </c>
      <c r="F85" s="84" t="b">
        <v>0</v>
      </c>
      <c r="G85" s="84" t="b">
        <v>0</v>
      </c>
    </row>
    <row r="86" spans="1:7" ht="15">
      <c r="A86" s="84" t="s">
        <v>1796</v>
      </c>
      <c r="B86" s="84">
        <v>2</v>
      </c>
      <c r="C86" s="122">
        <v>0.0029038290221529437</v>
      </c>
      <c r="D86" s="84" t="s">
        <v>1801</v>
      </c>
      <c r="E86" s="84" t="b">
        <v>0</v>
      </c>
      <c r="F86" s="84" t="b">
        <v>0</v>
      </c>
      <c r="G86" s="84" t="b">
        <v>0</v>
      </c>
    </row>
    <row r="87" spans="1:7" ht="15">
      <c r="A87" s="84" t="s">
        <v>1561</v>
      </c>
      <c r="B87" s="84">
        <v>2</v>
      </c>
      <c r="C87" s="122">
        <v>0.0024819229315236778</v>
      </c>
      <c r="D87" s="84" t="s">
        <v>1801</v>
      </c>
      <c r="E87" s="84" t="b">
        <v>0</v>
      </c>
      <c r="F87" s="84" t="b">
        <v>0</v>
      </c>
      <c r="G87" s="84" t="b">
        <v>0</v>
      </c>
    </row>
    <row r="88" spans="1:7" ht="15">
      <c r="A88" s="84" t="s">
        <v>1562</v>
      </c>
      <c r="B88" s="84">
        <v>2</v>
      </c>
      <c r="C88" s="122">
        <v>0.0024819229315236778</v>
      </c>
      <c r="D88" s="84" t="s">
        <v>1801</v>
      </c>
      <c r="E88" s="84" t="b">
        <v>0</v>
      </c>
      <c r="F88" s="84" t="b">
        <v>0</v>
      </c>
      <c r="G88" s="84" t="b">
        <v>0</v>
      </c>
    </row>
    <row r="89" spans="1:7" ht="15">
      <c r="A89" s="84" t="s">
        <v>1563</v>
      </c>
      <c r="B89" s="84">
        <v>2</v>
      </c>
      <c r="C89" s="122">
        <v>0.0024819229315236778</v>
      </c>
      <c r="D89" s="84" t="s">
        <v>1801</v>
      </c>
      <c r="E89" s="84" t="b">
        <v>0</v>
      </c>
      <c r="F89" s="84" t="b">
        <v>0</v>
      </c>
      <c r="G89" s="84" t="b">
        <v>0</v>
      </c>
    </row>
    <row r="90" spans="1:7" ht="15">
      <c r="A90" s="84" t="s">
        <v>1566</v>
      </c>
      <c r="B90" s="84">
        <v>2</v>
      </c>
      <c r="C90" s="122">
        <v>0.0024819229315236778</v>
      </c>
      <c r="D90" s="84" t="s">
        <v>1801</v>
      </c>
      <c r="E90" s="84" t="b">
        <v>0</v>
      </c>
      <c r="F90" s="84" t="b">
        <v>0</v>
      </c>
      <c r="G90" s="84" t="b">
        <v>0</v>
      </c>
    </row>
    <row r="91" spans="1:7" ht="15">
      <c r="A91" s="84" t="s">
        <v>1567</v>
      </c>
      <c r="B91" s="84">
        <v>2</v>
      </c>
      <c r="C91" s="122">
        <v>0.0024819229315236778</v>
      </c>
      <c r="D91" s="84" t="s">
        <v>1801</v>
      </c>
      <c r="E91" s="84" t="b">
        <v>0</v>
      </c>
      <c r="F91" s="84" t="b">
        <v>0</v>
      </c>
      <c r="G91" s="84" t="b">
        <v>0</v>
      </c>
    </row>
    <row r="92" spans="1:7" ht="15">
      <c r="A92" s="84" t="s">
        <v>1568</v>
      </c>
      <c r="B92" s="84">
        <v>2</v>
      </c>
      <c r="C92" s="122">
        <v>0.0024819229315236778</v>
      </c>
      <c r="D92" s="84" t="s">
        <v>1801</v>
      </c>
      <c r="E92" s="84" t="b">
        <v>0</v>
      </c>
      <c r="F92" s="84" t="b">
        <v>0</v>
      </c>
      <c r="G92" s="84" t="b">
        <v>0</v>
      </c>
    </row>
    <row r="93" spans="1:7" ht="15">
      <c r="A93" s="84" t="s">
        <v>1569</v>
      </c>
      <c r="B93" s="84">
        <v>2</v>
      </c>
      <c r="C93" s="122">
        <v>0.0024819229315236778</v>
      </c>
      <c r="D93" s="84" t="s">
        <v>1801</v>
      </c>
      <c r="E93" s="84" t="b">
        <v>0</v>
      </c>
      <c r="F93" s="84" t="b">
        <v>0</v>
      </c>
      <c r="G93" s="84" t="b">
        <v>0</v>
      </c>
    </row>
    <row r="94" spans="1:7" ht="15">
      <c r="A94" s="84" t="s">
        <v>1797</v>
      </c>
      <c r="B94" s="84">
        <v>2</v>
      </c>
      <c r="C94" s="122">
        <v>0.0024819229315236778</v>
      </c>
      <c r="D94" s="84" t="s">
        <v>1801</v>
      </c>
      <c r="E94" s="84" t="b">
        <v>0</v>
      </c>
      <c r="F94" s="84" t="b">
        <v>0</v>
      </c>
      <c r="G94" s="84" t="b">
        <v>0</v>
      </c>
    </row>
    <row r="95" spans="1:7" ht="15">
      <c r="A95" s="84" t="s">
        <v>1636</v>
      </c>
      <c r="B95" s="84">
        <v>2</v>
      </c>
      <c r="C95" s="122">
        <v>0.0024819229315236778</v>
      </c>
      <c r="D95" s="84" t="s">
        <v>1801</v>
      </c>
      <c r="E95" s="84" t="b">
        <v>0</v>
      </c>
      <c r="F95" s="84" t="b">
        <v>0</v>
      </c>
      <c r="G95" s="84" t="b">
        <v>0</v>
      </c>
    </row>
    <row r="96" spans="1:7" ht="15">
      <c r="A96" s="84" t="s">
        <v>1798</v>
      </c>
      <c r="B96" s="84">
        <v>2</v>
      </c>
      <c r="C96" s="122">
        <v>0.0024819229315236778</v>
      </c>
      <c r="D96" s="84" t="s">
        <v>1801</v>
      </c>
      <c r="E96" s="84" t="b">
        <v>0</v>
      </c>
      <c r="F96" s="84" t="b">
        <v>0</v>
      </c>
      <c r="G96" s="84" t="b">
        <v>0</v>
      </c>
    </row>
    <row r="97" spans="1:7" ht="15">
      <c r="A97" s="84" t="s">
        <v>1532</v>
      </c>
      <c r="B97" s="84">
        <v>73</v>
      </c>
      <c r="C97" s="122">
        <v>0.0014443704159553012</v>
      </c>
      <c r="D97" s="84" t="s">
        <v>1440</v>
      </c>
      <c r="E97" s="84" t="b">
        <v>0</v>
      </c>
      <c r="F97" s="84" t="b">
        <v>0</v>
      </c>
      <c r="G97" s="84" t="b">
        <v>0</v>
      </c>
    </row>
    <row r="98" spans="1:7" ht="15">
      <c r="A98" s="84" t="s">
        <v>1533</v>
      </c>
      <c r="B98" s="84">
        <v>72</v>
      </c>
      <c r="C98" s="122">
        <v>0.0019124874447575214</v>
      </c>
      <c r="D98" s="84" t="s">
        <v>1440</v>
      </c>
      <c r="E98" s="84" t="b">
        <v>0</v>
      </c>
      <c r="F98" s="84" t="b">
        <v>0</v>
      </c>
      <c r="G98" s="84" t="b">
        <v>0</v>
      </c>
    </row>
    <row r="99" spans="1:7" ht="15">
      <c r="A99" s="84" t="s">
        <v>297</v>
      </c>
      <c r="B99" s="84">
        <v>68</v>
      </c>
      <c r="C99" s="122">
        <v>0.0037157445826580806</v>
      </c>
      <c r="D99" s="84" t="s">
        <v>1440</v>
      </c>
      <c r="E99" s="84" t="b">
        <v>0</v>
      </c>
      <c r="F99" s="84" t="b">
        <v>0</v>
      </c>
      <c r="G99" s="84" t="b">
        <v>0</v>
      </c>
    </row>
    <row r="100" spans="1:7" ht="15">
      <c r="A100" s="84" t="s">
        <v>1534</v>
      </c>
      <c r="B100" s="84">
        <v>65</v>
      </c>
      <c r="C100" s="122">
        <v>0.004992664385142339</v>
      </c>
      <c r="D100" s="84" t="s">
        <v>1440</v>
      </c>
      <c r="E100" s="84" t="b">
        <v>0</v>
      </c>
      <c r="F100" s="84" t="b">
        <v>0</v>
      </c>
      <c r="G100" s="84" t="b">
        <v>0</v>
      </c>
    </row>
    <row r="101" spans="1:7" ht="15">
      <c r="A101" s="84" t="s">
        <v>306</v>
      </c>
      <c r="B101" s="84">
        <v>60</v>
      </c>
      <c r="C101" s="122">
        <v>0.006968032255462513</v>
      </c>
      <c r="D101" s="84" t="s">
        <v>1440</v>
      </c>
      <c r="E101" s="84" t="b">
        <v>0</v>
      </c>
      <c r="F101" s="84" t="b">
        <v>0</v>
      </c>
      <c r="G101" s="84" t="b">
        <v>0</v>
      </c>
    </row>
    <row r="102" spans="1:7" ht="15">
      <c r="A102" s="84" t="s">
        <v>1535</v>
      </c>
      <c r="B102" s="84">
        <v>57</v>
      </c>
      <c r="C102" s="122">
        <v>0.008056004509811195</v>
      </c>
      <c r="D102" s="84" t="s">
        <v>1440</v>
      </c>
      <c r="E102" s="84" t="b">
        <v>0</v>
      </c>
      <c r="F102" s="84" t="b">
        <v>0</v>
      </c>
      <c r="G102" s="84" t="b">
        <v>0</v>
      </c>
    </row>
    <row r="103" spans="1:7" ht="15">
      <c r="A103" s="84" t="s">
        <v>1537</v>
      </c>
      <c r="B103" s="84">
        <v>46</v>
      </c>
      <c r="C103" s="122">
        <v>0.01134679297235746</v>
      </c>
      <c r="D103" s="84" t="s">
        <v>1440</v>
      </c>
      <c r="E103" s="84" t="b">
        <v>0</v>
      </c>
      <c r="F103" s="84" t="b">
        <v>0</v>
      </c>
      <c r="G103" s="84" t="b">
        <v>0</v>
      </c>
    </row>
    <row r="104" spans="1:7" ht="15">
      <c r="A104" s="84" t="s">
        <v>1538</v>
      </c>
      <c r="B104" s="84">
        <v>43</v>
      </c>
      <c r="C104" s="122">
        <v>0.012031494206054082</v>
      </c>
      <c r="D104" s="84" t="s">
        <v>1440</v>
      </c>
      <c r="E104" s="84" t="b">
        <v>0</v>
      </c>
      <c r="F104" s="84" t="b">
        <v>0</v>
      </c>
      <c r="G104" s="84" t="b">
        <v>0</v>
      </c>
    </row>
    <row r="105" spans="1:7" ht="15">
      <c r="A105" s="84" t="s">
        <v>1539</v>
      </c>
      <c r="B105" s="84">
        <v>43</v>
      </c>
      <c r="C105" s="122">
        <v>0.012031494206054082</v>
      </c>
      <c r="D105" s="84" t="s">
        <v>1440</v>
      </c>
      <c r="E105" s="84" t="b">
        <v>0</v>
      </c>
      <c r="F105" s="84" t="b">
        <v>0</v>
      </c>
      <c r="G105" s="84" t="b">
        <v>0</v>
      </c>
    </row>
    <row r="106" spans="1:7" ht="15">
      <c r="A106" s="84" t="s">
        <v>1518</v>
      </c>
      <c r="B106" s="84">
        <v>43</v>
      </c>
      <c r="C106" s="122">
        <v>0.012031494206054082</v>
      </c>
      <c r="D106" s="84" t="s">
        <v>1440</v>
      </c>
      <c r="E106" s="84" t="b">
        <v>0</v>
      </c>
      <c r="F106" s="84" t="b">
        <v>0</v>
      </c>
      <c r="G106" s="84" t="b">
        <v>0</v>
      </c>
    </row>
    <row r="107" spans="1:7" ht="15">
      <c r="A107" s="84" t="s">
        <v>1750</v>
      </c>
      <c r="B107" s="84">
        <v>43</v>
      </c>
      <c r="C107" s="122">
        <v>0.012031494206054082</v>
      </c>
      <c r="D107" s="84" t="s">
        <v>1440</v>
      </c>
      <c r="E107" s="84" t="b">
        <v>0</v>
      </c>
      <c r="F107" s="84" t="b">
        <v>0</v>
      </c>
      <c r="G107" s="84" t="b">
        <v>0</v>
      </c>
    </row>
    <row r="108" spans="1:7" ht="15">
      <c r="A108" s="84" t="s">
        <v>1751</v>
      </c>
      <c r="B108" s="84">
        <v>43</v>
      </c>
      <c r="C108" s="122">
        <v>0.012031494206054082</v>
      </c>
      <c r="D108" s="84" t="s">
        <v>1440</v>
      </c>
      <c r="E108" s="84" t="b">
        <v>0</v>
      </c>
      <c r="F108" s="84" t="b">
        <v>0</v>
      </c>
      <c r="G108" s="84" t="b">
        <v>0</v>
      </c>
    </row>
    <row r="109" spans="1:7" ht="15">
      <c r="A109" s="84" t="s">
        <v>1752</v>
      </c>
      <c r="B109" s="84">
        <v>39</v>
      </c>
      <c r="C109" s="122">
        <v>0.012783043467101126</v>
      </c>
      <c r="D109" s="84" t="s">
        <v>1440</v>
      </c>
      <c r="E109" s="84" t="b">
        <v>0</v>
      </c>
      <c r="F109" s="84" t="b">
        <v>0</v>
      </c>
      <c r="G109" s="84" t="b">
        <v>0</v>
      </c>
    </row>
    <row r="110" spans="1:7" ht="15">
      <c r="A110" s="84" t="s">
        <v>1554</v>
      </c>
      <c r="B110" s="84">
        <v>26</v>
      </c>
      <c r="C110" s="122">
        <v>0.013701183656175685</v>
      </c>
      <c r="D110" s="84" t="s">
        <v>1440</v>
      </c>
      <c r="E110" s="84" t="b">
        <v>0</v>
      </c>
      <c r="F110" s="84" t="b">
        <v>0</v>
      </c>
      <c r="G110" s="84" t="b">
        <v>0</v>
      </c>
    </row>
    <row r="111" spans="1:7" ht="15">
      <c r="A111" s="84" t="s">
        <v>1558</v>
      </c>
      <c r="B111" s="84">
        <v>24</v>
      </c>
      <c r="C111" s="122">
        <v>0.013591014042602318</v>
      </c>
      <c r="D111" s="84" t="s">
        <v>1440</v>
      </c>
      <c r="E111" s="84" t="b">
        <v>0</v>
      </c>
      <c r="F111" s="84" t="b">
        <v>0</v>
      </c>
      <c r="G111" s="84" t="b">
        <v>0</v>
      </c>
    </row>
    <row r="112" spans="1:7" ht="15">
      <c r="A112" s="84" t="s">
        <v>1753</v>
      </c>
      <c r="B112" s="84">
        <v>14</v>
      </c>
      <c r="C112" s="122">
        <v>0.011635291620402428</v>
      </c>
      <c r="D112" s="84" t="s">
        <v>1440</v>
      </c>
      <c r="E112" s="84" t="b">
        <v>0</v>
      </c>
      <c r="F112" s="84" t="b">
        <v>0</v>
      </c>
      <c r="G112" s="84" t="b">
        <v>0</v>
      </c>
    </row>
    <row r="113" spans="1:7" ht="15">
      <c r="A113" s="84" t="s">
        <v>1754</v>
      </c>
      <c r="B113" s="84">
        <v>8</v>
      </c>
      <c r="C113" s="122">
        <v>0.008848177423428487</v>
      </c>
      <c r="D113" s="84" t="s">
        <v>1440</v>
      </c>
      <c r="E113" s="84" t="b">
        <v>0</v>
      </c>
      <c r="F113" s="84" t="b">
        <v>1</v>
      </c>
      <c r="G113" s="84" t="b">
        <v>0</v>
      </c>
    </row>
    <row r="114" spans="1:7" ht="15">
      <c r="A114" s="84" t="s">
        <v>1755</v>
      </c>
      <c r="B114" s="84">
        <v>8</v>
      </c>
      <c r="C114" s="122">
        <v>0.008848177423428487</v>
      </c>
      <c r="D114" s="84" t="s">
        <v>1440</v>
      </c>
      <c r="E114" s="84" t="b">
        <v>0</v>
      </c>
      <c r="F114" s="84" t="b">
        <v>0</v>
      </c>
      <c r="G114" s="84" t="b">
        <v>0</v>
      </c>
    </row>
    <row r="115" spans="1:7" ht="15">
      <c r="A115" s="84" t="s">
        <v>1559</v>
      </c>
      <c r="B115" s="84">
        <v>8</v>
      </c>
      <c r="C115" s="122">
        <v>0.008848177423428487</v>
      </c>
      <c r="D115" s="84" t="s">
        <v>1440</v>
      </c>
      <c r="E115" s="84" t="b">
        <v>0</v>
      </c>
      <c r="F115" s="84" t="b">
        <v>0</v>
      </c>
      <c r="G115" s="84" t="b">
        <v>0</v>
      </c>
    </row>
    <row r="116" spans="1:7" ht="15">
      <c r="A116" s="84" t="s">
        <v>1756</v>
      </c>
      <c r="B116" s="84">
        <v>8</v>
      </c>
      <c r="C116" s="122">
        <v>0.008848177423428487</v>
      </c>
      <c r="D116" s="84" t="s">
        <v>1440</v>
      </c>
      <c r="E116" s="84" t="b">
        <v>0</v>
      </c>
      <c r="F116" s="84" t="b">
        <v>0</v>
      </c>
      <c r="G116" s="84" t="b">
        <v>0</v>
      </c>
    </row>
    <row r="117" spans="1:7" ht="15">
      <c r="A117" s="84" t="s">
        <v>1757</v>
      </c>
      <c r="B117" s="84">
        <v>4</v>
      </c>
      <c r="C117" s="122">
        <v>0.005786215388926828</v>
      </c>
      <c r="D117" s="84" t="s">
        <v>1440</v>
      </c>
      <c r="E117" s="84" t="b">
        <v>0</v>
      </c>
      <c r="F117" s="84" t="b">
        <v>0</v>
      </c>
      <c r="G117" s="84" t="b">
        <v>0</v>
      </c>
    </row>
    <row r="118" spans="1:7" ht="15">
      <c r="A118" s="84" t="s">
        <v>1758</v>
      </c>
      <c r="B118" s="84">
        <v>4</v>
      </c>
      <c r="C118" s="122">
        <v>0.005786215388926828</v>
      </c>
      <c r="D118" s="84" t="s">
        <v>1440</v>
      </c>
      <c r="E118" s="84" t="b">
        <v>0</v>
      </c>
      <c r="F118" s="84" t="b">
        <v>0</v>
      </c>
      <c r="G118" s="84" t="b">
        <v>0</v>
      </c>
    </row>
    <row r="119" spans="1:7" ht="15">
      <c r="A119" s="84" t="s">
        <v>1759</v>
      </c>
      <c r="B119" s="84">
        <v>4</v>
      </c>
      <c r="C119" s="122">
        <v>0.005786215388926828</v>
      </c>
      <c r="D119" s="84" t="s">
        <v>1440</v>
      </c>
      <c r="E119" s="84" t="b">
        <v>0</v>
      </c>
      <c r="F119" s="84" t="b">
        <v>0</v>
      </c>
      <c r="G119" s="84" t="b">
        <v>0</v>
      </c>
    </row>
    <row r="120" spans="1:7" ht="15">
      <c r="A120" s="84" t="s">
        <v>1760</v>
      </c>
      <c r="B120" s="84">
        <v>4</v>
      </c>
      <c r="C120" s="122">
        <v>0.005786215388926828</v>
      </c>
      <c r="D120" s="84" t="s">
        <v>1440</v>
      </c>
      <c r="E120" s="84" t="b">
        <v>0</v>
      </c>
      <c r="F120" s="84" t="b">
        <v>0</v>
      </c>
      <c r="G120" s="84" t="b">
        <v>0</v>
      </c>
    </row>
    <row r="121" spans="1:7" ht="15">
      <c r="A121" s="84" t="s">
        <v>1761</v>
      </c>
      <c r="B121" s="84">
        <v>4</v>
      </c>
      <c r="C121" s="122">
        <v>0.005786215388926828</v>
      </c>
      <c r="D121" s="84" t="s">
        <v>1440</v>
      </c>
      <c r="E121" s="84" t="b">
        <v>0</v>
      </c>
      <c r="F121" s="84" t="b">
        <v>0</v>
      </c>
      <c r="G121" s="84" t="b">
        <v>0</v>
      </c>
    </row>
    <row r="122" spans="1:7" ht="15">
      <c r="A122" s="84" t="s">
        <v>1767</v>
      </c>
      <c r="B122" s="84">
        <v>4</v>
      </c>
      <c r="C122" s="122">
        <v>0.007148342066139413</v>
      </c>
      <c r="D122" s="84" t="s">
        <v>1440</v>
      </c>
      <c r="E122" s="84" t="b">
        <v>0</v>
      </c>
      <c r="F122" s="84" t="b">
        <v>0</v>
      </c>
      <c r="G122" s="84" t="b">
        <v>0</v>
      </c>
    </row>
    <row r="123" spans="1:7" ht="15">
      <c r="A123" s="84" t="s">
        <v>1769</v>
      </c>
      <c r="B123" s="84">
        <v>3</v>
      </c>
      <c r="C123" s="122">
        <v>0.004763661779053605</v>
      </c>
      <c r="D123" s="84" t="s">
        <v>1440</v>
      </c>
      <c r="E123" s="84" t="b">
        <v>0</v>
      </c>
      <c r="F123" s="84" t="b">
        <v>0</v>
      </c>
      <c r="G123" s="84" t="b">
        <v>0</v>
      </c>
    </row>
    <row r="124" spans="1:7" ht="15">
      <c r="A124" s="84" t="s">
        <v>1770</v>
      </c>
      <c r="B124" s="84">
        <v>3</v>
      </c>
      <c r="C124" s="122">
        <v>0.004763661779053605</v>
      </c>
      <c r="D124" s="84" t="s">
        <v>1440</v>
      </c>
      <c r="E124" s="84" t="b">
        <v>0</v>
      </c>
      <c r="F124" s="84" t="b">
        <v>0</v>
      </c>
      <c r="G124" s="84" t="b">
        <v>0</v>
      </c>
    </row>
    <row r="125" spans="1:7" ht="15">
      <c r="A125" s="84" t="s">
        <v>1771</v>
      </c>
      <c r="B125" s="84">
        <v>3</v>
      </c>
      <c r="C125" s="122">
        <v>0.004763661779053605</v>
      </c>
      <c r="D125" s="84" t="s">
        <v>1440</v>
      </c>
      <c r="E125" s="84" t="b">
        <v>0</v>
      </c>
      <c r="F125" s="84" t="b">
        <v>0</v>
      </c>
      <c r="G125" s="84" t="b">
        <v>0</v>
      </c>
    </row>
    <row r="126" spans="1:7" ht="15">
      <c r="A126" s="84" t="s">
        <v>1772</v>
      </c>
      <c r="B126" s="84">
        <v>3</v>
      </c>
      <c r="C126" s="122">
        <v>0.004763661779053605</v>
      </c>
      <c r="D126" s="84" t="s">
        <v>1440</v>
      </c>
      <c r="E126" s="84" t="b">
        <v>0</v>
      </c>
      <c r="F126" s="84" t="b">
        <v>0</v>
      </c>
      <c r="G126" s="84" t="b">
        <v>0</v>
      </c>
    </row>
    <row r="127" spans="1:7" ht="15">
      <c r="A127" s="84" t="s">
        <v>1766</v>
      </c>
      <c r="B127" s="84">
        <v>3</v>
      </c>
      <c r="C127" s="122">
        <v>0.004763661779053605</v>
      </c>
      <c r="D127" s="84" t="s">
        <v>1440</v>
      </c>
      <c r="E127" s="84" t="b">
        <v>0</v>
      </c>
      <c r="F127" s="84" t="b">
        <v>0</v>
      </c>
      <c r="G127" s="84" t="b">
        <v>0</v>
      </c>
    </row>
    <row r="128" spans="1:7" ht="15">
      <c r="A128" s="84" t="s">
        <v>1773</v>
      </c>
      <c r="B128" s="84">
        <v>3</v>
      </c>
      <c r="C128" s="122">
        <v>0.004763661779053605</v>
      </c>
      <c r="D128" s="84" t="s">
        <v>1440</v>
      </c>
      <c r="E128" s="84" t="b">
        <v>0</v>
      </c>
      <c r="F128" s="84" t="b">
        <v>1</v>
      </c>
      <c r="G128" s="84" t="b">
        <v>0</v>
      </c>
    </row>
    <row r="129" spans="1:7" ht="15">
      <c r="A129" s="84" t="s">
        <v>1774</v>
      </c>
      <c r="B129" s="84">
        <v>3</v>
      </c>
      <c r="C129" s="122">
        <v>0.004763661779053605</v>
      </c>
      <c r="D129" s="84" t="s">
        <v>1440</v>
      </c>
      <c r="E129" s="84" t="b">
        <v>0</v>
      </c>
      <c r="F129" s="84" t="b">
        <v>0</v>
      </c>
      <c r="G129" s="84" t="b">
        <v>0</v>
      </c>
    </row>
    <row r="130" spans="1:7" ht="15">
      <c r="A130" s="84" t="s">
        <v>1775</v>
      </c>
      <c r="B130" s="84">
        <v>3</v>
      </c>
      <c r="C130" s="122">
        <v>0.004763661779053605</v>
      </c>
      <c r="D130" s="84" t="s">
        <v>1440</v>
      </c>
      <c r="E130" s="84" t="b">
        <v>0</v>
      </c>
      <c r="F130" s="84" t="b">
        <v>0</v>
      </c>
      <c r="G130" s="84" t="b">
        <v>0</v>
      </c>
    </row>
    <row r="131" spans="1:7" ht="15">
      <c r="A131" s="84" t="s">
        <v>1777</v>
      </c>
      <c r="B131" s="84">
        <v>3</v>
      </c>
      <c r="C131" s="122">
        <v>0.005361256549604559</v>
      </c>
      <c r="D131" s="84" t="s">
        <v>1440</v>
      </c>
      <c r="E131" s="84" t="b">
        <v>0</v>
      </c>
      <c r="F131" s="84" t="b">
        <v>0</v>
      </c>
      <c r="G131" s="84" t="b">
        <v>0</v>
      </c>
    </row>
    <row r="132" spans="1:7" ht="15">
      <c r="A132" s="84" t="s">
        <v>1784</v>
      </c>
      <c r="B132" s="84">
        <v>2</v>
      </c>
      <c r="C132" s="122">
        <v>0.0035741710330697064</v>
      </c>
      <c r="D132" s="84" t="s">
        <v>1440</v>
      </c>
      <c r="E132" s="84" t="b">
        <v>0</v>
      </c>
      <c r="F132" s="84" t="b">
        <v>0</v>
      </c>
      <c r="G132" s="84" t="b">
        <v>0</v>
      </c>
    </row>
    <row r="133" spans="1:7" ht="15">
      <c r="A133" s="84" t="s">
        <v>1785</v>
      </c>
      <c r="B133" s="84">
        <v>2</v>
      </c>
      <c r="C133" s="122">
        <v>0.0035741710330697064</v>
      </c>
      <c r="D133" s="84" t="s">
        <v>1440</v>
      </c>
      <c r="E133" s="84" t="b">
        <v>0</v>
      </c>
      <c r="F133" s="84" t="b">
        <v>0</v>
      </c>
      <c r="G133" s="84" t="b">
        <v>0</v>
      </c>
    </row>
    <row r="134" spans="1:7" ht="15">
      <c r="A134" s="84" t="s">
        <v>1786</v>
      </c>
      <c r="B134" s="84">
        <v>2</v>
      </c>
      <c r="C134" s="122">
        <v>0.0035741710330697064</v>
      </c>
      <c r="D134" s="84" t="s">
        <v>1440</v>
      </c>
      <c r="E134" s="84" t="b">
        <v>0</v>
      </c>
      <c r="F134" s="84" t="b">
        <v>0</v>
      </c>
      <c r="G134" s="84" t="b">
        <v>0</v>
      </c>
    </row>
    <row r="135" spans="1:7" ht="15">
      <c r="A135" s="84" t="s">
        <v>1776</v>
      </c>
      <c r="B135" s="84">
        <v>2</v>
      </c>
      <c r="C135" s="122">
        <v>0.0035741710330697064</v>
      </c>
      <c r="D135" s="84" t="s">
        <v>1440</v>
      </c>
      <c r="E135" s="84" t="b">
        <v>0</v>
      </c>
      <c r="F135" s="84" t="b">
        <v>0</v>
      </c>
      <c r="G135" s="84" t="b">
        <v>0</v>
      </c>
    </row>
    <row r="136" spans="1:7" ht="15">
      <c r="A136" s="84" t="s">
        <v>1787</v>
      </c>
      <c r="B136" s="84">
        <v>2</v>
      </c>
      <c r="C136" s="122">
        <v>0.0035741710330697064</v>
      </c>
      <c r="D136" s="84" t="s">
        <v>1440</v>
      </c>
      <c r="E136" s="84" t="b">
        <v>0</v>
      </c>
      <c r="F136" s="84" t="b">
        <v>0</v>
      </c>
      <c r="G136" s="84" t="b">
        <v>0</v>
      </c>
    </row>
    <row r="137" spans="1:7" ht="15">
      <c r="A137" s="84" t="s">
        <v>1788</v>
      </c>
      <c r="B137" s="84">
        <v>2</v>
      </c>
      <c r="C137" s="122">
        <v>0.0035741710330697064</v>
      </c>
      <c r="D137" s="84" t="s">
        <v>1440</v>
      </c>
      <c r="E137" s="84" t="b">
        <v>0</v>
      </c>
      <c r="F137" s="84" t="b">
        <v>0</v>
      </c>
      <c r="G137" s="84" t="b">
        <v>0</v>
      </c>
    </row>
    <row r="138" spans="1:7" ht="15">
      <c r="A138" s="84" t="s">
        <v>1789</v>
      </c>
      <c r="B138" s="84">
        <v>2</v>
      </c>
      <c r="C138" s="122">
        <v>0.0035741710330697064</v>
      </c>
      <c r="D138" s="84" t="s">
        <v>1440</v>
      </c>
      <c r="E138" s="84" t="b">
        <v>0</v>
      </c>
      <c r="F138" s="84" t="b">
        <v>0</v>
      </c>
      <c r="G138" s="84" t="b">
        <v>0</v>
      </c>
    </row>
    <row r="139" spans="1:7" ht="15">
      <c r="A139" s="84" t="s">
        <v>1548</v>
      </c>
      <c r="B139" s="84">
        <v>2</v>
      </c>
      <c r="C139" s="122">
        <v>0.0035741710330697064</v>
      </c>
      <c r="D139" s="84" t="s">
        <v>1440</v>
      </c>
      <c r="E139" s="84" t="b">
        <v>0</v>
      </c>
      <c r="F139" s="84" t="b">
        <v>0</v>
      </c>
      <c r="G139" s="84" t="b">
        <v>0</v>
      </c>
    </row>
    <row r="140" spans="1:7" ht="15">
      <c r="A140" s="84" t="s">
        <v>1790</v>
      </c>
      <c r="B140" s="84">
        <v>2</v>
      </c>
      <c r="C140" s="122">
        <v>0.0035741710330697064</v>
      </c>
      <c r="D140" s="84" t="s">
        <v>1440</v>
      </c>
      <c r="E140" s="84" t="b">
        <v>0</v>
      </c>
      <c r="F140" s="84" t="b">
        <v>0</v>
      </c>
      <c r="G140" s="84" t="b">
        <v>0</v>
      </c>
    </row>
    <row r="141" spans="1:7" ht="15">
      <c r="A141" s="84" t="s">
        <v>1541</v>
      </c>
      <c r="B141" s="84">
        <v>2</v>
      </c>
      <c r="C141" s="122">
        <v>0.0035741710330697064</v>
      </c>
      <c r="D141" s="84" t="s">
        <v>1440</v>
      </c>
      <c r="E141" s="84" t="b">
        <v>0</v>
      </c>
      <c r="F141" s="84" t="b">
        <v>0</v>
      </c>
      <c r="G141" s="84" t="b">
        <v>0</v>
      </c>
    </row>
    <row r="142" spans="1:7" ht="15">
      <c r="A142" s="84" t="s">
        <v>1780</v>
      </c>
      <c r="B142" s="84">
        <v>2</v>
      </c>
      <c r="C142" s="122">
        <v>0.0035741710330697064</v>
      </c>
      <c r="D142" s="84" t="s">
        <v>1440</v>
      </c>
      <c r="E142" s="84" t="b">
        <v>0</v>
      </c>
      <c r="F142" s="84" t="b">
        <v>0</v>
      </c>
      <c r="G142" s="84" t="b">
        <v>0</v>
      </c>
    </row>
    <row r="143" spans="1:7" ht="15">
      <c r="A143" s="84" t="s">
        <v>1781</v>
      </c>
      <c r="B143" s="84">
        <v>2</v>
      </c>
      <c r="C143" s="122">
        <v>0.0035741710330697064</v>
      </c>
      <c r="D143" s="84" t="s">
        <v>1440</v>
      </c>
      <c r="E143" s="84" t="b">
        <v>0</v>
      </c>
      <c r="F143" s="84" t="b">
        <v>0</v>
      </c>
      <c r="G143" s="84" t="b">
        <v>0</v>
      </c>
    </row>
    <row r="144" spans="1:7" ht="15">
      <c r="A144" s="84" t="s">
        <v>1782</v>
      </c>
      <c r="B144" s="84">
        <v>2</v>
      </c>
      <c r="C144" s="122">
        <v>0.0035741710330697064</v>
      </c>
      <c r="D144" s="84" t="s">
        <v>1440</v>
      </c>
      <c r="E144" s="84" t="b">
        <v>0</v>
      </c>
      <c r="F144" s="84" t="b">
        <v>0</v>
      </c>
      <c r="G144" s="84" t="b">
        <v>0</v>
      </c>
    </row>
    <row r="145" spans="1:7" ht="15">
      <c r="A145" s="84" t="s">
        <v>1783</v>
      </c>
      <c r="B145" s="84">
        <v>2</v>
      </c>
      <c r="C145" s="122">
        <v>0.0035741710330697064</v>
      </c>
      <c r="D145" s="84" t="s">
        <v>1440</v>
      </c>
      <c r="E145" s="84" t="b">
        <v>0</v>
      </c>
      <c r="F145" s="84" t="b">
        <v>0</v>
      </c>
      <c r="G145" s="84" t="b">
        <v>0</v>
      </c>
    </row>
    <row r="146" spans="1:7" ht="15">
      <c r="A146" s="84" t="s">
        <v>1797</v>
      </c>
      <c r="B146" s="84">
        <v>2</v>
      </c>
      <c r="C146" s="122">
        <v>0.0035741710330697064</v>
      </c>
      <c r="D146" s="84" t="s">
        <v>1440</v>
      </c>
      <c r="E146" s="84" t="b">
        <v>0</v>
      </c>
      <c r="F146" s="84" t="b">
        <v>0</v>
      </c>
      <c r="G146" s="84" t="b">
        <v>0</v>
      </c>
    </row>
    <row r="147" spans="1:7" ht="15">
      <c r="A147" s="84" t="s">
        <v>1541</v>
      </c>
      <c r="B147" s="84">
        <v>4</v>
      </c>
      <c r="C147" s="122">
        <v>0</v>
      </c>
      <c r="D147" s="84" t="s">
        <v>1441</v>
      </c>
      <c r="E147" s="84" t="b">
        <v>0</v>
      </c>
      <c r="F147" s="84" t="b">
        <v>0</v>
      </c>
      <c r="G147" s="84" t="b">
        <v>0</v>
      </c>
    </row>
    <row r="148" spans="1:7" ht="15">
      <c r="A148" s="84" t="s">
        <v>1542</v>
      </c>
      <c r="B148" s="84">
        <v>4</v>
      </c>
      <c r="C148" s="122">
        <v>0</v>
      </c>
      <c r="D148" s="84" t="s">
        <v>1441</v>
      </c>
      <c r="E148" s="84" t="b">
        <v>1</v>
      </c>
      <c r="F148" s="84" t="b">
        <v>0</v>
      </c>
      <c r="G148" s="84" t="b">
        <v>0</v>
      </c>
    </row>
    <row r="149" spans="1:7" ht="15">
      <c r="A149" s="84" t="s">
        <v>1543</v>
      </c>
      <c r="B149" s="84">
        <v>4</v>
      </c>
      <c r="C149" s="122">
        <v>0</v>
      </c>
      <c r="D149" s="84" t="s">
        <v>1441</v>
      </c>
      <c r="E149" s="84" t="b">
        <v>0</v>
      </c>
      <c r="F149" s="84" t="b">
        <v>0</v>
      </c>
      <c r="G149" s="84" t="b">
        <v>0</v>
      </c>
    </row>
    <row r="150" spans="1:7" ht="15">
      <c r="A150" s="84" t="s">
        <v>1544</v>
      </c>
      <c r="B150" s="84">
        <v>4</v>
      </c>
      <c r="C150" s="122">
        <v>0</v>
      </c>
      <c r="D150" s="84" t="s">
        <v>1441</v>
      </c>
      <c r="E150" s="84" t="b">
        <v>0</v>
      </c>
      <c r="F150" s="84" t="b">
        <v>0</v>
      </c>
      <c r="G150" s="84" t="b">
        <v>0</v>
      </c>
    </row>
    <row r="151" spans="1:7" ht="15">
      <c r="A151" s="84" t="s">
        <v>1545</v>
      </c>
      <c r="B151" s="84">
        <v>4</v>
      </c>
      <c r="C151" s="122">
        <v>0</v>
      </c>
      <c r="D151" s="84" t="s">
        <v>1441</v>
      </c>
      <c r="E151" s="84" t="b">
        <v>0</v>
      </c>
      <c r="F151" s="84" t="b">
        <v>0</v>
      </c>
      <c r="G151" s="84" t="b">
        <v>0</v>
      </c>
    </row>
    <row r="152" spans="1:7" ht="15">
      <c r="A152" s="84" t="s">
        <v>1546</v>
      </c>
      <c r="B152" s="84">
        <v>4</v>
      </c>
      <c r="C152" s="122">
        <v>0</v>
      </c>
      <c r="D152" s="84" t="s">
        <v>1441</v>
      </c>
      <c r="E152" s="84" t="b">
        <v>0</v>
      </c>
      <c r="F152" s="84" t="b">
        <v>0</v>
      </c>
      <c r="G152" s="84" t="b">
        <v>0</v>
      </c>
    </row>
    <row r="153" spans="1:7" ht="15">
      <c r="A153" s="84" t="s">
        <v>1547</v>
      </c>
      <c r="B153" s="84">
        <v>4</v>
      </c>
      <c r="C153" s="122">
        <v>0</v>
      </c>
      <c r="D153" s="84" t="s">
        <v>1441</v>
      </c>
      <c r="E153" s="84" t="b">
        <v>0</v>
      </c>
      <c r="F153" s="84" t="b">
        <v>0</v>
      </c>
      <c r="G153" s="84" t="b">
        <v>0</v>
      </c>
    </row>
    <row r="154" spans="1:7" ht="15">
      <c r="A154" s="84" t="s">
        <v>244</v>
      </c>
      <c r="B154" s="84">
        <v>4</v>
      </c>
      <c r="C154" s="122">
        <v>0</v>
      </c>
      <c r="D154" s="84" t="s">
        <v>1441</v>
      </c>
      <c r="E154" s="84" t="b">
        <v>0</v>
      </c>
      <c r="F154" s="84" t="b">
        <v>0</v>
      </c>
      <c r="G154" s="84" t="b">
        <v>0</v>
      </c>
    </row>
    <row r="155" spans="1:7" ht="15">
      <c r="A155" s="84" t="s">
        <v>1548</v>
      </c>
      <c r="B155" s="84">
        <v>4</v>
      </c>
      <c r="C155" s="122">
        <v>0</v>
      </c>
      <c r="D155" s="84" t="s">
        <v>1441</v>
      </c>
      <c r="E155" s="84" t="b">
        <v>0</v>
      </c>
      <c r="F155" s="84" t="b">
        <v>0</v>
      </c>
      <c r="G155" s="84" t="b">
        <v>0</v>
      </c>
    </row>
    <row r="156" spans="1:7" ht="15">
      <c r="A156" s="84" t="s">
        <v>1549</v>
      </c>
      <c r="B156" s="84">
        <v>4</v>
      </c>
      <c r="C156" s="122">
        <v>0</v>
      </c>
      <c r="D156" s="84" t="s">
        <v>1441</v>
      </c>
      <c r="E156" s="84" t="b">
        <v>0</v>
      </c>
      <c r="F156" s="84" t="b">
        <v>0</v>
      </c>
      <c r="G156" s="84" t="b">
        <v>0</v>
      </c>
    </row>
    <row r="157" spans="1:7" ht="15">
      <c r="A157" s="84" t="s">
        <v>304</v>
      </c>
      <c r="B157" s="84">
        <v>4</v>
      </c>
      <c r="C157" s="122">
        <v>0</v>
      </c>
      <c r="D157" s="84" t="s">
        <v>1441</v>
      </c>
      <c r="E157" s="84" t="b">
        <v>0</v>
      </c>
      <c r="F157" s="84" t="b">
        <v>0</v>
      </c>
      <c r="G157" s="84" t="b">
        <v>0</v>
      </c>
    </row>
    <row r="158" spans="1:7" ht="15">
      <c r="A158" s="84" t="s">
        <v>1768</v>
      </c>
      <c r="B158" s="84">
        <v>4</v>
      </c>
      <c r="C158" s="122">
        <v>0</v>
      </c>
      <c r="D158" s="84" t="s">
        <v>1441</v>
      </c>
      <c r="E158" s="84" t="b">
        <v>0</v>
      </c>
      <c r="F158" s="84" t="b">
        <v>0</v>
      </c>
      <c r="G158" s="84" t="b">
        <v>0</v>
      </c>
    </row>
    <row r="159" spans="1:7" ht="15">
      <c r="A159" s="84" t="s">
        <v>1532</v>
      </c>
      <c r="B159" s="84">
        <v>4</v>
      </c>
      <c r="C159" s="122">
        <v>0</v>
      </c>
      <c r="D159" s="84" t="s">
        <v>1441</v>
      </c>
      <c r="E159" s="84" t="b">
        <v>0</v>
      </c>
      <c r="F159" s="84" t="b">
        <v>0</v>
      </c>
      <c r="G159" s="84" t="b">
        <v>0</v>
      </c>
    </row>
    <row r="160" spans="1:7" ht="15">
      <c r="A160" s="84" t="s">
        <v>214</v>
      </c>
      <c r="B160" s="84">
        <v>3</v>
      </c>
      <c r="C160" s="122">
        <v>0.005065083916552701</v>
      </c>
      <c r="D160" s="84" t="s">
        <v>1441</v>
      </c>
      <c r="E160" s="84" t="b">
        <v>0</v>
      </c>
      <c r="F160" s="84" t="b">
        <v>0</v>
      </c>
      <c r="G160" s="84" t="b">
        <v>0</v>
      </c>
    </row>
    <row r="161" spans="1:7" ht="15">
      <c r="A161" s="84" t="s">
        <v>1796</v>
      </c>
      <c r="B161" s="84">
        <v>2</v>
      </c>
      <c r="C161" s="122">
        <v>0.0162718916575125</v>
      </c>
      <c r="D161" s="84" t="s">
        <v>1441</v>
      </c>
      <c r="E161" s="84" t="b">
        <v>0</v>
      </c>
      <c r="F161" s="84" t="b">
        <v>0</v>
      </c>
      <c r="G161" s="84" t="b">
        <v>0</v>
      </c>
    </row>
    <row r="162" spans="1:7" ht="15">
      <c r="A162" s="84" t="s">
        <v>1636</v>
      </c>
      <c r="B162" s="84">
        <v>2</v>
      </c>
      <c r="C162" s="122">
        <v>0.00813594582875625</v>
      </c>
      <c r="D162" s="84" t="s">
        <v>1441</v>
      </c>
      <c r="E162" s="84" t="b">
        <v>0</v>
      </c>
      <c r="F162" s="84" t="b">
        <v>0</v>
      </c>
      <c r="G162" s="84" t="b">
        <v>0</v>
      </c>
    </row>
    <row r="163" spans="1:7" ht="15">
      <c r="A163" s="84" t="s">
        <v>1551</v>
      </c>
      <c r="B163" s="84">
        <v>45</v>
      </c>
      <c r="C163" s="122">
        <v>0.01728236830460863</v>
      </c>
      <c r="D163" s="84" t="s">
        <v>1442</v>
      </c>
      <c r="E163" s="84" t="b">
        <v>0</v>
      </c>
      <c r="F163" s="84" t="b">
        <v>0</v>
      </c>
      <c r="G163" s="84" t="b">
        <v>0</v>
      </c>
    </row>
    <row r="164" spans="1:7" ht="15">
      <c r="A164" s="84" t="s">
        <v>1552</v>
      </c>
      <c r="B164" s="84">
        <v>8</v>
      </c>
      <c r="C164" s="122">
        <v>0</v>
      </c>
      <c r="D164" s="84" t="s">
        <v>1442</v>
      </c>
      <c r="E164" s="84" t="b">
        <v>0</v>
      </c>
      <c r="F164" s="84" t="b">
        <v>0</v>
      </c>
      <c r="G164" s="84" t="b">
        <v>0</v>
      </c>
    </row>
    <row r="165" spans="1:7" ht="15">
      <c r="A165" s="84" t="s">
        <v>1553</v>
      </c>
      <c r="B165" s="84">
        <v>8</v>
      </c>
      <c r="C165" s="122">
        <v>0</v>
      </c>
      <c r="D165" s="84" t="s">
        <v>1442</v>
      </c>
      <c r="E165" s="84" t="b">
        <v>0</v>
      </c>
      <c r="F165" s="84" t="b">
        <v>0</v>
      </c>
      <c r="G165" s="84" t="b">
        <v>0</v>
      </c>
    </row>
    <row r="166" spans="1:7" ht="15">
      <c r="A166" s="84" t="s">
        <v>1554</v>
      </c>
      <c r="B166" s="84">
        <v>8</v>
      </c>
      <c r="C166" s="122">
        <v>0</v>
      </c>
      <c r="D166" s="84" t="s">
        <v>1442</v>
      </c>
      <c r="E166" s="84" t="b">
        <v>0</v>
      </c>
      <c r="F166" s="84" t="b">
        <v>0</v>
      </c>
      <c r="G166" s="84" t="b">
        <v>0</v>
      </c>
    </row>
    <row r="167" spans="1:7" ht="15">
      <c r="A167" s="84" t="s">
        <v>1543</v>
      </c>
      <c r="B167" s="84">
        <v>8</v>
      </c>
      <c r="C167" s="122">
        <v>0</v>
      </c>
      <c r="D167" s="84" t="s">
        <v>1442</v>
      </c>
      <c r="E167" s="84" t="b">
        <v>0</v>
      </c>
      <c r="F167" s="84" t="b">
        <v>0</v>
      </c>
      <c r="G167" s="84" t="b">
        <v>0</v>
      </c>
    </row>
    <row r="168" spans="1:7" ht="15">
      <c r="A168" s="84" t="s">
        <v>1555</v>
      </c>
      <c r="B168" s="84">
        <v>8</v>
      </c>
      <c r="C168" s="122">
        <v>0</v>
      </c>
      <c r="D168" s="84" t="s">
        <v>1442</v>
      </c>
      <c r="E168" s="84" t="b">
        <v>0</v>
      </c>
      <c r="F168" s="84" t="b">
        <v>0</v>
      </c>
      <c r="G168" s="84" t="b">
        <v>0</v>
      </c>
    </row>
    <row r="169" spans="1:7" ht="15">
      <c r="A169" s="84" t="s">
        <v>1556</v>
      </c>
      <c r="B169" s="84">
        <v>8</v>
      </c>
      <c r="C169" s="122">
        <v>0</v>
      </c>
      <c r="D169" s="84" t="s">
        <v>1442</v>
      </c>
      <c r="E169" s="84" t="b">
        <v>0</v>
      </c>
      <c r="F169" s="84" t="b">
        <v>0</v>
      </c>
      <c r="G169" s="84" t="b">
        <v>0</v>
      </c>
    </row>
    <row r="170" spans="1:7" ht="15">
      <c r="A170" s="84" t="s">
        <v>1547</v>
      </c>
      <c r="B170" s="84">
        <v>8</v>
      </c>
      <c r="C170" s="122">
        <v>0</v>
      </c>
      <c r="D170" s="84" t="s">
        <v>1442</v>
      </c>
      <c r="E170" s="84" t="b">
        <v>0</v>
      </c>
      <c r="F170" s="84" t="b">
        <v>0</v>
      </c>
      <c r="G170" s="84" t="b">
        <v>0</v>
      </c>
    </row>
    <row r="171" spans="1:7" ht="15">
      <c r="A171" s="84" t="s">
        <v>1549</v>
      </c>
      <c r="B171" s="84">
        <v>8</v>
      </c>
      <c r="C171" s="122">
        <v>0</v>
      </c>
      <c r="D171" s="84" t="s">
        <v>1442</v>
      </c>
      <c r="E171" s="84" t="b">
        <v>0</v>
      </c>
      <c r="F171" s="84" t="b">
        <v>0</v>
      </c>
      <c r="G171" s="84" t="b">
        <v>0</v>
      </c>
    </row>
    <row r="172" spans="1:7" ht="15">
      <c r="A172" s="84" t="s">
        <v>1532</v>
      </c>
      <c r="B172" s="84">
        <v>8</v>
      </c>
      <c r="C172" s="122">
        <v>0</v>
      </c>
      <c r="D172" s="84" t="s">
        <v>1442</v>
      </c>
      <c r="E172" s="84" t="b">
        <v>0</v>
      </c>
      <c r="F172" s="84" t="b">
        <v>0</v>
      </c>
      <c r="G172" s="84" t="b">
        <v>0</v>
      </c>
    </row>
    <row r="173" spans="1:7" ht="15">
      <c r="A173" s="84" t="s">
        <v>1762</v>
      </c>
      <c r="B173" s="84">
        <v>8</v>
      </c>
      <c r="C173" s="122">
        <v>0</v>
      </c>
      <c r="D173" s="84" t="s">
        <v>1442</v>
      </c>
      <c r="E173" s="84" t="b">
        <v>0</v>
      </c>
      <c r="F173" s="84" t="b">
        <v>0</v>
      </c>
      <c r="G173" s="84" t="b">
        <v>0</v>
      </c>
    </row>
    <row r="174" spans="1:7" ht="15">
      <c r="A174" s="84" t="s">
        <v>287</v>
      </c>
      <c r="B174" s="84">
        <v>7</v>
      </c>
      <c r="C174" s="122">
        <v>0.00268836840293912</v>
      </c>
      <c r="D174" s="84" t="s">
        <v>1442</v>
      </c>
      <c r="E174" s="84" t="b">
        <v>0</v>
      </c>
      <c r="F174" s="84" t="b">
        <v>0</v>
      </c>
      <c r="G174" s="84" t="b">
        <v>0</v>
      </c>
    </row>
    <row r="175" spans="1:7" ht="15">
      <c r="A175" s="84" t="s">
        <v>1764</v>
      </c>
      <c r="B175" s="84">
        <v>6</v>
      </c>
      <c r="C175" s="122">
        <v>0.004964453110263574</v>
      </c>
      <c r="D175" s="84" t="s">
        <v>1442</v>
      </c>
      <c r="E175" s="84" t="b">
        <v>0</v>
      </c>
      <c r="F175" s="84" t="b">
        <v>0</v>
      </c>
      <c r="G175" s="84" t="b">
        <v>0</v>
      </c>
    </row>
    <row r="176" spans="1:7" ht="15">
      <c r="A176" s="84" t="s">
        <v>1778</v>
      </c>
      <c r="B176" s="84">
        <v>2</v>
      </c>
      <c r="C176" s="122">
        <v>0.007974304520900165</v>
      </c>
      <c r="D176" s="84" t="s">
        <v>1442</v>
      </c>
      <c r="E176" s="84" t="b">
        <v>0</v>
      </c>
      <c r="F176" s="84" t="b">
        <v>0</v>
      </c>
      <c r="G176" s="84" t="b">
        <v>0</v>
      </c>
    </row>
    <row r="177" spans="1:7" ht="15">
      <c r="A177" s="84" t="s">
        <v>1779</v>
      </c>
      <c r="B177" s="84">
        <v>2</v>
      </c>
      <c r="C177" s="122">
        <v>0.007974304520900165</v>
      </c>
      <c r="D177" s="84" t="s">
        <v>1442</v>
      </c>
      <c r="E177" s="84" t="b">
        <v>0</v>
      </c>
      <c r="F177" s="84" t="b">
        <v>0</v>
      </c>
      <c r="G177" s="84" t="b">
        <v>0</v>
      </c>
    </row>
    <row r="178" spans="1:7" ht="15">
      <c r="A178" s="84" t="s">
        <v>1792</v>
      </c>
      <c r="B178" s="84">
        <v>2</v>
      </c>
      <c r="C178" s="122">
        <v>0.007974304520900165</v>
      </c>
      <c r="D178" s="84" t="s">
        <v>1442</v>
      </c>
      <c r="E178" s="84" t="b">
        <v>0</v>
      </c>
      <c r="F178" s="84" t="b">
        <v>0</v>
      </c>
      <c r="G178" s="84" t="b">
        <v>0</v>
      </c>
    </row>
    <row r="179" spans="1:7" ht="15">
      <c r="A179" s="84" t="s">
        <v>1793</v>
      </c>
      <c r="B179" s="84">
        <v>2</v>
      </c>
      <c r="C179" s="122">
        <v>0.007974304520900165</v>
      </c>
      <c r="D179" s="84" t="s">
        <v>1442</v>
      </c>
      <c r="E179" s="84" t="b">
        <v>0</v>
      </c>
      <c r="F179" s="84" t="b">
        <v>0</v>
      </c>
      <c r="G179" s="84" t="b">
        <v>0</v>
      </c>
    </row>
    <row r="180" spans="1:7" ht="15">
      <c r="A180" s="84" t="s">
        <v>1794</v>
      </c>
      <c r="B180" s="84">
        <v>2</v>
      </c>
      <c r="C180" s="122">
        <v>0.007974304520900165</v>
      </c>
      <c r="D180" s="84" t="s">
        <v>1442</v>
      </c>
      <c r="E180" s="84" t="b">
        <v>0</v>
      </c>
      <c r="F180" s="84" t="b">
        <v>0</v>
      </c>
      <c r="G180" s="84" t="b">
        <v>0</v>
      </c>
    </row>
    <row r="181" spans="1:7" ht="15">
      <c r="A181" s="84" t="s">
        <v>1795</v>
      </c>
      <c r="B181" s="84">
        <v>2</v>
      </c>
      <c r="C181" s="122">
        <v>0.007974304520900165</v>
      </c>
      <c r="D181" s="84" t="s">
        <v>1442</v>
      </c>
      <c r="E181" s="84" t="b">
        <v>0</v>
      </c>
      <c r="F181" s="84" t="b">
        <v>0</v>
      </c>
      <c r="G181" s="84" t="b">
        <v>0</v>
      </c>
    </row>
    <row r="182" spans="1:7" ht="15">
      <c r="A182" s="84" t="s">
        <v>1532</v>
      </c>
      <c r="B182" s="84">
        <v>21</v>
      </c>
      <c r="C182" s="122">
        <v>0</v>
      </c>
      <c r="D182" s="84" t="s">
        <v>1443</v>
      </c>
      <c r="E182" s="84" t="b">
        <v>0</v>
      </c>
      <c r="F182" s="84" t="b">
        <v>0</v>
      </c>
      <c r="G182" s="84" t="b">
        <v>0</v>
      </c>
    </row>
    <row r="183" spans="1:7" ht="15">
      <c r="A183" s="84" t="s">
        <v>1533</v>
      </c>
      <c r="B183" s="84">
        <v>18</v>
      </c>
      <c r="C183" s="122">
        <v>0.005332045191818752</v>
      </c>
      <c r="D183" s="84" t="s">
        <v>1443</v>
      </c>
      <c r="E183" s="84" t="b">
        <v>0</v>
      </c>
      <c r="F183" s="84" t="b">
        <v>0</v>
      </c>
      <c r="G183" s="84" t="b">
        <v>0</v>
      </c>
    </row>
    <row r="184" spans="1:7" ht="15">
      <c r="A184" s="84" t="s">
        <v>1558</v>
      </c>
      <c r="B184" s="84">
        <v>14</v>
      </c>
      <c r="C184" s="122">
        <v>0.010908308083095298</v>
      </c>
      <c r="D184" s="84" t="s">
        <v>1443</v>
      </c>
      <c r="E184" s="84" t="b">
        <v>0</v>
      </c>
      <c r="F184" s="84" t="b">
        <v>0</v>
      </c>
      <c r="G184" s="84" t="b">
        <v>0</v>
      </c>
    </row>
    <row r="185" spans="1:7" ht="15">
      <c r="A185" s="84" t="s">
        <v>1534</v>
      </c>
      <c r="B185" s="84">
        <v>13</v>
      </c>
      <c r="C185" s="122">
        <v>0.011980474564389701</v>
      </c>
      <c r="D185" s="84" t="s">
        <v>1443</v>
      </c>
      <c r="E185" s="84" t="b">
        <v>0</v>
      </c>
      <c r="F185" s="84" t="b">
        <v>0</v>
      </c>
      <c r="G185" s="84" t="b">
        <v>0</v>
      </c>
    </row>
    <row r="186" spans="1:7" ht="15">
      <c r="A186" s="84" t="s">
        <v>1554</v>
      </c>
      <c r="B186" s="84">
        <v>12</v>
      </c>
      <c r="C186" s="122">
        <v>0.01290467515148466</v>
      </c>
      <c r="D186" s="84" t="s">
        <v>1443</v>
      </c>
      <c r="E186" s="84" t="b">
        <v>0</v>
      </c>
      <c r="F186" s="84" t="b">
        <v>0</v>
      </c>
      <c r="G186" s="84" t="b">
        <v>0</v>
      </c>
    </row>
    <row r="187" spans="1:7" ht="15">
      <c r="A187" s="84" t="s">
        <v>306</v>
      </c>
      <c r="B187" s="84">
        <v>11</v>
      </c>
      <c r="C187" s="122">
        <v>0.015683240009173063</v>
      </c>
      <c r="D187" s="84" t="s">
        <v>1443</v>
      </c>
      <c r="E187" s="84" t="b">
        <v>0</v>
      </c>
      <c r="F187" s="84" t="b">
        <v>0</v>
      </c>
      <c r="G187" s="84" t="b">
        <v>0</v>
      </c>
    </row>
    <row r="188" spans="1:7" ht="15">
      <c r="A188" s="84" t="s">
        <v>1535</v>
      </c>
      <c r="B188" s="84">
        <v>10</v>
      </c>
      <c r="C188" s="122">
        <v>0.014257490917430057</v>
      </c>
      <c r="D188" s="84" t="s">
        <v>1443</v>
      </c>
      <c r="E188" s="84" t="b">
        <v>0</v>
      </c>
      <c r="F188" s="84" t="b">
        <v>0</v>
      </c>
      <c r="G188" s="84" t="b">
        <v>0</v>
      </c>
    </row>
    <row r="189" spans="1:7" ht="15">
      <c r="A189" s="84" t="s">
        <v>1537</v>
      </c>
      <c r="B189" s="84">
        <v>8</v>
      </c>
      <c r="C189" s="122">
        <v>0.016889247954678315</v>
      </c>
      <c r="D189" s="84" t="s">
        <v>1443</v>
      </c>
      <c r="E189" s="84" t="b">
        <v>0</v>
      </c>
      <c r="F189" s="84" t="b">
        <v>0</v>
      </c>
      <c r="G189" s="84" t="b">
        <v>0</v>
      </c>
    </row>
    <row r="190" spans="1:7" ht="15">
      <c r="A190" s="84" t="s">
        <v>1559</v>
      </c>
      <c r="B190" s="84">
        <v>7</v>
      </c>
      <c r="C190" s="122">
        <v>0.014778091960343527</v>
      </c>
      <c r="D190" s="84" t="s">
        <v>1443</v>
      </c>
      <c r="E190" s="84" t="b">
        <v>0</v>
      </c>
      <c r="F190" s="84" t="b">
        <v>0</v>
      </c>
      <c r="G190" s="84" t="b">
        <v>0</v>
      </c>
    </row>
    <row r="191" spans="1:7" ht="15">
      <c r="A191" s="84" t="s">
        <v>1518</v>
      </c>
      <c r="B191" s="84">
        <v>7</v>
      </c>
      <c r="C191" s="122">
        <v>0.014778091960343527</v>
      </c>
      <c r="D191" s="84" t="s">
        <v>1443</v>
      </c>
      <c r="E191" s="84" t="b">
        <v>0</v>
      </c>
      <c r="F191" s="84" t="b">
        <v>0</v>
      </c>
      <c r="G191" s="84" t="b">
        <v>0</v>
      </c>
    </row>
    <row r="192" spans="1:7" ht="15">
      <c r="A192" s="84" t="s">
        <v>1538</v>
      </c>
      <c r="B192" s="84">
        <v>6</v>
      </c>
      <c r="C192" s="122">
        <v>0.014444284363281655</v>
      </c>
      <c r="D192" s="84" t="s">
        <v>1443</v>
      </c>
      <c r="E192" s="84" t="b">
        <v>0</v>
      </c>
      <c r="F192" s="84" t="b">
        <v>0</v>
      </c>
      <c r="G192" s="84" t="b">
        <v>0</v>
      </c>
    </row>
    <row r="193" spans="1:7" ht="15">
      <c r="A193" s="84" t="s">
        <v>1539</v>
      </c>
      <c r="B193" s="84">
        <v>6</v>
      </c>
      <c r="C193" s="122">
        <v>0.014444284363281655</v>
      </c>
      <c r="D193" s="84" t="s">
        <v>1443</v>
      </c>
      <c r="E193" s="84" t="b">
        <v>0</v>
      </c>
      <c r="F193" s="84" t="b">
        <v>0</v>
      </c>
      <c r="G193" s="84" t="b">
        <v>0</v>
      </c>
    </row>
    <row r="194" spans="1:7" ht="15">
      <c r="A194" s="84" t="s">
        <v>1750</v>
      </c>
      <c r="B194" s="84">
        <v>6</v>
      </c>
      <c r="C194" s="122">
        <v>0.014444284363281655</v>
      </c>
      <c r="D194" s="84" t="s">
        <v>1443</v>
      </c>
      <c r="E194" s="84" t="b">
        <v>0</v>
      </c>
      <c r="F194" s="84" t="b">
        <v>0</v>
      </c>
      <c r="G194" s="84" t="b">
        <v>0</v>
      </c>
    </row>
    <row r="195" spans="1:7" ht="15">
      <c r="A195" s="84" t="s">
        <v>1751</v>
      </c>
      <c r="B195" s="84">
        <v>6</v>
      </c>
      <c r="C195" s="122">
        <v>0.014444284363281655</v>
      </c>
      <c r="D195" s="84" t="s">
        <v>1443</v>
      </c>
      <c r="E195" s="84" t="b">
        <v>0</v>
      </c>
      <c r="F195" s="84" t="b">
        <v>0</v>
      </c>
      <c r="G195" s="84" t="b">
        <v>0</v>
      </c>
    </row>
    <row r="196" spans="1:7" ht="15">
      <c r="A196" s="84" t="s">
        <v>1763</v>
      </c>
      <c r="B196" s="84">
        <v>6</v>
      </c>
      <c r="C196" s="122">
        <v>0.014444284363281655</v>
      </c>
      <c r="D196" s="84" t="s">
        <v>1443</v>
      </c>
      <c r="E196" s="84" t="b">
        <v>0</v>
      </c>
      <c r="F196" s="84" t="b">
        <v>0</v>
      </c>
      <c r="G196" s="84" t="b">
        <v>0</v>
      </c>
    </row>
    <row r="197" spans="1:7" ht="15">
      <c r="A197" s="84" t="s">
        <v>1765</v>
      </c>
      <c r="B197" s="84">
        <v>5</v>
      </c>
      <c r="C197" s="122">
        <v>0.013788701114997796</v>
      </c>
      <c r="D197" s="84" t="s">
        <v>1443</v>
      </c>
      <c r="E197" s="84" t="b">
        <v>0</v>
      </c>
      <c r="F197" s="84" t="b">
        <v>0</v>
      </c>
      <c r="G197" s="84" t="b">
        <v>0</v>
      </c>
    </row>
    <row r="198" spans="1:7" ht="15">
      <c r="A198" s="84" t="s">
        <v>1757</v>
      </c>
      <c r="B198" s="84">
        <v>4</v>
      </c>
      <c r="C198" s="122">
        <v>0.012746182361167379</v>
      </c>
      <c r="D198" s="84" t="s">
        <v>1443</v>
      </c>
      <c r="E198" s="84" t="b">
        <v>0</v>
      </c>
      <c r="F198" s="84" t="b">
        <v>0</v>
      </c>
      <c r="G198" s="84" t="b">
        <v>0</v>
      </c>
    </row>
    <row r="199" spans="1:7" ht="15">
      <c r="A199" s="84" t="s">
        <v>1758</v>
      </c>
      <c r="B199" s="84">
        <v>4</v>
      </c>
      <c r="C199" s="122">
        <v>0.012746182361167379</v>
      </c>
      <c r="D199" s="84" t="s">
        <v>1443</v>
      </c>
      <c r="E199" s="84" t="b">
        <v>0</v>
      </c>
      <c r="F199" s="84" t="b">
        <v>0</v>
      </c>
      <c r="G199" s="84" t="b">
        <v>0</v>
      </c>
    </row>
    <row r="200" spans="1:7" ht="15">
      <c r="A200" s="84" t="s">
        <v>1759</v>
      </c>
      <c r="B200" s="84">
        <v>4</v>
      </c>
      <c r="C200" s="122">
        <v>0.012746182361167379</v>
      </c>
      <c r="D200" s="84" t="s">
        <v>1443</v>
      </c>
      <c r="E200" s="84" t="b">
        <v>0</v>
      </c>
      <c r="F200" s="84" t="b">
        <v>0</v>
      </c>
      <c r="G200" s="84" t="b">
        <v>0</v>
      </c>
    </row>
    <row r="201" spans="1:7" ht="15">
      <c r="A201" s="84" t="s">
        <v>1760</v>
      </c>
      <c r="B201" s="84">
        <v>4</v>
      </c>
      <c r="C201" s="122">
        <v>0.012746182361167379</v>
      </c>
      <c r="D201" s="84" t="s">
        <v>1443</v>
      </c>
      <c r="E201" s="84" t="b">
        <v>0</v>
      </c>
      <c r="F201" s="84" t="b">
        <v>0</v>
      </c>
      <c r="G201" s="84" t="b">
        <v>0</v>
      </c>
    </row>
    <row r="202" spans="1:7" ht="15">
      <c r="A202" s="84" t="s">
        <v>1761</v>
      </c>
      <c r="B202" s="84">
        <v>4</v>
      </c>
      <c r="C202" s="122">
        <v>0.012746182361167379</v>
      </c>
      <c r="D202" s="84" t="s">
        <v>1443</v>
      </c>
      <c r="E202" s="84" t="b">
        <v>0</v>
      </c>
      <c r="F202" s="84" t="b">
        <v>0</v>
      </c>
      <c r="G202" s="84" t="b">
        <v>0</v>
      </c>
    </row>
    <row r="203" spans="1:7" ht="15">
      <c r="A203" s="84" t="s">
        <v>1754</v>
      </c>
      <c r="B203" s="84">
        <v>4</v>
      </c>
      <c r="C203" s="122">
        <v>0.012746182361167379</v>
      </c>
      <c r="D203" s="84" t="s">
        <v>1443</v>
      </c>
      <c r="E203" s="84" t="b">
        <v>0</v>
      </c>
      <c r="F203" s="84" t="b">
        <v>1</v>
      </c>
      <c r="G203" s="84" t="b">
        <v>0</v>
      </c>
    </row>
    <row r="204" spans="1:7" ht="15">
      <c r="A204" s="84" t="s">
        <v>1755</v>
      </c>
      <c r="B204" s="84">
        <v>4</v>
      </c>
      <c r="C204" s="122">
        <v>0.012746182361167379</v>
      </c>
      <c r="D204" s="84" t="s">
        <v>1443</v>
      </c>
      <c r="E204" s="84" t="b">
        <v>0</v>
      </c>
      <c r="F204" s="84" t="b">
        <v>0</v>
      </c>
      <c r="G204" s="84" t="b">
        <v>0</v>
      </c>
    </row>
    <row r="205" spans="1:7" ht="15">
      <c r="A205" s="84" t="s">
        <v>1756</v>
      </c>
      <c r="B205" s="84">
        <v>4</v>
      </c>
      <c r="C205" s="122">
        <v>0.012746182361167379</v>
      </c>
      <c r="D205" s="84" t="s">
        <v>1443</v>
      </c>
      <c r="E205" s="84" t="b">
        <v>0</v>
      </c>
      <c r="F205" s="84" t="b">
        <v>0</v>
      </c>
      <c r="G205" s="84" t="b">
        <v>0</v>
      </c>
    </row>
    <row r="206" spans="1:7" ht="15">
      <c r="A206" s="84" t="s">
        <v>1564</v>
      </c>
      <c r="B206" s="84">
        <v>3</v>
      </c>
      <c r="C206" s="122">
        <v>0.011218115575410489</v>
      </c>
      <c r="D206" s="84" t="s">
        <v>1443</v>
      </c>
      <c r="E206" s="84" t="b">
        <v>0</v>
      </c>
      <c r="F206" s="84" t="b">
        <v>0</v>
      </c>
      <c r="G206" s="84" t="b">
        <v>0</v>
      </c>
    </row>
    <row r="207" spans="1:7" ht="15">
      <c r="A207" s="84" t="s">
        <v>1565</v>
      </c>
      <c r="B207" s="84">
        <v>3</v>
      </c>
      <c r="C207" s="122">
        <v>0.011218115575410489</v>
      </c>
      <c r="D207" s="84" t="s">
        <v>1443</v>
      </c>
      <c r="E207" s="84" t="b">
        <v>0</v>
      </c>
      <c r="F207" s="84" t="b">
        <v>0</v>
      </c>
      <c r="G207" s="84" t="b">
        <v>0</v>
      </c>
    </row>
    <row r="208" spans="1:7" ht="15">
      <c r="A208" s="84" t="s">
        <v>1753</v>
      </c>
      <c r="B208" s="84">
        <v>3</v>
      </c>
      <c r="C208" s="122">
        <v>0.011218115575410489</v>
      </c>
      <c r="D208" s="84" t="s">
        <v>1443</v>
      </c>
      <c r="E208" s="84" t="b">
        <v>0</v>
      </c>
      <c r="F208" s="84" t="b">
        <v>0</v>
      </c>
      <c r="G208" s="84" t="b">
        <v>0</v>
      </c>
    </row>
    <row r="209" spans="1:7" ht="15">
      <c r="A209" s="84" t="s">
        <v>1545</v>
      </c>
      <c r="B209" s="84">
        <v>2</v>
      </c>
      <c r="C209" s="122">
        <v>0.011701055705609906</v>
      </c>
      <c r="D209" s="84" t="s">
        <v>1443</v>
      </c>
      <c r="E209" s="84" t="b">
        <v>0</v>
      </c>
      <c r="F209" s="84" t="b">
        <v>0</v>
      </c>
      <c r="G209" s="84" t="b">
        <v>0</v>
      </c>
    </row>
    <row r="210" spans="1:7" ht="15">
      <c r="A210" s="84" t="s">
        <v>1791</v>
      </c>
      <c r="B210" s="84">
        <v>2</v>
      </c>
      <c r="C210" s="122">
        <v>0.009037073443096797</v>
      </c>
      <c r="D210" s="84" t="s">
        <v>1443</v>
      </c>
      <c r="E210" s="84" t="b">
        <v>0</v>
      </c>
      <c r="F210" s="84" t="b">
        <v>0</v>
      </c>
      <c r="G210" s="84" t="b">
        <v>0</v>
      </c>
    </row>
    <row r="211" spans="1:7" ht="15">
      <c r="A211" s="84" t="s">
        <v>1561</v>
      </c>
      <c r="B211" s="84">
        <v>2</v>
      </c>
      <c r="C211" s="122">
        <v>0</v>
      </c>
      <c r="D211" s="84" t="s">
        <v>1444</v>
      </c>
      <c r="E211" s="84" t="b">
        <v>0</v>
      </c>
      <c r="F211" s="84" t="b">
        <v>0</v>
      </c>
      <c r="G211" s="84" t="b">
        <v>0</v>
      </c>
    </row>
    <row r="212" spans="1:7" ht="15">
      <c r="A212" s="84" t="s">
        <v>1562</v>
      </c>
      <c r="B212" s="84">
        <v>2</v>
      </c>
      <c r="C212" s="122">
        <v>0</v>
      </c>
      <c r="D212" s="84" t="s">
        <v>1444</v>
      </c>
      <c r="E212" s="84" t="b">
        <v>0</v>
      </c>
      <c r="F212" s="84" t="b">
        <v>0</v>
      </c>
      <c r="G212" s="84" t="b">
        <v>0</v>
      </c>
    </row>
    <row r="213" spans="1:7" ht="15">
      <c r="A213" s="84" t="s">
        <v>1563</v>
      </c>
      <c r="B213" s="84">
        <v>2</v>
      </c>
      <c r="C213" s="122">
        <v>0</v>
      </c>
      <c r="D213" s="84" t="s">
        <v>1444</v>
      </c>
      <c r="E213" s="84" t="b">
        <v>0</v>
      </c>
      <c r="F213" s="84" t="b">
        <v>0</v>
      </c>
      <c r="G213" s="84" t="b">
        <v>0</v>
      </c>
    </row>
    <row r="214" spans="1:7" ht="15">
      <c r="A214" s="84" t="s">
        <v>1564</v>
      </c>
      <c r="B214" s="84">
        <v>2</v>
      </c>
      <c r="C214" s="122">
        <v>0</v>
      </c>
      <c r="D214" s="84" t="s">
        <v>1444</v>
      </c>
      <c r="E214" s="84" t="b">
        <v>0</v>
      </c>
      <c r="F214" s="84" t="b">
        <v>0</v>
      </c>
      <c r="G214" s="84" t="b">
        <v>0</v>
      </c>
    </row>
    <row r="215" spans="1:7" ht="15">
      <c r="A215" s="84" t="s">
        <v>1565</v>
      </c>
      <c r="B215" s="84">
        <v>2</v>
      </c>
      <c r="C215" s="122">
        <v>0</v>
      </c>
      <c r="D215" s="84" t="s">
        <v>1444</v>
      </c>
      <c r="E215" s="84" t="b">
        <v>0</v>
      </c>
      <c r="F215" s="84" t="b">
        <v>0</v>
      </c>
      <c r="G215" s="84" t="b">
        <v>0</v>
      </c>
    </row>
    <row r="216" spans="1:7" ht="15">
      <c r="A216" s="84" t="s">
        <v>1566</v>
      </c>
      <c r="B216" s="84">
        <v>2</v>
      </c>
      <c r="C216" s="122">
        <v>0</v>
      </c>
      <c r="D216" s="84" t="s">
        <v>1444</v>
      </c>
      <c r="E216" s="84" t="b">
        <v>0</v>
      </c>
      <c r="F216" s="84" t="b">
        <v>0</v>
      </c>
      <c r="G216" s="84" t="b">
        <v>0</v>
      </c>
    </row>
    <row r="217" spans="1:7" ht="15">
      <c r="A217" s="84" t="s">
        <v>1567</v>
      </c>
      <c r="B217" s="84">
        <v>2</v>
      </c>
      <c r="C217" s="122">
        <v>0</v>
      </c>
      <c r="D217" s="84" t="s">
        <v>1444</v>
      </c>
      <c r="E217" s="84" t="b">
        <v>0</v>
      </c>
      <c r="F217" s="84" t="b">
        <v>0</v>
      </c>
      <c r="G217" s="84" t="b">
        <v>0</v>
      </c>
    </row>
    <row r="218" spans="1:7" ht="15">
      <c r="A218" s="84" t="s">
        <v>1568</v>
      </c>
      <c r="B218" s="84">
        <v>2</v>
      </c>
      <c r="C218" s="122">
        <v>0</v>
      </c>
      <c r="D218" s="84" t="s">
        <v>1444</v>
      </c>
      <c r="E218" s="84" t="b">
        <v>0</v>
      </c>
      <c r="F218" s="84" t="b">
        <v>0</v>
      </c>
      <c r="G218" s="84" t="b">
        <v>0</v>
      </c>
    </row>
    <row r="219" spans="1:7" ht="15">
      <c r="A219" s="84" t="s">
        <v>1569</v>
      </c>
      <c r="B219" s="84">
        <v>2</v>
      </c>
      <c r="C219" s="122">
        <v>0</v>
      </c>
      <c r="D219" s="84" t="s">
        <v>1444</v>
      </c>
      <c r="E219" s="84" t="b">
        <v>0</v>
      </c>
      <c r="F219" s="84" t="b">
        <v>0</v>
      </c>
      <c r="G219" s="84" t="b">
        <v>0</v>
      </c>
    </row>
    <row r="220" spans="1:7" ht="15">
      <c r="A220" s="84" t="s">
        <v>1532</v>
      </c>
      <c r="B220" s="84">
        <v>2</v>
      </c>
      <c r="C220" s="122">
        <v>0</v>
      </c>
      <c r="D220" s="84" t="s">
        <v>1444</v>
      </c>
      <c r="E220" s="84" t="b">
        <v>0</v>
      </c>
      <c r="F220" s="84" t="b">
        <v>0</v>
      </c>
      <c r="G220" s="84" t="b">
        <v>0</v>
      </c>
    </row>
    <row r="221" spans="1:7" ht="15">
      <c r="A221" s="84" t="s">
        <v>1532</v>
      </c>
      <c r="B221" s="84">
        <v>7</v>
      </c>
      <c r="C221" s="122">
        <v>0</v>
      </c>
      <c r="D221" s="84" t="s">
        <v>1445</v>
      </c>
      <c r="E221" s="84" t="b">
        <v>0</v>
      </c>
      <c r="F221" s="84" t="b">
        <v>0</v>
      </c>
      <c r="G221" s="84" t="b">
        <v>0</v>
      </c>
    </row>
    <row r="222" spans="1:7" ht="15">
      <c r="A222" s="84" t="s">
        <v>1533</v>
      </c>
      <c r="B222" s="84">
        <v>7</v>
      </c>
      <c r="C222" s="122">
        <v>0</v>
      </c>
      <c r="D222" s="84" t="s">
        <v>1445</v>
      </c>
      <c r="E222" s="84" t="b">
        <v>0</v>
      </c>
      <c r="F222" s="84" t="b">
        <v>0</v>
      </c>
      <c r="G222" s="84" t="b">
        <v>0</v>
      </c>
    </row>
    <row r="223" spans="1:7" ht="15">
      <c r="A223" s="84" t="s">
        <v>1534</v>
      </c>
      <c r="B223" s="84">
        <v>6</v>
      </c>
      <c r="C223" s="122">
        <v>0.005657475180051821</v>
      </c>
      <c r="D223" s="84" t="s">
        <v>1445</v>
      </c>
      <c r="E223" s="84" t="b">
        <v>0</v>
      </c>
      <c r="F223" s="84" t="b">
        <v>0</v>
      </c>
      <c r="G223" s="84" t="b">
        <v>0</v>
      </c>
    </row>
    <row r="224" spans="1:7" ht="15">
      <c r="A224" s="84" t="s">
        <v>1558</v>
      </c>
      <c r="B224" s="84">
        <v>5</v>
      </c>
      <c r="C224" s="122">
        <v>0.010290706737904085</v>
      </c>
      <c r="D224" s="84" t="s">
        <v>1445</v>
      </c>
      <c r="E224" s="84" t="b">
        <v>0</v>
      </c>
      <c r="F224" s="84" t="b">
        <v>0</v>
      </c>
      <c r="G224" s="84" t="b">
        <v>0</v>
      </c>
    </row>
    <row r="225" spans="1:7" ht="15">
      <c r="A225" s="84" t="s">
        <v>1554</v>
      </c>
      <c r="B225" s="84">
        <v>4</v>
      </c>
      <c r="C225" s="122">
        <v>0.013692284433030673</v>
      </c>
      <c r="D225" s="84" t="s">
        <v>1445</v>
      </c>
      <c r="E225" s="84" t="b">
        <v>0</v>
      </c>
      <c r="F225" s="84" t="b">
        <v>0</v>
      </c>
      <c r="G225" s="84" t="b">
        <v>0</v>
      </c>
    </row>
    <row r="226" spans="1:7" ht="15">
      <c r="A226" s="84" t="s">
        <v>306</v>
      </c>
      <c r="B226" s="84">
        <v>4</v>
      </c>
      <c r="C226" s="122">
        <v>0.013692284433030673</v>
      </c>
      <c r="D226" s="84" t="s">
        <v>1445</v>
      </c>
      <c r="E226" s="84" t="b">
        <v>0</v>
      </c>
      <c r="F226" s="84" t="b">
        <v>0</v>
      </c>
      <c r="G226" s="84" t="b">
        <v>0</v>
      </c>
    </row>
    <row r="227" spans="1:7" ht="15">
      <c r="A227" s="84" t="s">
        <v>1535</v>
      </c>
      <c r="B227" s="84">
        <v>4</v>
      </c>
      <c r="C227" s="122">
        <v>0.013692284433030673</v>
      </c>
      <c r="D227" s="84" t="s">
        <v>1445</v>
      </c>
      <c r="E227" s="84" t="b">
        <v>0</v>
      </c>
      <c r="F227" s="84" t="b">
        <v>0</v>
      </c>
      <c r="G227" s="84" t="b">
        <v>0</v>
      </c>
    </row>
    <row r="228" spans="1:7" ht="15">
      <c r="A228" s="84" t="s">
        <v>1537</v>
      </c>
      <c r="B228" s="84">
        <v>3</v>
      </c>
      <c r="C228" s="122">
        <v>0.01554831487160258</v>
      </c>
      <c r="D228" s="84" t="s">
        <v>1445</v>
      </c>
      <c r="E228" s="84" t="b">
        <v>0</v>
      </c>
      <c r="F228" s="84" t="b">
        <v>0</v>
      </c>
      <c r="G228" s="84" t="b">
        <v>0</v>
      </c>
    </row>
    <row r="229" spans="1:7" ht="15">
      <c r="A229" s="84" t="s">
        <v>1538</v>
      </c>
      <c r="B229" s="84">
        <v>3</v>
      </c>
      <c r="C229" s="122">
        <v>0.01554831487160258</v>
      </c>
      <c r="D229" s="84" t="s">
        <v>1445</v>
      </c>
      <c r="E229" s="84" t="b">
        <v>0</v>
      </c>
      <c r="F229" s="84" t="b">
        <v>0</v>
      </c>
      <c r="G229" s="84" t="b">
        <v>0</v>
      </c>
    </row>
    <row r="230" spans="1:7" ht="15">
      <c r="A230" s="84" t="s">
        <v>1539</v>
      </c>
      <c r="B230" s="84">
        <v>3</v>
      </c>
      <c r="C230" s="122">
        <v>0.01554831487160258</v>
      </c>
      <c r="D230" s="84" t="s">
        <v>1445</v>
      </c>
      <c r="E230" s="84" t="b">
        <v>0</v>
      </c>
      <c r="F230" s="84" t="b">
        <v>0</v>
      </c>
      <c r="G230" s="84" t="b">
        <v>0</v>
      </c>
    </row>
    <row r="231" spans="1:7" ht="15">
      <c r="A231" s="84" t="s">
        <v>1518</v>
      </c>
      <c r="B231" s="84">
        <v>3</v>
      </c>
      <c r="C231" s="122">
        <v>0.01554831487160258</v>
      </c>
      <c r="D231" s="84" t="s">
        <v>1445</v>
      </c>
      <c r="E231" s="84" t="b">
        <v>0</v>
      </c>
      <c r="F231" s="84" t="b">
        <v>0</v>
      </c>
      <c r="G231" s="84" t="b">
        <v>0</v>
      </c>
    </row>
    <row r="232" spans="1:7" ht="15">
      <c r="A232" s="84" t="s">
        <v>1750</v>
      </c>
      <c r="B232" s="84">
        <v>3</v>
      </c>
      <c r="C232" s="122">
        <v>0.01554831487160258</v>
      </c>
      <c r="D232" s="84" t="s">
        <v>1445</v>
      </c>
      <c r="E232" s="84" t="b">
        <v>0</v>
      </c>
      <c r="F232" s="84" t="b">
        <v>0</v>
      </c>
      <c r="G232" s="84" t="b">
        <v>0</v>
      </c>
    </row>
    <row r="233" spans="1:7" ht="15">
      <c r="A233" s="84" t="s">
        <v>1751</v>
      </c>
      <c r="B233" s="84">
        <v>3</v>
      </c>
      <c r="C233" s="122">
        <v>0.01554831487160258</v>
      </c>
      <c r="D233" s="84" t="s">
        <v>1445</v>
      </c>
      <c r="E233" s="84" t="b">
        <v>0</v>
      </c>
      <c r="F233" s="84" t="b">
        <v>0</v>
      </c>
      <c r="G233" s="84" t="b">
        <v>0</v>
      </c>
    </row>
    <row r="234" spans="1:7" ht="15">
      <c r="A234" s="84" t="s">
        <v>1754</v>
      </c>
      <c r="B234" s="84">
        <v>2</v>
      </c>
      <c r="C234" s="122">
        <v>0.015325860404233118</v>
      </c>
      <c r="D234" s="84" t="s">
        <v>1445</v>
      </c>
      <c r="E234" s="84" t="b">
        <v>0</v>
      </c>
      <c r="F234" s="84" t="b">
        <v>1</v>
      </c>
      <c r="G234" s="84" t="b">
        <v>0</v>
      </c>
    </row>
    <row r="235" spans="1:7" ht="15">
      <c r="A235" s="84" t="s">
        <v>1755</v>
      </c>
      <c r="B235" s="84">
        <v>2</v>
      </c>
      <c r="C235" s="122">
        <v>0.015325860404233118</v>
      </c>
      <c r="D235" s="84" t="s">
        <v>1445</v>
      </c>
      <c r="E235" s="84" t="b">
        <v>0</v>
      </c>
      <c r="F235" s="84" t="b">
        <v>0</v>
      </c>
      <c r="G235" s="84" t="b">
        <v>0</v>
      </c>
    </row>
    <row r="236" spans="1:7" ht="15">
      <c r="A236" s="84" t="s">
        <v>1559</v>
      </c>
      <c r="B236" s="84">
        <v>2</v>
      </c>
      <c r="C236" s="122">
        <v>0.015325860404233118</v>
      </c>
      <c r="D236" s="84" t="s">
        <v>1445</v>
      </c>
      <c r="E236" s="84" t="b">
        <v>0</v>
      </c>
      <c r="F236" s="84" t="b">
        <v>0</v>
      </c>
      <c r="G236" s="84" t="b">
        <v>0</v>
      </c>
    </row>
    <row r="237" spans="1:7" ht="15">
      <c r="A237" s="84" t="s">
        <v>1756</v>
      </c>
      <c r="B237" s="84">
        <v>2</v>
      </c>
      <c r="C237" s="122">
        <v>0.015325860404233118</v>
      </c>
      <c r="D237" s="84" t="s">
        <v>1445</v>
      </c>
      <c r="E237" s="84" t="b">
        <v>0</v>
      </c>
      <c r="F237" s="84" t="b">
        <v>0</v>
      </c>
      <c r="G23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1805</v>
      </c>
      <c r="B1" s="13" t="s">
        <v>1806</v>
      </c>
      <c r="C1" s="13" t="s">
        <v>1799</v>
      </c>
      <c r="D1" s="13" t="s">
        <v>1800</v>
      </c>
      <c r="E1" s="13" t="s">
        <v>1807</v>
      </c>
      <c r="F1" s="13" t="s">
        <v>144</v>
      </c>
      <c r="G1" s="13" t="s">
        <v>1808</v>
      </c>
      <c r="H1" s="13" t="s">
        <v>1809</v>
      </c>
      <c r="I1" s="13" t="s">
        <v>1810</v>
      </c>
      <c r="J1" s="13" t="s">
        <v>1811</v>
      </c>
      <c r="K1" s="13" t="s">
        <v>1812</v>
      </c>
      <c r="L1" s="13" t="s">
        <v>1813</v>
      </c>
    </row>
    <row r="2" spans="1:12" ht="15">
      <c r="A2" s="84" t="s">
        <v>1534</v>
      </c>
      <c r="B2" s="84" t="s">
        <v>1532</v>
      </c>
      <c r="C2" s="84">
        <v>84</v>
      </c>
      <c r="D2" s="122">
        <v>0.00868859746637454</v>
      </c>
      <c r="E2" s="122">
        <v>1.0638612030673362</v>
      </c>
      <c r="F2" s="84" t="s">
        <v>1801</v>
      </c>
      <c r="G2" s="84" t="b">
        <v>0</v>
      </c>
      <c r="H2" s="84" t="b">
        <v>0</v>
      </c>
      <c r="I2" s="84" t="b">
        <v>0</v>
      </c>
      <c r="J2" s="84" t="b">
        <v>0</v>
      </c>
      <c r="K2" s="84" t="b">
        <v>0</v>
      </c>
      <c r="L2" s="84" t="b">
        <v>0</v>
      </c>
    </row>
    <row r="3" spans="1:12" ht="15">
      <c r="A3" s="84" t="s">
        <v>1537</v>
      </c>
      <c r="B3" s="84" t="s">
        <v>1538</v>
      </c>
      <c r="C3" s="84">
        <v>52</v>
      </c>
      <c r="D3" s="122">
        <v>0.012968248430910276</v>
      </c>
      <c r="E3" s="122">
        <v>1.3610647908782645</v>
      </c>
      <c r="F3" s="84" t="s">
        <v>1801</v>
      </c>
      <c r="G3" s="84" t="b">
        <v>0</v>
      </c>
      <c r="H3" s="84" t="b">
        <v>0</v>
      </c>
      <c r="I3" s="84" t="b">
        <v>0</v>
      </c>
      <c r="J3" s="84" t="b">
        <v>0</v>
      </c>
      <c r="K3" s="84" t="b">
        <v>0</v>
      </c>
      <c r="L3" s="84" t="b">
        <v>0</v>
      </c>
    </row>
    <row r="4" spans="1:12" ht="15">
      <c r="A4" s="84" t="s">
        <v>1538</v>
      </c>
      <c r="B4" s="84" t="s">
        <v>1539</v>
      </c>
      <c r="C4" s="84">
        <v>52</v>
      </c>
      <c r="D4" s="122">
        <v>0.012968248430910276</v>
      </c>
      <c r="E4" s="122">
        <v>1.4009363029159567</v>
      </c>
      <c r="F4" s="84" t="s">
        <v>1801</v>
      </c>
      <c r="G4" s="84" t="b">
        <v>0</v>
      </c>
      <c r="H4" s="84" t="b">
        <v>0</v>
      </c>
      <c r="I4" s="84" t="b">
        <v>0</v>
      </c>
      <c r="J4" s="84" t="b">
        <v>0</v>
      </c>
      <c r="K4" s="84" t="b">
        <v>0</v>
      </c>
      <c r="L4" s="84" t="b">
        <v>0</v>
      </c>
    </row>
    <row r="5" spans="1:12" ht="15">
      <c r="A5" s="84" t="s">
        <v>1539</v>
      </c>
      <c r="B5" s="84" t="s">
        <v>306</v>
      </c>
      <c r="C5" s="84">
        <v>52</v>
      </c>
      <c r="D5" s="122">
        <v>0.012968248430910276</v>
      </c>
      <c r="E5" s="122">
        <v>1.2656812978316805</v>
      </c>
      <c r="F5" s="84" t="s">
        <v>1801</v>
      </c>
      <c r="G5" s="84" t="b">
        <v>0</v>
      </c>
      <c r="H5" s="84" t="b">
        <v>0</v>
      </c>
      <c r="I5" s="84" t="b">
        <v>0</v>
      </c>
      <c r="J5" s="84" t="b">
        <v>0</v>
      </c>
      <c r="K5" s="84" t="b">
        <v>0</v>
      </c>
      <c r="L5" s="84" t="b">
        <v>0</v>
      </c>
    </row>
    <row r="6" spans="1:12" ht="15">
      <c r="A6" s="84" t="s">
        <v>306</v>
      </c>
      <c r="B6" s="84" t="s">
        <v>1518</v>
      </c>
      <c r="C6" s="84">
        <v>52</v>
      </c>
      <c r="D6" s="122">
        <v>0.012968248430910276</v>
      </c>
      <c r="E6" s="122">
        <v>1.24534426046431</v>
      </c>
      <c r="F6" s="84" t="s">
        <v>1801</v>
      </c>
      <c r="G6" s="84" t="b">
        <v>0</v>
      </c>
      <c r="H6" s="84" t="b">
        <v>0</v>
      </c>
      <c r="I6" s="84" t="b">
        <v>0</v>
      </c>
      <c r="J6" s="84" t="b">
        <v>0</v>
      </c>
      <c r="K6" s="84" t="b">
        <v>0</v>
      </c>
      <c r="L6" s="84" t="b">
        <v>0</v>
      </c>
    </row>
    <row r="7" spans="1:12" ht="15">
      <c r="A7" s="84" t="s">
        <v>1518</v>
      </c>
      <c r="B7" s="84" t="s">
        <v>1535</v>
      </c>
      <c r="C7" s="84">
        <v>52</v>
      </c>
      <c r="D7" s="122">
        <v>0.012968248430910276</v>
      </c>
      <c r="E7" s="122">
        <v>1.2574087718656906</v>
      </c>
      <c r="F7" s="84" t="s">
        <v>1801</v>
      </c>
      <c r="G7" s="84" t="b">
        <v>0</v>
      </c>
      <c r="H7" s="84" t="b">
        <v>0</v>
      </c>
      <c r="I7" s="84" t="b">
        <v>0</v>
      </c>
      <c r="J7" s="84" t="b">
        <v>0</v>
      </c>
      <c r="K7" s="84" t="b">
        <v>0</v>
      </c>
      <c r="L7" s="84" t="b">
        <v>0</v>
      </c>
    </row>
    <row r="8" spans="1:12" ht="15">
      <c r="A8" s="84" t="s">
        <v>1535</v>
      </c>
      <c r="B8" s="84" t="s">
        <v>1750</v>
      </c>
      <c r="C8" s="84">
        <v>52</v>
      </c>
      <c r="D8" s="122">
        <v>0.012968248430910276</v>
      </c>
      <c r="E8" s="122">
        <v>1.2656812978316805</v>
      </c>
      <c r="F8" s="84" t="s">
        <v>1801</v>
      </c>
      <c r="G8" s="84" t="b">
        <v>0</v>
      </c>
      <c r="H8" s="84" t="b">
        <v>0</v>
      </c>
      <c r="I8" s="84" t="b">
        <v>0</v>
      </c>
      <c r="J8" s="84" t="b">
        <v>0</v>
      </c>
      <c r="K8" s="84" t="b">
        <v>0</v>
      </c>
      <c r="L8" s="84" t="b">
        <v>0</v>
      </c>
    </row>
    <row r="9" spans="1:12" ht="15">
      <c r="A9" s="84" t="s">
        <v>1750</v>
      </c>
      <c r="B9" s="84" t="s">
        <v>1751</v>
      </c>
      <c r="C9" s="84">
        <v>52</v>
      </c>
      <c r="D9" s="122">
        <v>0.012968248430910276</v>
      </c>
      <c r="E9" s="122">
        <v>1.4009363029159567</v>
      </c>
      <c r="F9" s="84" t="s">
        <v>1801</v>
      </c>
      <c r="G9" s="84" t="b">
        <v>0</v>
      </c>
      <c r="H9" s="84" t="b">
        <v>0</v>
      </c>
      <c r="I9" s="84" t="b">
        <v>0</v>
      </c>
      <c r="J9" s="84" t="b">
        <v>0</v>
      </c>
      <c r="K9" s="84" t="b">
        <v>0</v>
      </c>
      <c r="L9" s="84" t="b">
        <v>0</v>
      </c>
    </row>
    <row r="10" spans="1:12" ht="15">
      <c r="A10" s="84" t="s">
        <v>1751</v>
      </c>
      <c r="B10" s="84" t="s">
        <v>1534</v>
      </c>
      <c r="C10" s="84">
        <v>52</v>
      </c>
      <c r="D10" s="122">
        <v>0.012968248430910276</v>
      </c>
      <c r="E10" s="122">
        <v>1.1926603604888741</v>
      </c>
      <c r="F10" s="84" t="s">
        <v>1801</v>
      </c>
      <c r="G10" s="84" t="b">
        <v>0</v>
      </c>
      <c r="H10" s="84" t="b">
        <v>0</v>
      </c>
      <c r="I10" s="84" t="b">
        <v>0</v>
      </c>
      <c r="J10" s="84" t="b">
        <v>0</v>
      </c>
      <c r="K10" s="84" t="b">
        <v>0</v>
      </c>
      <c r="L10" s="84" t="b">
        <v>0</v>
      </c>
    </row>
    <row r="11" spans="1:12" ht="15">
      <c r="A11" s="84" t="s">
        <v>1532</v>
      </c>
      <c r="B11" s="84" t="s">
        <v>1533</v>
      </c>
      <c r="C11" s="84">
        <v>52</v>
      </c>
      <c r="D11" s="122">
        <v>0.012968248430910276</v>
      </c>
      <c r="E11" s="122">
        <v>0.8008482771326527</v>
      </c>
      <c r="F11" s="84" t="s">
        <v>1801</v>
      </c>
      <c r="G11" s="84" t="b">
        <v>0</v>
      </c>
      <c r="H11" s="84" t="b">
        <v>0</v>
      </c>
      <c r="I11" s="84" t="b">
        <v>0</v>
      </c>
      <c r="J11" s="84" t="b">
        <v>0</v>
      </c>
      <c r="K11" s="84" t="b">
        <v>0</v>
      </c>
      <c r="L11" s="84" t="b">
        <v>0</v>
      </c>
    </row>
    <row r="12" spans="1:12" ht="15">
      <c r="A12" s="84" t="s">
        <v>1532</v>
      </c>
      <c r="B12" s="84" t="s">
        <v>1554</v>
      </c>
      <c r="C12" s="84">
        <v>42</v>
      </c>
      <c r="D12" s="122">
        <v>0.013204326636401852</v>
      </c>
      <c r="E12" s="122">
        <v>0.9958959538259802</v>
      </c>
      <c r="F12" s="84" t="s">
        <v>1801</v>
      </c>
      <c r="G12" s="84" t="b">
        <v>0</v>
      </c>
      <c r="H12" s="84" t="b">
        <v>0</v>
      </c>
      <c r="I12" s="84" t="b">
        <v>0</v>
      </c>
      <c r="J12" s="84" t="b">
        <v>0</v>
      </c>
      <c r="K12" s="84" t="b">
        <v>0</v>
      </c>
      <c r="L12" s="84" t="b">
        <v>0</v>
      </c>
    </row>
    <row r="13" spans="1:12" ht="15">
      <c r="A13" s="84" t="s">
        <v>1554</v>
      </c>
      <c r="B13" s="84" t="s">
        <v>1533</v>
      </c>
      <c r="C13" s="84">
        <v>42</v>
      </c>
      <c r="D13" s="122">
        <v>0.013204326636401852</v>
      </c>
      <c r="E13" s="122">
        <v>1.0544471983463926</v>
      </c>
      <c r="F13" s="84" t="s">
        <v>1801</v>
      </c>
      <c r="G13" s="84" t="b">
        <v>0</v>
      </c>
      <c r="H13" s="84" t="b">
        <v>0</v>
      </c>
      <c r="I13" s="84" t="b">
        <v>0</v>
      </c>
      <c r="J13" s="84" t="b">
        <v>0</v>
      </c>
      <c r="K13" s="84" t="b">
        <v>0</v>
      </c>
      <c r="L13" s="84" t="b">
        <v>0</v>
      </c>
    </row>
    <row r="14" spans="1:12" ht="15">
      <c r="A14" s="84" t="s">
        <v>297</v>
      </c>
      <c r="B14" s="84" t="s">
        <v>1537</v>
      </c>
      <c r="C14" s="84">
        <v>41</v>
      </c>
      <c r="D14" s="122">
        <v>0.0131906266111016</v>
      </c>
      <c r="E14" s="122">
        <v>1.2033842258806473</v>
      </c>
      <c r="F14" s="84" t="s">
        <v>1801</v>
      </c>
      <c r="G14" s="84" t="b">
        <v>0</v>
      </c>
      <c r="H14" s="84" t="b">
        <v>0</v>
      </c>
      <c r="I14" s="84" t="b">
        <v>0</v>
      </c>
      <c r="J14" s="84" t="b">
        <v>0</v>
      </c>
      <c r="K14" s="84" t="b">
        <v>0</v>
      </c>
      <c r="L14" s="84" t="b">
        <v>0</v>
      </c>
    </row>
    <row r="15" spans="1:12" ht="15">
      <c r="A15" s="84" t="s">
        <v>1533</v>
      </c>
      <c r="B15" s="84" t="s">
        <v>1752</v>
      </c>
      <c r="C15" s="84">
        <v>39</v>
      </c>
      <c r="D15" s="122">
        <v>0.01314076987449574</v>
      </c>
      <c r="E15" s="122">
        <v>1.130167912284511</v>
      </c>
      <c r="F15" s="84" t="s">
        <v>1801</v>
      </c>
      <c r="G15" s="84" t="b">
        <v>0</v>
      </c>
      <c r="H15" s="84" t="b">
        <v>0</v>
      </c>
      <c r="I15" s="84" t="b">
        <v>0</v>
      </c>
      <c r="J15" s="84" t="b">
        <v>0</v>
      </c>
      <c r="K15" s="84" t="b">
        <v>0</v>
      </c>
      <c r="L15" s="84" t="b">
        <v>0</v>
      </c>
    </row>
    <row r="16" spans="1:12" ht="15">
      <c r="A16" s="84" t="s">
        <v>1533</v>
      </c>
      <c r="B16" s="84" t="s">
        <v>1558</v>
      </c>
      <c r="C16" s="84">
        <v>28</v>
      </c>
      <c r="D16" s="122">
        <v>0.012258073810083652</v>
      </c>
      <c r="E16" s="122">
        <v>0.9438574880471436</v>
      </c>
      <c r="F16" s="84" t="s">
        <v>1801</v>
      </c>
      <c r="G16" s="84" t="b">
        <v>0</v>
      </c>
      <c r="H16" s="84" t="b">
        <v>0</v>
      </c>
      <c r="I16" s="84" t="b">
        <v>0</v>
      </c>
      <c r="J16" s="84" t="b">
        <v>0</v>
      </c>
      <c r="K16" s="84" t="b">
        <v>0</v>
      </c>
      <c r="L16" s="84" t="b">
        <v>0</v>
      </c>
    </row>
    <row r="17" spans="1:12" ht="15">
      <c r="A17" s="84" t="s">
        <v>306</v>
      </c>
      <c r="B17" s="84" t="s">
        <v>1535</v>
      </c>
      <c r="C17" s="84">
        <v>18</v>
      </c>
      <c r="D17" s="122">
        <v>0.010300610399194637</v>
      </c>
      <c r="E17" s="122">
        <v>0.6576309428145307</v>
      </c>
      <c r="F17" s="84" t="s">
        <v>1801</v>
      </c>
      <c r="G17" s="84" t="b">
        <v>0</v>
      </c>
      <c r="H17" s="84" t="b">
        <v>0</v>
      </c>
      <c r="I17" s="84" t="b">
        <v>0</v>
      </c>
      <c r="J17" s="84" t="b">
        <v>0</v>
      </c>
      <c r="K17" s="84" t="b">
        <v>0</v>
      </c>
      <c r="L17" s="84" t="b">
        <v>0</v>
      </c>
    </row>
    <row r="18" spans="1:12" ht="15">
      <c r="A18" s="84" t="s">
        <v>1535</v>
      </c>
      <c r="B18" s="84" t="s">
        <v>1753</v>
      </c>
      <c r="C18" s="84">
        <v>18</v>
      </c>
      <c r="D18" s="122">
        <v>0.010300610399194637</v>
      </c>
      <c r="E18" s="122">
        <v>1.2656812978316805</v>
      </c>
      <c r="F18" s="84" t="s">
        <v>1801</v>
      </c>
      <c r="G18" s="84" t="b">
        <v>0</v>
      </c>
      <c r="H18" s="84" t="b">
        <v>0</v>
      </c>
      <c r="I18" s="84" t="b">
        <v>0</v>
      </c>
      <c r="J18" s="84" t="b">
        <v>0</v>
      </c>
      <c r="K18" s="84" t="b">
        <v>0</v>
      </c>
      <c r="L18" s="84" t="b">
        <v>0</v>
      </c>
    </row>
    <row r="19" spans="1:12" ht="15">
      <c r="A19" s="84" t="s">
        <v>1753</v>
      </c>
      <c r="B19" s="84" t="s">
        <v>1534</v>
      </c>
      <c r="C19" s="84">
        <v>18</v>
      </c>
      <c r="D19" s="122">
        <v>0.010300610399194637</v>
      </c>
      <c r="E19" s="122">
        <v>1.1926603604888741</v>
      </c>
      <c r="F19" s="84" t="s">
        <v>1801</v>
      </c>
      <c r="G19" s="84" t="b">
        <v>0</v>
      </c>
      <c r="H19" s="84" t="b">
        <v>0</v>
      </c>
      <c r="I19" s="84" t="b">
        <v>0</v>
      </c>
      <c r="J19" s="84" t="b">
        <v>0</v>
      </c>
      <c r="K19" s="84" t="b">
        <v>0</v>
      </c>
      <c r="L19" s="84" t="b">
        <v>0</v>
      </c>
    </row>
    <row r="20" spans="1:12" ht="15">
      <c r="A20" s="84" t="s">
        <v>1754</v>
      </c>
      <c r="B20" s="84" t="s">
        <v>1534</v>
      </c>
      <c r="C20" s="84">
        <v>14</v>
      </c>
      <c r="D20" s="122">
        <v>0.009082379539446689</v>
      </c>
      <c r="E20" s="122">
        <v>1.1926603604888741</v>
      </c>
      <c r="F20" s="84" t="s">
        <v>1801</v>
      </c>
      <c r="G20" s="84" t="b">
        <v>0</v>
      </c>
      <c r="H20" s="84" t="b">
        <v>1</v>
      </c>
      <c r="I20" s="84" t="b">
        <v>0</v>
      </c>
      <c r="J20" s="84" t="b">
        <v>0</v>
      </c>
      <c r="K20" s="84" t="b">
        <v>0</v>
      </c>
      <c r="L20" s="84" t="b">
        <v>0</v>
      </c>
    </row>
    <row r="21" spans="1:12" ht="15">
      <c r="A21" s="84" t="s">
        <v>1533</v>
      </c>
      <c r="B21" s="84" t="s">
        <v>1755</v>
      </c>
      <c r="C21" s="84">
        <v>14</v>
      </c>
      <c r="D21" s="122">
        <v>0.009082379539446689</v>
      </c>
      <c r="E21" s="122">
        <v>1.130167912284511</v>
      </c>
      <c r="F21" s="84" t="s">
        <v>1801</v>
      </c>
      <c r="G21" s="84" t="b">
        <v>0</v>
      </c>
      <c r="H21" s="84" t="b">
        <v>0</v>
      </c>
      <c r="I21" s="84" t="b">
        <v>0</v>
      </c>
      <c r="J21" s="84" t="b">
        <v>0</v>
      </c>
      <c r="K21" s="84" t="b">
        <v>0</v>
      </c>
      <c r="L21" s="84" t="b">
        <v>0</v>
      </c>
    </row>
    <row r="22" spans="1:12" ht="15">
      <c r="A22" s="84" t="s">
        <v>1755</v>
      </c>
      <c r="B22" s="84" t="s">
        <v>1559</v>
      </c>
      <c r="C22" s="84">
        <v>14</v>
      </c>
      <c r="D22" s="122">
        <v>0.009082379539446689</v>
      </c>
      <c r="E22" s="122">
        <v>1.8864907251724818</v>
      </c>
      <c r="F22" s="84" t="s">
        <v>1801</v>
      </c>
      <c r="G22" s="84" t="b">
        <v>0</v>
      </c>
      <c r="H22" s="84" t="b">
        <v>0</v>
      </c>
      <c r="I22" s="84" t="b">
        <v>0</v>
      </c>
      <c r="J22" s="84" t="b">
        <v>0</v>
      </c>
      <c r="K22" s="84" t="b">
        <v>0</v>
      </c>
      <c r="L22" s="84" t="b">
        <v>0</v>
      </c>
    </row>
    <row r="23" spans="1:12" ht="15">
      <c r="A23" s="84" t="s">
        <v>1559</v>
      </c>
      <c r="B23" s="84" t="s">
        <v>1756</v>
      </c>
      <c r="C23" s="84">
        <v>14</v>
      </c>
      <c r="D23" s="122">
        <v>0.009082379539446689</v>
      </c>
      <c r="E23" s="122">
        <v>1.8864907251724818</v>
      </c>
      <c r="F23" s="84" t="s">
        <v>1801</v>
      </c>
      <c r="G23" s="84" t="b">
        <v>0</v>
      </c>
      <c r="H23" s="84" t="b">
        <v>0</v>
      </c>
      <c r="I23" s="84" t="b">
        <v>0</v>
      </c>
      <c r="J23" s="84" t="b">
        <v>0</v>
      </c>
      <c r="K23" s="84" t="b">
        <v>0</v>
      </c>
      <c r="L23" s="84" t="b">
        <v>0</v>
      </c>
    </row>
    <row r="24" spans="1:12" ht="15">
      <c r="A24" s="84" t="s">
        <v>1756</v>
      </c>
      <c r="B24" s="84" t="s">
        <v>1558</v>
      </c>
      <c r="C24" s="84">
        <v>14</v>
      </c>
      <c r="D24" s="122">
        <v>0.009082379539446689</v>
      </c>
      <c r="E24" s="122">
        <v>1.4834711909711693</v>
      </c>
      <c r="F24" s="84" t="s">
        <v>1801</v>
      </c>
      <c r="G24" s="84" t="b">
        <v>0</v>
      </c>
      <c r="H24" s="84" t="b">
        <v>0</v>
      </c>
      <c r="I24" s="84" t="b">
        <v>0</v>
      </c>
      <c r="J24" s="84" t="b">
        <v>0</v>
      </c>
      <c r="K24" s="84" t="b">
        <v>0</v>
      </c>
      <c r="L24" s="84" t="b">
        <v>0</v>
      </c>
    </row>
    <row r="25" spans="1:12" ht="15">
      <c r="A25" s="84" t="s">
        <v>297</v>
      </c>
      <c r="B25" s="84" t="s">
        <v>306</v>
      </c>
      <c r="C25" s="84">
        <v>13</v>
      </c>
      <c r="D25" s="122">
        <v>0.008726841285908025</v>
      </c>
      <c r="E25" s="122">
        <v>0.5345266101242605</v>
      </c>
      <c r="F25" s="84" t="s">
        <v>1801</v>
      </c>
      <c r="G25" s="84" t="b">
        <v>0</v>
      </c>
      <c r="H25" s="84" t="b">
        <v>0</v>
      </c>
      <c r="I25" s="84" t="b">
        <v>0</v>
      </c>
      <c r="J25" s="84" t="b">
        <v>0</v>
      </c>
      <c r="K25" s="84" t="b">
        <v>0</v>
      </c>
      <c r="L25" s="84" t="b">
        <v>0</v>
      </c>
    </row>
    <row r="26" spans="1:12" ht="15">
      <c r="A26" s="84" t="s">
        <v>1757</v>
      </c>
      <c r="B26" s="84" t="s">
        <v>1532</v>
      </c>
      <c r="C26" s="84">
        <v>9</v>
      </c>
      <c r="D26" s="122">
        <v>0.007048882607429015</v>
      </c>
      <c r="E26" s="122">
        <v>1.0638612030673362</v>
      </c>
      <c r="F26" s="84" t="s">
        <v>1801</v>
      </c>
      <c r="G26" s="84" t="b">
        <v>0</v>
      </c>
      <c r="H26" s="84" t="b">
        <v>0</v>
      </c>
      <c r="I26" s="84" t="b">
        <v>0</v>
      </c>
      <c r="J26" s="84" t="b">
        <v>0</v>
      </c>
      <c r="K26" s="84" t="b">
        <v>0</v>
      </c>
      <c r="L26" s="84" t="b">
        <v>0</v>
      </c>
    </row>
    <row r="27" spans="1:12" ht="15">
      <c r="A27" s="84" t="s">
        <v>1533</v>
      </c>
      <c r="B27" s="84" t="s">
        <v>1758</v>
      </c>
      <c r="C27" s="84">
        <v>9</v>
      </c>
      <c r="D27" s="122">
        <v>0.007048882607429015</v>
      </c>
      <c r="E27" s="122">
        <v>1.130167912284511</v>
      </c>
      <c r="F27" s="84" t="s">
        <v>1801</v>
      </c>
      <c r="G27" s="84" t="b">
        <v>0</v>
      </c>
      <c r="H27" s="84" t="b">
        <v>0</v>
      </c>
      <c r="I27" s="84" t="b">
        <v>0</v>
      </c>
      <c r="J27" s="84" t="b">
        <v>0</v>
      </c>
      <c r="K27" s="84" t="b">
        <v>0</v>
      </c>
      <c r="L27" s="84" t="b">
        <v>0</v>
      </c>
    </row>
    <row r="28" spans="1:12" ht="15">
      <c r="A28" s="84" t="s">
        <v>1758</v>
      </c>
      <c r="B28" s="84" t="s">
        <v>1759</v>
      </c>
      <c r="C28" s="84">
        <v>9</v>
      </c>
      <c r="D28" s="122">
        <v>0.007048882607429015</v>
      </c>
      <c r="E28" s="122">
        <v>2.1626971371114307</v>
      </c>
      <c r="F28" s="84" t="s">
        <v>1801</v>
      </c>
      <c r="G28" s="84" t="b">
        <v>0</v>
      </c>
      <c r="H28" s="84" t="b">
        <v>0</v>
      </c>
      <c r="I28" s="84" t="b">
        <v>0</v>
      </c>
      <c r="J28" s="84" t="b">
        <v>0</v>
      </c>
      <c r="K28" s="84" t="b">
        <v>0</v>
      </c>
      <c r="L28" s="84" t="b">
        <v>0</v>
      </c>
    </row>
    <row r="29" spans="1:12" ht="15">
      <c r="A29" s="84" t="s">
        <v>1759</v>
      </c>
      <c r="B29" s="84" t="s">
        <v>1760</v>
      </c>
      <c r="C29" s="84">
        <v>9</v>
      </c>
      <c r="D29" s="122">
        <v>0.007048882607429015</v>
      </c>
      <c r="E29" s="122">
        <v>2.1626971371114307</v>
      </c>
      <c r="F29" s="84" t="s">
        <v>1801</v>
      </c>
      <c r="G29" s="84" t="b">
        <v>0</v>
      </c>
      <c r="H29" s="84" t="b">
        <v>0</v>
      </c>
      <c r="I29" s="84" t="b">
        <v>0</v>
      </c>
      <c r="J29" s="84" t="b">
        <v>0</v>
      </c>
      <c r="K29" s="84" t="b">
        <v>0</v>
      </c>
      <c r="L29" s="84" t="b">
        <v>0</v>
      </c>
    </row>
    <row r="30" spans="1:12" ht="15">
      <c r="A30" s="84" t="s">
        <v>1760</v>
      </c>
      <c r="B30" s="84" t="s">
        <v>1761</v>
      </c>
      <c r="C30" s="84">
        <v>9</v>
      </c>
      <c r="D30" s="122">
        <v>0.007048882607429015</v>
      </c>
      <c r="E30" s="122">
        <v>2.1626971371114307</v>
      </c>
      <c r="F30" s="84" t="s">
        <v>1801</v>
      </c>
      <c r="G30" s="84" t="b">
        <v>0</v>
      </c>
      <c r="H30" s="84" t="b">
        <v>0</v>
      </c>
      <c r="I30" s="84" t="b">
        <v>0</v>
      </c>
      <c r="J30" s="84" t="b">
        <v>0</v>
      </c>
      <c r="K30" s="84" t="b">
        <v>0</v>
      </c>
      <c r="L30" s="84" t="b">
        <v>0</v>
      </c>
    </row>
    <row r="31" spans="1:12" ht="15">
      <c r="A31" s="84" t="s">
        <v>1552</v>
      </c>
      <c r="B31" s="84" t="s">
        <v>1553</v>
      </c>
      <c r="C31" s="84">
        <v>8</v>
      </c>
      <c r="D31" s="122">
        <v>0.006552443001060584</v>
      </c>
      <c r="E31" s="122">
        <v>2.075546961392531</v>
      </c>
      <c r="F31" s="84" t="s">
        <v>1801</v>
      </c>
      <c r="G31" s="84" t="b">
        <v>0</v>
      </c>
      <c r="H31" s="84" t="b">
        <v>0</v>
      </c>
      <c r="I31" s="84" t="b">
        <v>0</v>
      </c>
      <c r="J31" s="84" t="b">
        <v>0</v>
      </c>
      <c r="K31" s="84" t="b">
        <v>0</v>
      </c>
      <c r="L31" s="84" t="b">
        <v>0</v>
      </c>
    </row>
    <row r="32" spans="1:12" ht="15">
      <c r="A32" s="84" t="s">
        <v>1553</v>
      </c>
      <c r="B32" s="84" t="s">
        <v>1554</v>
      </c>
      <c r="C32" s="84">
        <v>8</v>
      </c>
      <c r="D32" s="122">
        <v>0.006552443001060584</v>
      </c>
      <c r="E32" s="122">
        <v>1.417969642214737</v>
      </c>
      <c r="F32" s="84" t="s">
        <v>1801</v>
      </c>
      <c r="G32" s="84" t="b">
        <v>0</v>
      </c>
      <c r="H32" s="84" t="b">
        <v>0</v>
      </c>
      <c r="I32" s="84" t="b">
        <v>0</v>
      </c>
      <c r="J32" s="84" t="b">
        <v>0</v>
      </c>
      <c r="K32" s="84" t="b">
        <v>0</v>
      </c>
      <c r="L32" s="84" t="b">
        <v>0</v>
      </c>
    </row>
    <row r="33" spans="1:12" ht="15">
      <c r="A33" s="84" t="s">
        <v>1554</v>
      </c>
      <c r="B33" s="84" t="s">
        <v>1543</v>
      </c>
      <c r="C33" s="84">
        <v>8</v>
      </c>
      <c r="D33" s="122">
        <v>0.006552443001060584</v>
      </c>
      <c r="E33" s="122">
        <v>1.2418783831590559</v>
      </c>
      <c r="F33" s="84" t="s">
        <v>1801</v>
      </c>
      <c r="G33" s="84" t="b">
        <v>0</v>
      </c>
      <c r="H33" s="84" t="b">
        <v>0</v>
      </c>
      <c r="I33" s="84" t="b">
        <v>0</v>
      </c>
      <c r="J33" s="84" t="b">
        <v>0</v>
      </c>
      <c r="K33" s="84" t="b">
        <v>0</v>
      </c>
      <c r="L33" s="84" t="b">
        <v>0</v>
      </c>
    </row>
    <row r="34" spans="1:12" ht="15">
      <c r="A34" s="84" t="s">
        <v>1543</v>
      </c>
      <c r="B34" s="84" t="s">
        <v>1555</v>
      </c>
      <c r="C34" s="84">
        <v>8</v>
      </c>
      <c r="D34" s="122">
        <v>0.006552443001060584</v>
      </c>
      <c r="E34" s="122">
        <v>2.037758400503131</v>
      </c>
      <c r="F34" s="84" t="s">
        <v>1801</v>
      </c>
      <c r="G34" s="84" t="b">
        <v>0</v>
      </c>
      <c r="H34" s="84" t="b">
        <v>0</v>
      </c>
      <c r="I34" s="84" t="b">
        <v>0</v>
      </c>
      <c r="J34" s="84" t="b">
        <v>0</v>
      </c>
      <c r="K34" s="84" t="b">
        <v>0</v>
      </c>
      <c r="L34" s="84" t="b">
        <v>0</v>
      </c>
    </row>
    <row r="35" spans="1:12" ht="15">
      <c r="A35" s="84" t="s">
        <v>1555</v>
      </c>
      <c r="B35" s="84" t="s">
        <v>1556</v>
      </c>
      <c r="C35" s="84">
        <v>8</v>
      </c>
      <c r="D35" s="122">
        <v>0.006552443001060584</v>
      </c>
      <c r="E35" s="122">
        <v>2.213849659558812</v>
      </c>
      <c r="F35" s="84" t="s">
        <v>1801</v>
      </c>
      <c r="G35" s="84" t="b">
        <v>0</v>
      </c>
      <c r="H35" s="84" t="b">
        <v>0</v>
      </c>
      <c r="I35" s="84" t="b">
        <v>0</v>
      </c>
      <c r="J35" s="84" t="b">
        <v>0</v>
      </c>
      <c r="K35" s="84" t="b">
        <v>0</v>
      </c>
      <c r="L35" s="84" t="b">
        <v>0</v>
      </c>
    </row>
    <row r="36" spans="1:12" ht="15">
      <c r="A36" s="84" t="s">
        <v>287</v>
      </c>
      <c r="B36" s="84" t="s">
        <v>1552</v>
      </c>
      <c r="C36" s="84">
        <v>7</v>
      </c>
      <c r="D36" s="122">
        <v>0.006017861086925774</v>
      </c>
      <c r="E36" s="122">
        <v>2.058947699573069</v>
      </c>
      <c r="F36" s="84" t="s">
        <v>1801</v>
      </c>
      <c r="G36" s="84" t="b">
        <v>0</v>
      </c>
      <c r="H36" s="84" t="b">
        <v>0</v>
      </c>
      <c r="I36" s="84" t="b">
        <v>0</v>
      </c>
      <c r="J36" s="84" t="b">
        <v>0</v>
      </c>
      <c r="K36" s="84" t="b">
        <v>0</v>
      </c>
      <c r="L36" s="84" t="b">
        <v>0</v>
      </c>
    </row>
    <row r="37" spans="1:12" ht="15">
      <c r="A37" s="84" t="s">
        <v>1556</v>
      </c>
      <c r="B37" s="84" t="s">
        <v>1551</v>
      </c>
      <c r="C37" s="84">
        <v>7</v>
      </c>
      <c r="D37" s="122">
        <v>0.006017861086925774</v>
      </c>
      <c r="E37" s="122">
        <v>1.396189867891495</v>
      </c>
      <c r="F37" s="84" t="s">
        <v>1801</v>
      </c>
      <c r="G37" s="84" t="b">
        <v>0</v>
      </c>
      <c r="H37" s="84" t="b">
        <v>0</v>
      </c>
      <c r="I37" s="84" t="b">
        <v>0</v>
      </c>
      <c r="J37" s="84" t="b">
        <v>0</v>
      </c>
      <c r="K37" s="84" t="b">
        <v>0</v>
      </c>
      <c r="L37" s="84" t="b">
        <v>0</v>
      </c>
    </row>
    <row r="38" spans="1:12" ht="15">
      <c r="A38" s="84" t="s">
        <v>1551</v>
      </c>
      <c r="B38" s="84" t="s">
        <v>1547</v>
      </c>
      <c r="C38" s="84">
        <v>7</v>
      </c>
      <c r="D38" s="122">
        <v>0.006017861086925774</v>
      </c>
      <c r="E38" s="122">
        <v>1.2200986088358137</v>
      </c>
      <c r="F38" s="84" t="s">
        <v>1801</v>
      </c>
      <c r="G38" s="84" t="b">
        <v>0</v>
      </c>
      <c r="H38" s="84" t="b">
        <v>0</v>
      </c>
      <c r="I38" s="84" t="b">
        <v>0</v>
      </c>
      <c r="J38" s="84" t="b">
        <v>0</v>
      </c>
      <c r="K38" s="84" t="b">
        <v>0</v>
      </c>
      <c r="L38" s="84" t="b">
        <v>0</v>
      </c>
    </row>
    <row r="39" spans="1:12" ht="15">
      <c r="A39" s="84" t="s">
        <v>1547</v>
      </c>
      <c r="B39" s="84" t="s">
        <v>1551</v>
      </c>
      <c r="C39" s="84">
        <v>7</v>
      </c>
      <c r="D39" s="122">
        <v>0.006017861086925774</v>
      </c>
      <c r="E39" s="122">
        <v>1.2200986088358137</v>
      </c>
      <c r="F39" s="84" t="s">
        <v>1801</v>
      </c>
      <c r="G39" s="84" t="b">
        <v>0</v>
      </c>
      <c r="H39" s="84" t="b">
        <v>0</v>
      </c>
      <c r="I39" s="84" t="b">
        <v>0</v>
      </c>
      <c r="J39" s="84" t="b">
        <v>0</v>
      </c>
      <c r="K39" s="84" t="b">
        <v>0</v>
      </c>
      <c r="L39" s="84" t="b">
        <v>0</v>
      </c>
    </row>
    <row r="40" spans="1:12" ht="15">
      <c r="A40" s="84" t="s">
        <v>1551</v>
      </c>
      <c r="B40" s="84" t="s">
        <v>1549</v>
      </c>
      <c r="C40" s="84">
        <v>7</v>
      </c>
      <c r="D40" s="122">
        <v>0.006017861086925774</v>
      </c>
      <c r="E40" s="122">
        <v>1.2200986088358137</v>
      </c>
      <c r="F40" s="84" t="s">
        <v>1801</v>
      </c>
      <c r="G40" s="84" t="b">
        <v>0</v>
      </c>
      <c r="H40" s="84" t="b">
        <v>0</v>
      </c>
      <c r="I40" s="84" t="b">
        <v>0</v>
      </c>
      <c r="J40" s="84" t="b">
        <v>0</v>
      </c>
      <c r="K40" s="84" t="b">
        <v>0</v>
      </c>
      <c r="L40" s="84" t="b">
        <v>0</v>
      </c>
    </row>
    <row r="41" spans="1:12" ht="15">
      <c r="A41" s="84" t="s">
        <v>1549</v>
      </c>
      <c r="B41" s="84" t="s">
        <v>1551</v>
      </c>
      <c r="C41" s="84">
        <v>7</v>
      </c>
      <c r="D41" s="122">
        <v>0.006017861086925774</v>
      </c>
      <c r="E41" s="122">
        <v>1.2200986088358137</v>
      </c>
      <c r="F41" s="84" t="s">
        <v>1801</v>
      </c>
      <c r="G41" s="84" t="b">
        <v>0</v>
      </c>
      <c r="H41" s="84" t="b">
        <v>0</v>
      </c>
      <c r="I41" s="84" t="b">
        <v>0</v>
      </c>
      <c r="J41" s="84" t="b">
        <v>0</v>
      </c>
      <c r="K41" s="84" t="b">
        <v>0</v>
      </c>
      <c r="L41" s="84" t="b">
        <v>0</v>
      </c>
    </row>
    <row r="42" spans="1:12" ht="15">
      <c r="A42" s="84" t="s">
        <v>1551</v>
      </c>
      <c r="B42" s="84" t="s">
        <v>1532</v>
      </c>
      <c r="C42" s="84">
        <v>7</v>
      </c>
      <c r="D42" s="122">
        <v>0.006017861086925774</v>
      </c>
      <c r="E42" s="122">
        <v>0.2462014114000188</v>
      </c>
      <c r="F42" s="84" t="s">
        <v>1801</v>
      </c>
      <c r="G42" s="84" t="b">
        <v>0</v>
      </c>
      <c r="H42" s="84" t="b">
        <v>0</v>
      </c>
      <c r="I42" s="84" t="b">
        <v>0</v>
      </c>
      <c r="J42" s="84" t="b">
        <v>0</v>
      </c>
      <c r="K42" s="84" t="b">
        <v>0</v>
      </c>
      <c r="L42" s="84" t="b">
        <v>0</v>
      </c>
    </row>
    <row r="43" spans="1:12" ht="15">
      <c r="A43" s="84" t="s">
        <v>1532</v>
      </c>
      <c r="B43" s="84" t="s">
        <v>1551</v>
      </c>
      <c r="C43" s="84">
        <v>7</v>
      </c>
      <c r="D43" s="122">
        <v>0.006017861086925774</v>
      </c>
      <c r="E43" s="122">
        <v>0.25395687609678114</v>
      </c>
      <c r="F43" s="84" t="s">
        <v>1801</v>
      </c>
      <c r="G43" s="84" t="b">
        <v>0</v>
      </c>
      <c r="H43" s="84" t="b">
        <v>0</v>
      </c>
      <c r="I43" s="84" t="b">
        <v>0</v>
      </c>
      <c r="J43" s="84" t="b">
        <v>0</v>
      </c>
      <c r="K43" s="84" t="b">
        <v>0</v>
      </c>
      <c r="L43" s="84" t="b">
        <v>0</v>
      </c>
    </row>
    <row r="44" spans="1:12" ht="15">
      <c r="A44" s="84" t="s">
        <v>1551</v>
      </c>
      <c r="B44" s="84" t="s">
        <v>1762</v>
      </c>
      <c r="C44" s="84">
        <v>7</v>
      </c>
      <c r="D44" s="122">
        <v>0.006017861086925774</v>
      </c>
      <c r="E44" s="122">
        <v>1.3450373454441136</v>
      </c>
      <c r="F44" s="84" t="s">
        <v>1801</v>
      </c>
      <c r="G44" s="84" t="b">
        <v>0</v>
      </c>
      <c r="H44" s="84" t="b">
        <v>0</v>
      </c>
      <c r="I44" s="84" t="b">
        <v>0</v>
      </c>
      <c r="J44" s="84" t="b">
        <v>0</v>
      </c>
      <c r="K44" s="84" t="b">
        <v>0</v>
      </c>
      <c r="L44" s="84" t="b">
        <v>0</v>
      </c>
    </row>
    <row r="45" spans="1:12" ht="15">
      <c r="A45" s="84" t="s">
        <v>1762</v>
      </c>
      <c r="B45" s="84" t="s">
        <v>1551</v>
      </c>
      <c r="C45" s="84">
        <v>7</v>
      </c>
      <c r="D45" s="122">
        <v>0.006017861086925774</v>
      </c>
      <c r="E45" s="122">
        <v>1.396189867891495</v>
      </c>
      <c r="F45" s="84" t="s">
        <v>1801</v>
      </c>
      <c r="G45" s="84" t="b">
        <v>0</v>
      </c>
      <c r="H45" s="84" t="b">
        <v>0</v>
      </c>
      <c r="I45" s="84" t="b">
        <v>0</v>
      </c>
      <c r="J45" s="84" t="b">
        <v>0</v>
      </c>
      <c r="K45" s="84" t="b">
        <v>0</v>
      </c>
      <c r="L45" s="84" t="b">
        <v>0</v>
      </c>
    </row>
    <row r="46" spans="1:12" ht="15">
      <c r="A46" s="84" t="s">
        <v>297</v>
      </c>
      <c r="B46" s="84" t="s">
        <v>1754</v>
      </c>
      <c r="C46" s="84">
        <v>6</v>
      </c>
      <c r="D46" s="122">
        <v>0.005439652797151291</v>
      </c>
      <c r="E46" s="122">
        <v>1.1469028699281991</v>
      </c>
      <c r="F46" s="84" t="s">
        <v>1801</v>
      </c>
      <c r="G46" s="84" t="b">
        <v>0</v>
      </c>
      <c r="H46" s="84" t="b">
        <v>0</v>
      </c>
      <c r="I46" s="84" t="b">
        <v>0</v>
      </c>
      <c r="J46" s="84" t="b">
        <v>0</v>
      </c>
      <c r="K46" s="84" t="b">
        <v>1</v>
      </c>
      <c r="L46" s="84" t="b">
        <v>0</v>
      </c>
    </row>
    <row r="47" spans="1:12" ht="15">
      <c r="A47" s="84" t="s">
        <v>1551</v>
      </c>
      <c r="B47" s="84" t="s">
        <v>1764</v>
      </c>
      <c r="C47" s="84">
        <v>5</v>
      </c>
      <c r="D47" s="122">
        <v>0.004810483542291894</v>
      </c>
      <c r="E47" s="122">
        <v>1.375000568821557</v>
      </c>
      <c r="F47" s="84" t="s">
        <v>1801</v>
      </c>
      <c r="G47" s="84" t="b">
        <v>0</v>
      </c>
      <c r="H47" s="84" t="b">
        <v>0</v>
      </c>
      <c r="I47" s="84" t="b">
        <v>0</v>
      </c>
      <c r="J47" s="84" t="b">
        <v>0</v>
      </c>
      <c r="K47" s="84" t="b">
        <v>0</v>
      </c>
      <c r="L47" s="84" t="b">
        <v>0</v>
      </c>
    </row>
    <row r="48" spans="1:12" ht="15">
      <c r="A48" s="84" t="s">
        <v>1564</v>
      </c>
      <c r="B48" s="84" t="s">
        <v>1565</v>
      </c>
      <c r="C48" s="84">
        <v>5</v>
      </c>
      <c r="D48" s="122">
        <v>0.004810483542291894</v>
      </c>
      <c r="E48" s="122">
        <v>2.417969642214737</v>
      </c>
      <c r="F48" s="84" t="s">
        <v>1801</v>
      </c>
      <c r="G48" s="84" t="b">
        <v>0</v>
      </c>
      <c r="H48" s="84" t="b">
        <v>0</v>
      </c>
      <c r="I48" s="84" t="b">
        <v>0</v>
      </c>
      <c r="J48" s="84" t="b">
        <v>0</v>
      </c>
      <c r="K48" s="84" t="b">
        <v>0</v>
      </c>
      <c r="L48" s="84" t="b">
        <v>0</v>
      </c>
    </row>
    <row r="49" spans="1:12" ht="15">
      <c r="A49" s="84" t="s">
        <v>1558</v>
      </c>
      <c r="B49" s="84" t="s">
        <v>1765</v>
      </c>
      <c r="C49" s="84">
        <v>4</v>
      </c>
      <c r="D49" s="122">
        <v>0.004120033681788824</v>
      </c>
      <c r="E49" s="122">
        <v>2.4179696422147368</v>
      </c>
      <c r="F49" s="84" t="s">
        <v>1801</v>
      </c>
      <c r="G49" s="84" t="b">
        <v>0</v>
      </c>
      <c r="H49" s="84" t="b">
        <v>0</v>
      </c>
      <c r="I49" s="84" t="b">
        <v>0</v>
      </c>
      <c r="J49" s="84" t="b">
        <v>0</v>
      </c>
      <c r="K49" s="84" t="b">
        <v>0</v>
      </c>
      <c r="L49" s="84" t="b">
        <v>0</v>
      </c>
    </row>
    <row r="50" spans="1:12" ht="15">
      <c r="A50" s="84" t="s">
        <v>297</v>
      </c>
      <c r="B50" s="84" t="s">
        <v>1757</v>
      </c>
      <c r="C50" s="84">
        <v>4</v>
      </c>
      <c r="D50" s="122">
        <v>0.004120033681788824</v>
      </c>
      <c r="E50" s="122">
        <v>1.1749315935284426</v>
      </c>
      <c r="F50" s="84" t="s">
        <v>1801</v>
      </c>
      <c r="G50" s="84" t="b">
        <v>0</v>
      </c>
      <c r="H50" s="84" t="b">
        <v>0</v>
      </c>
      <c r="I50" s="84" t="b">
        <v>0</v>
      </c>
      <c r="J50" s="84" t="b">
        <v>0</v>
      </c>
      <c r="K50" s="84" t="b">
        <v>0</v>
      </c>
      <c r="L50" s="84" t="b">
        <v>0</v>
      </c>
    </row>
    <row r="51" spans="1:12" ht="15">
      <c r="A51" s="84" t="s">
        <v>1541</v>
      </c>
      <c r="B51" s="84" t="s">
        <v>1542</v>
      </c>
      <c r="C51" s="84">
        <v>4</v>
      </c>
      <c r="D51" s="122">
        <v>0.004120033681788824</v>
      </c>
      <c r="E51" s="122">
        <v>2.241878383159056</v>
      </c>
      <c r="F51" s="84" t="s">
        <v>1801</v>
      </c>
      <c r="G51" s="84" t="b">
        <v>0</v>
      </c>
      <c r="H51" s="84" t="b">
        <v>0</v>
      </c>
      <c r="I51" s="84" t="b">
        <v>0</v>
      </c>
      <c r="J51" s="84" t="b">
        <v>1</v>
      </c>
      <c r="K51" s="84" t="b">
        <v>0</v>
      </c>
      <c r="L51" s="84" t="b">
        <v>0</v>
      </c>
    </row>
    <row r="52" spans="1:12" ht="15">
      <c r="A52" s="84" t="s">
        <v>1542</v>
      </c>
      <c r="B52" s="84" t="s">
        <v>1543</v>
      </c>
      <c r="C52" s="84">
        <v>4</v>
      </c>
      <c r="D52" s="122">
        <v>0.004120033681788824</v>
      </c>
      <c r="E52" s="122">
        <v>1.9408483874950744</v>
      </c>
      <c r="F52" s="84" t="s">
        <v>1801</v>
      </c>
      <c r="G52" s="84" t="b">
        <v>1</v>
      </c>
      <c r="H52" s="84" t="b">
        <v>0</v>
      </c>
      <c r="I52" s="84" t="b">
        <v>0</v>
      </c>
      <c r="J52" s="84" t="b">
        <v>0</v>
      </c>
      <c r="K52" s="84" t="b">
        <v>0</v>
      </c>
      <c r="L52" s="84" t="b">
        <v>0</v>
      </c>
    </row>
    <row r="53" spans="1:12" ht="15">
      <c r="A53" s="84" t="s">
        <v>1543</v>
      </c>
      <c r="B53" s="84" t="s">
        <v>1544</v>
      </c>
      <c r="C53" s="84">
        <v>4</v>
      </c>
      <c r="D53" s="122">
        <v>0.004120033681788824</v>
      </c>
      <c r="E53" s="122">
        <v>2.037758400503131</v>
      </c>
      <c r="F53" s="84" t="s">
        <v>1801</v>
      </c>
      <c r="G53" s="84" t="b">
        <v>0</v>
      </c>
      <c r="H53" s="84" t="b">
        <v>0</v>
      </c>
      <c r="I53" s="84" t="b">
        <v>0</v>
      </c>
      <c r="J53" s="84" t="b">
        <v>0</v>
      </c>
      <c r="K53" s="84" t="b">
        <v>0</v>
      </c>
      <c r="L53" s="84" t="b">
        <v>0</v>
      </c>
    </row>
    <row r="54" spans="1:12" ht="15">
      <c r="A54" s="84" t="s">
        <v>1544</v>
      </c>
      <c r="B54" s="84" t="s">
        <v>1545</v>
      </c>
      <c r="C54" s="84">
        <v>4</v>
      </c>
      <c r="D54" s="122">
        <v>0.004120033681788824</v>
      </c>
      <c r="E54" s="122">
        <v>2.338788396167112</v>
      </c>
      <c r="F54" s="84" t="s">
        <v>1801</v>
      </c>
      <c r="G54" s="84" t="b">
        <v>0</v>
      </c>
      <c r="H54" s="84" t="b">
        <v>0</v>
      </c>
      <c r="I54" s="84" t="b">
        <v>0</v>
      </c>
      <c r="J54" s="84" t="b">
        <v>0</v>
      </c>
      <c r="K54" s="84" t="b">
        <v>0</v>
      </c>
      <c r="L54" s="84" t="b">
        <v>0</v>
      </c>
    </row>
    <row r="55" spans="1:12" ht="15">
      <c r="A55" s="84" t="s">
        <v>1545</v>
      </c>
      <c r="B55" s="84" t="s">
        <v>1546</v>
      </c>
      <c r="C55" s="84">
        <v>4</v>
      </c>
      <c r="D55" s="122">
        <v>0.004120033681788824</v>
      </c>
      <c r="E55" s="122">
        <v>2.338788396167112</v>
      </c>
      <c r="F55" s="84" t="s">
        <v>1801</v>
      </c>
      <c r="G55" s="84" t="b">
        <v>0</v>
      </c>
      <c r="H55" s="84" t="b">
        <v>0</v>
      </c>
      <c r="I55" s="84" t="b">
        <v>0</v>
      </c>
      <c r="J55" s="84" t="b">
        <v>0</v>
      </c>
      <c r="K55" s="84" t="b">
        <v>0</v>
      </c>
      <c r="L55" s="84" t="b">
        <v>0</v>
      </c>
    </row>
    <row r="56" spans="1:12" ht="15">
      <c r="A56" s="84" t="s">
        <v>1546</v>
      </c>
      <c r="B56" s="84" t="s">
        <v>1547</v>
      </c>
      <c r="C56" s="84">
        <v>4</v>
      </c>
      <c r="D56" s="122">
        <v>0.004120033681788824</v>
      </c>
      <c r="E56" s="122">
        <v>2.037758400503131</v>
      </c>
      <c r="F56" s="84" t="s">
        <v>1801</v>
      </c>
      <c r="G56" s="84" t="b">
        <v>0</v>
      </c>
      <c r="H56" s="84" t="b">
        <v>0</v>
      </c>
      <c r="I56" s="84" t="b">
        <v>0</v>
      </c>
      <c r="J56" s="84" t="b">
        <v>0</v>
      </c>
      <c r="K56" s="84" t="b">
        <v>0</v>
      </c>
      <c r="L56" s="84" t="b">
        <v>0</v>
      </c>
    </row>
    <row r="57" spans="1:12" ht="15">
      <c r="A57" s="84" t="s">
        <v>1547</v>
      </c>
      <c r="B57" s="84" t="s">
        <v>244</v>
      </c>
      <c r="C57" s="84">
        <v>4</v>
      </c>
      <c r="D57" s="122">
        <v>0.004120033681788824</v>
      </c>
      <c r="E57" s="122">
        <v>2.037758400503131</v>
      </c>
      <c r="F57" s="84" t="s">
        <v>1801</v>
      </c>
      <c r="G57" s="84" t="b">
        <v>0</v>
      </c>
      <c r="H57" s="84" t="b">
        <v>0</v>
      </c>
      <c r="I57" s="84" t="b">
        <v>0</v>
      </c>
      <c r="J57" s="84" t="b">
        <v>0</v>
      </c>
      <c r="K57" s="84" t="b">
        <v>0</v>
      </c>
      <c r="L57" s="84" t="b">
        <v>0</v>
      </c>
    </row>
    <row r="58" spans="1:12" ht="15">
      <c r="A58" s="84" t="s">
        <v>244</v>
      </c>
      <c r="B58" s="84" t="s">
        <v>1548</v>
      </c>
      <c r="C58" s="84">
        <v>4</v>
      </c>
      <c r="D58" s="122">
        <v>0.004120033681788824</v>
      </c>
      <c r="E58" s="122">
        <v>2.338788396167112</v>
      </c>
      <c r="F58" s="84" t="s">
        <v>1801</v>
      </c>
      <c r="G58" s="84" t="b">
        <v>0</v>
      </c>
      <c r="H58" s="84" t="b">
        <v>0</v>
      </c>
      <c r="I58" s="84" t="b">
        <v>0</v>
      </c>
      <c r="J58" s="84" t="b">
        <v>0</v>
      </c>
      <c r="K58" s="84" t="b">
        <v>0</v>
      </c>
      <c r="L58" s="84" t="b">
        <v>0</v>
      </c>
    </row>
    <row r="59" spans="1:12" ht="15">
      <c r="A59" s="84" t="s">
        <v>1548</v>
      </c>
      <c r="B59" s="84" t="s">
        <v>1549</v>
      </c>
      <c r="C59" s="84">
        <v>4</v>
      </c>
      <c r="D59" s="122">
        <v>0.004120033681788824</v>
      </c>
      <c r="E59" s="122">
        <v>1.8616671414474497</v>
      </c>
      <c r="F59" s="84" t="s">
        <v>1801</v>
      </c>
      <c r="G59" s="84" t="b">
        <v>0</v>
      </c>
      <c r="H59" s="84" t="b">
        <v>0</v>
      </c>
      <c r="I59" s="84" t="b">
        <v>0</v>
      </c>
      <c r="J59" s="84" t="b">
        <v>0</v>
      </c>
      <c r="K59" s="84" t="b">
        <v>0</v>
      </c>
      <c r="L59" s="84" t="b">
        <v>0</v>
      </c>
    </row>
    <row r="60" spans="1:12" ht="15">
      <c r="A60" s="84" t="s">
        <v>1549</v>
      </c>
      <c r="B60" s="84" t="s">
        <v>304</v>
      </c>
      <c r="C60" s="84">
        <v>4</v>
      </c>
      <c r="D60" s="122">
        <v>0.004120033681788824</v>
      </c>
      <c r="E60" s="122">
        <v>2.037758400503131</v>
      </c>
      <c r="F60" s="84" t="s">
        <v>1801</v>
      </c>
      <c r="G60" s="84" t="b">
        <v>0</v>
      </c>
      <c r="H60" s="84" t="b">
        <v>0</v>
      </c>
      <c r="I60" s="84" t="b">
        <v>0</v>
      </c>
      <c r="J60" s="84" t="b">
        <v>0</v>
      </c>
      <c r="K60" s="84" t="b">
        <v>0</v>
      </c>
      <c r="L60" s="84" t="b">
        <v>0</v>
      </c>
    </row>
    <row r="61" spans="1:12" ht="15">
      <c r="A61" s="84" t="s">
        <v>304</v>
      </c>
      <c r="B61" s="84" t="s">
        <v>1768</v>
      </c>
      <c r="C61" s="84">
        <v>4</v>
      </c>
      <c r="D61" s="122">
        <v>0.004120033681788824</v>
      </c>
      <c r="E61" s="122">
        <v>2.5148796552227934</v>
      </c>
      <c r="F61" s="84" t="s">
        <v>1801</v>
      </c>
      <c r="G61" s="84" t="b">
        <v>0</v>
      </c>
      <c r="H61" s="84" t="b">
        <v>0</v>
      </c>
      <c r="I61" s="84" t="b">
        <v>0</v>
      </c>
      <c r="J61" s="84" t="b">
        <v>0</v>
      </c>
      <c r="K61" s="84" t="b">
        <v>0</v>
      </c>
      <c r="L61" s="84" t="b">
        <v>0</v>
      </c>
    </row>
    <row r="62" spans="1:12" ht="15">
      <c r="A62" s="84" t="s">
        <v>1768</v>
      </c>
      <c r="B62" s="84" t="s">
        <v>1532</v>
      </c>
      <c r="C62" s="84">
        <v>4</v>
      </c>
      <c r="D62" s="122">
        <v>0.004120033681788824</v>
      </c>
      <c r="E62" s="122">
        <v>1.0638612030673362</v>
      </c>
      <c r="F62" s="84" t="s">
        <v>1801</v>
      </c>
      <c r="G62" s="84" t="b">
        <v>0</v>
      </c>
      <c r="H62" s="84" t="b">
        <v>0</v>
      </c>
      <c r="I62" s="84" t="b">
        <v>0</v>
      </c>
      <c r="J62" s="84" t="b">
        <v>0</v>
      </c>
      <c r="K62" s="84" t="b">
        <v>0</v>
      </c>
      <c r="L62" s="84" t="b">
        <v>0</v>
      </c>
    </row>
    <row r="63" spans="1:12" ht="15">
      <c r="A63" s="84" t="s">
        <v>1769</v>
      </c>
      <c r="B63" s="84" t="s">
        <v>1770</v>
      </c>
      <c r="C63" s="84">
        <v>3</v>
      </c>
      <c r="D63" s="122">
        <v>0.003352685534519544</v>
      </c>
      <c r="E63" s="122">
        <v>2.6398183918310933</v>
      </c>
      <c r="F63" s="84" t="s">
        <v>1801</v>
      </c>
      <c r="G63" s="84" t="b">
        <v>0</v>
      </c>
      <c r="H63" s="84" t="b">
        <v>0</v>
      </c>
      <c r="I63" s="84" t="b">
        <v>0</v>
      </c>
      <c r="J63" s="84" t="b">
        <v>0</v>
      </c>
      <c r="K63" s="84" t="b">
        <v>0</v>
      </c>
      <c r="L63" s="84" t="b">
        <v>0</v>
      </c>
    </row>
    <row r="64" spans="1:12" ht="15">
      <c r="A64" s="84" t="s">
        <v>1770</v>
      </c>
      <c r="B64" s="84" t="s">
        <v>1533</v>
      </c>
      <c r="C64" s="84">
        <v>3</v>
      </c>
      <c r="D64" s="122">
        <v>0.003352685534519544</v>
      </c>
      <c r="E64" s="122">
        <v>1.130167912284511</v>
      </c>
      <c r="F64" s="84" t="s">
        <v>1801</v>
      </c>
      <c r="G64" s="84" t="b">
        <v>0</v>
      </c>
      <c r="H64" s="84" t="b">
        <v>0</v>
      </c>
      <c r="I64" s="84" t="b">
        <v>0</v>
      </c>
      <c r="J64" s="84" t="b">
        <v>0</v>
      </c>
      <c r="K64" s="84" t="b">
        <v>0</v>
      </c>
      <c r="L64" s="84" t="b">
        <v>0</v>
      </c>
    </row>
    <row r="65" spans="1:12" ht="15">
      <c r="A65" s="84" t="s">
        <v>1533</v>
      </c>
      <c r="B65" s="84" t="s">
        <v>1771</v>
      </c>
      <c r="C65" s="84">
        <v>3</v>
      </c>
      <c r="D65" s="122">
        <v>0.003352685534519544</v>
      </c>
      <c r="E65" s="122">
        <v>1.130167912284511</v>
      </c>
      <c r="F65" s="84" t="s">
        <v>1801</v>
      </c>
      <c r="G65" s="84" t="b">
        <v>0</v>
      </c>
      <c r="H65" s="84" t="b">
        <v>0</v>
      </c>
      <c r="I65" s="84" t="b">
        <v>0</v>
      </c>
      <c r="J65" s="84" t="b">
        <v>0</v>
      </c>
      <c r="K65" s="84" t="b">
        <v>0</v>
      </c>
      <c r="L65" s="84" t="b">
        <v>0</v>
      </c>
    </row>
    <row r="66" spans="1:12" ht="15">
      <c r="A66" s="84" t="s">
        <v>1771</v>
      </c>
      <c r="B66" s="84" t="s">
        <v>1772</v>
      </c>
      <c r="C66" s="84">
        <v>3</v>
      </c>
      <c r="D66" s="122">
        <v>0.003352685534519544</v>
      </c>
      <c r="E66" s="122">
        <v>2.6398183918310933</v>
      </c>
      <c r="F66" s="84" t="s">
        <v>1801</v>
      </c>
      <c r="G66" s="84" t="b">
        <v>0</v>
      </c>
      <c r="H66" s="84" t="b">
        <v>0</v>
      </c>
      <c r="I66" s="84" t="b">
        <v>0</v>
      </c>
      <c r="J66" s="84" t="b">
        <v>0</v>
      </c>
      <c r="K66" s="84" t="b">
        <v>0</v>
      </c>
      <c r="L66" s="84" t="b">
        <v>0</v>
      </c>
    </row>
    <row r="67" spans="1:12" ht="15">
      <c r="A67" s="84" t="s">
        <v>1772</v>
      </c>
      <c r="B67" s="84" t="s">
        <v>1766</v>
      </c>
      <c r="C67" s="84">
        <v>3</v>
      </c>
      <c r="D67" s="122">
        <v>0.003352685534519544</v>
      </c>
      <c r="E67" s="122">
        <v>2.5148796552227934</v>
      </c>
      <c r="F67" s="84" t="s">
        <v>1801</v>
      </c>
      <c r="G67" s="84" t="b">
        <v>0</v>
      </c>
      <c r="H67" s="84" t="b">
        <v>0</v>
      </c>
      <c r="I67" s="84" t="b">
        <v>0</v>
      </c>
      <c r="J67" s="84" t="b">
        <v>0</v>
      </c>
      <c r="K67" s="84" t="b">
        <v>0</v>
      </c>
      <c r="L67" s="84" t="b">
        <v>0</v>
      </c>
    </row>
    <row r="68" spans="1:12" ht="15">
      <c r="A68" s="84" t="s">
        <v>1766</v>
      </c>
      <c r="B68" s="84" t="s">
        <v>1773</v>
      </c>
      <c r="C68" s="84">
        <v>3</v>
      </c>
      <c r="D68" s="122">
        <v>0.003352685534519544</v>
      </c>
      <c r="E68" s="122">
        <v>2.5148796552227934</v>
      </c>
      <c r="F68" s="84" t="s">
        <v>1801</v>
      </c>
      <c r="G68" s="84" t="b">
        <v>0</v>
      </c>
      <c r="H68" s="84" t="b">
        <v>0</v>
      </c>
      <c r="I68" s="84" t="b">
        <v>0</v>
      </c>
      <c r="J68" s="84" t="b">
        <v>0</v>
      </c>
      <c r="K68" s="84" t="b">
        <v>1</v>
      </c>
      <c r="L68" s="84" t="b">
        <v>0</v>
      </c>
    </row>
    <row r="69" spans="1:12" ht="15">
      <c r="A69" s="84" t="s">
        <v>1773</v>
      </c>
      <c r="B69" s="84" t="s">
        <v>1774</v>
      </c>
      <c r="C69" s="84">
        <v>3</v>
      </c>
      <c r="D69" s="122">
        <v>0.003352685534519544</v>
      </c>
      <c r="E69" s="122">
        <v>2.6398183918310933</v>
      </c>
      <c r="F69" s="84" t="s">
        <v>1801</v>
      </c>
      <c r="G69" s="84" t="b">
        <v>0</v>
      </c>
      <c r="H69" s="84" t="b">
        <v>1</v>
      </c>
      <c r="I69" s="84" t="b">
        <v>0</v>
      </c>
      <c r="J69" s="84" t="b">
        <v>0</v>
      </c>
      <c r="K69" s="84" t="b">
        <v>0</v>
      </c>
      <c r="L69" s="84" t="b">
        <v>0</v>
      </c>
    </row>
    <row r="70" spans="1:12" ht="15">
      <c r="A70" s="84" t="s">
        <v>1774</v>
      </c>
      <c r="B70" s="84" t="s">
        <v>1537</v>
      </c>
      <c r="C70" s="84">
        <v>3</v>
      </c>
      <c r="D70" s="122">
        <v>0.003352685534519544</v>
      </c>
      <c r="E70" s="122">
        <v>1.4356984091751686</v>
      </c>
      <c r="F70" s="84" t="s">
        <v>1801</v>
      </c>
      <c r="G70" s="84" t="b">
        <v>0</v>
      </c>
      <c r="H70" s="84" t="b">
        <v>0</v>
      </c>
      <c r="I70" s="84" t="b">
        <v>0</v>
      </c>
      <c r="J70" s="84" t="b">
        <v>0</v>
      </c>
      <c r="K70" s="84" t="b">
        <v>0</v>
      </c>
      <c r="L70" s="84" t="b">
        <v>0</v>
      </c>
    </row>
    <row r="71" spans="1:12" ht="15">
      <c r="A71" s="84" t="s">
        <v>1537</v>
      </c>
      <c r="B71" s="84" t="s">
        <v>1775</v>
      </c>
      <c r="C71" s="84">
        <v>3</v>
      </c>
      <c r="D71" s="122">
        <v>0.003352685534519544</v>
      </c>
      <c r="E71" s="122">
        <v>1.3610647908782645</v>
      </c>
      <c r="F71" s="84" t="s">
        <v>1801</v>
      </c>
      <c r="G71" s="84" t="b">
        <v>0</v>
      </c>
      <c r="H71" s="84" t="b">
        <v>0</v>
      </c>
      <c r="I71" s="84" t="b">
        <v>0</v>
      </c>
      <c r="J71" s="84" t="b">
        <v>0</v>
      </c>
      <c r="K71" s="84" t="b">
        <v>0</v>
      </c>
      <c r="L71" s="84" t="b">
        <v>0</v>
      </c>
    </row>
    <row r="72" spans="1:12" ht="15">
      <c r="A72" s="84" t="s">
        <v>1775</v>
      </c>
      <c r="B72" s="84" t="s">
        <v>306</v>
      </c>
      <c r="C72" s="84">
        <v>3</v>
      </c>
      <c r="D72" s="122">
        <v>0.003352685534519544</v>
      </c>
      <c r="E72" s="122">
        <v>1.2656812978316805</v>
      </c>
      <c r="F72" s="84" t="s">
        <v>1801</v>
      </c>
      <c r="G72" s="84" t="b">
        <v>0</v>
      </c>
      <c r="H72" s="84" t="b">
        <v>0</v>
      </c>
      <c r="I72" s="84" t="b">
        <v>0</v>
      </c>
      <c r="J72" s="84" t="b">
        <v>0</v>
      </c>
      <c r="K72" s="84" t="b">
        <v>0</v>
      </c>
      <c r="L72" s="84" t="b">
        <v>0</v>
      </c>
    </row>
    <row r="73" spans="1:12" ht="15">
      <c r="A73" s="84" t="s">
        <v>214</v>
      </c>
      <c r="B73" s="84" t="s">
        <v>1541</v>
      </c>
      <c r="C73" s="84">
        <v>3</v>
      </c>
      <c r="D73" s="122">
        <v>0.003352685534519544</v>
      </c>
      <c r="E73" s="122">
        <v>2.417969642214737</v>
      </c>
      <c r="F73" s="84" t="s">
        <v>1801</v>
      </c>
      <c r="G73" s="84" t="b">
        <v>0</v>
      </c>
      <c r="H73" s="84" t="b">
        <v>0</v>
      </c>
      <c r="I73" s="84" t="b">
        <v>0</v>
      </c>
      <c r="J73" s="84" t="b">
        <v>0</v>
      </c>
      <c r="K73" s="84" t="b">
        <v>0</v>
      </c>
      <c r="L73" s="84" t="b">
        <v>0</v>
      </c>
    </row>
    <row r="74" spans="1:12" ht="15">
      <c r="A74" s="84" t="s">
        <v>297</v>
      </c>
      <c r="B74" s="84" t="s">
        <v>1769</v>
      </c>
      <c r="C74" s="84">
        <v>2</v>
      </c>
      <c r="D74" s="122">
        <v>0.0024819229315236778</v>
      </c>
      <c r="E74" s="122">
        <v>1.271841606536499</v>
      </c>
      <c r="F74" s="84" t="s">
        <v>1801</v>
      </c>
      <c r="G74" s="84" t="b">
        <v>0</v>
      </c>
      <c r="H74" s="84" t="b">
        <v>0</v>
      </c>
      <c r="I74" s="84" t="b">
        <v>0</v>
      </c>
      <c r="J74" s="84" t="b">
        <v>0</v>
      </c>
      <c r="K74" s="84" t="b">
        <v>0</v>
      </c>
      <c r="L74" s="84" t="b">
        <v>0</v>
      </c>
    </row>
    <row r="75" spans="1:12" ht="15">
      <c r="A75" s="84" t="s">
        <v>297</v>
      </c>
      <c r="B75" s="84" t="s">
        <v>1541</v>
      </c>
      <c r="C75" s="84">
        <v>2</v>
      </c>
      <c r="D75" s="122">
        <v>0.0024819229315236778</v>
      </c>
      <c r="E75" s="122">
        <v>0.8739015978644614</v>
      </c>
      <c r="F75" s="84" t="s">
        <v>1801</v>
      </c>
      <c r="G75" s="84" t="b">
        <v>0</v>
      </c>
      <c r="H75" s="84" t="b">
        <v>0</v>
      </c>
      <c r="I75" s="84" t="b">
        <v>0</v>
      </c>
      <c r="J75" s="84" t="b">
        <v>0</v>
      </c>
      <c r="K75" s="84" t="b">
        <v>0</v>
      </c>
      <c r="L75" s="84" t="b">
        <v>0</v>
      </c>
    </row>
    <row r="76" spans="1:12" ht="15">
      <c r="A76" s="84" t="s">
        <v>1541</v>
      </c>
      <c r="B76" s="84" t="s">
        <v>1780</v>
      </c>
      <c r="C76" s="84">
        <v>2</v>
      </c>
      <c r="D76" s="122">
        <v>0.0024819229315236778</v>
      </c>
      <c r="E76" s="122">
        <v>2.338788396167112</v>
      </c>
      <c r="F76" s="84" t="s">
        <v>1801</v>
      </c>
      <c r="G76" s="84" t="b">
        <v>0</v>
      </c>
      <c r="H76" s="84" t="b">
        <v>0</v>
      </c>
      <c r="I76" s="84" t="b">
        <v>0</v>
      </c>
      <c r="J76" s="84" t="b">
        <v>0</v>
      </c>
      <c r="K76" s="84" t="b">
        <v>0</v>
      </c>
      <c r="L76" s="84" t="b">
        <v>0</v>
      </c>
    </row>
    <row r="77" spans="1:12" ht="15">
      <c r="A77" s="84" t="s">
        <v>1780</v>
      </c>
      <c r="B77" s="84" t="s">
        <v>1781</v>
      </c>
      <c r="C77" s="84">
        <v>2</v>
      </c>
      <c r="D77" s="122">
        <v>0.0024819229315236778</v>
      </c>
      <c r="E77" s="122">
        <v>2.8159096508867747</v>
      </c>
      <c r="F77" s="84" t="s">
        <v>1801</v>
      </c>
      <c r="G77" s="84" t="b">
        <v>0</v>
      </c>
      <c r="H77" s="84" t="b">
        <v>0</v>
      </c>
      <c r="I77" s="84" t="b">
        <v>0</v>
      </c>
      <c r="J77" s="84" t="b">
        <v>0</v>
      </c>
      <c r="K77" s="84" t="b">
        <v>0</v>
      </c>
      <c r="L77" s="84" t="b">
        <v>0</v>
      </c>
    </row>
    <row r="78" spans="1:12" ht="15">
      <c r="A78" s="84" t="s">
        <v>1781</v>
      </c>
      <c r="B78" s="84" t="s">
        <v>1782</v>
      </c>
      <c r="C78" s="84">
        <v>2</v>
      </c>
      <c r="D78" s="122">
        <v>0.0024819229315236778</v>
      </c>
      <c r="E78" s="122">
        <v>2.8159096508867747</v>
      </c>
      <c r="F78" s="84" t="s">
        <v>1801</v>
      </c>
      <c r="G78" s="84" t="b">
        <v>0</v>
      </c>
      <c r="H78" s="84" t="b">
        <v>0</v>
      </c>
      <c r="I78" s="84" t="b">
        <v>0</v>
      </c>
      <c r="J78" s="84" t="b">
        <v>0</v>
      </c>
      <c r="K78" s="84" t="b">
        <v>0</v>
      </c>
      <c r="L78" s="84" t="b">
        <v>0</v>
      </c>
    </row>
    <row r="79" spans="1:12" ht="15">
      <c r="A79" s="84" t="s">
        <v>1782</v>
      </c>
      <c r="B79" s="84" t="s">
        <v>1783</v>
      </c>
      <c r="C79" s="84">
        <v>2</v>
      </c>
      <c r="D79" s="122">
        <v>0.0024819229315236778</v>
      </c>
      <c r="E79" s="122">
        <v>2.8159096508867747</v>
      </c>
      <c r="F79" s="84" t="s">
        <v>1801</v>
      </c>
      <c r="G79" s="84" t="b">
        <v>0</v>
      </c>
      <c r="H79" s="84" t="b">
        <v>0</v>
      </c>
      <c r="I79" s="84" t="b">
        <v>0</v>
      </c>
      <c r="J79" s="84" t="b">
        <v>0</v>
      </c>
      <c r="K79" s="84" t="b">
        <v>0</v>
      </c>
      <c r="L79" s="84" t="b">
        <v>0</v>
      </c>
    </row>
    <row r="80" spans="1:12" ht="15">
      <c r="A80" s="84" t="s">
        <v>1783</v>
      </c>
      <c r="B80" s="84" t="s">
        <v>1532</v>
      </c>
      <c r="C80" s="84">
        <v>2</v>
      </c>
      <c r="D80" s="122">
        <v>0.0024819229315236778</v>
      </c>
      <c r="E80" s="122">
        <v>1.0638612030673362</v>
      </c>
      <c r="F80" s="84" t="s">
        <v>1801</v>
      </c>
      <c r="G80" s="84" t="b">
        <v>0</v>
      </c>
      <c r="H80" s="84" t="b">
        <v>0</v>
      </c>
      <c r="I80" s="84" t="b">
        <v>0</v>
      </c>
      <c r="J80" s="84" t="b">
        <v>0</v>
      </c>
      <c r="K80" s="84" t="b">
        <v>0</v>
      </c>
      <c r="L80" s="84" t="b">
        <v>0</v>
      </c>
    </row>
    <row r="81" spans="1:12" ht="15">
      <c r="A81" s="84" t="s">
        <v>1532</v>
      </c>
      <c r="B81" s="84" t="s">
        <v>1767</v>
      </c>
      <c r="C81" s="84">
        <v>2</v>
      </c>
      <c r="D81" s="122">
        <v>0.0024819229315236778</v>
      </c>
      <c r="E81" s="122">
        <v>0.7705866721001172</v>
      </c>
      <c r="F81" s="84" t="s">
        <v>1801</v>
      </c>
      <c r="G81" s="84" t="b">
        <v>0</v>
      </c>
      <c r="H81" s="84" t="b">
        <v>0</v>
      </c>
      <c r="I81" s="84" t="b">
        <v>0</v>
      </c>
      <c r="J81" s="84" t="b">
        <v>0</v>
      </c>
      <c r="K81" s="84" t="b">
        <v>0</v>
      </c>
      <c r="L81" s="84" t="b">
        <v>0</v>
      </c>
    </row>
    <row r="82" spans="1:12" ht="15">
      <c r="A82" s="84" t="s">
        <v>1767</v>
      </c>
      <c r="B82" s="84" t="s">
        <v>1767</v>
      </c>
      <c r="C82" s="84">
        <v>2</v>
      </c>
      <c r="D82" s="122">
        <v>0.0024819229315236778</v>
      </c>
      <c r="E82" s="122">
        <v>2.5148796552227934</v>
      </c>
      <c r="F82" s="84" t="s">
        <v>1801</v>
      </c>
      <c r="G82" s="84" t="b">
        <v>0</v>
      </c>
      <c r="H82" s="84" t="b">
        <v>0</v>
      </c>
      <c r="I82" s="84" t="b">
        <v>0</v>
      </c>
      <c r="J82" s="84" t="b">
        <v>0</v>
      </c>
      <c r="K82" s="84" t="b">
        <v>0</v>
      </c>
      <c r="L82" s="84" t="b">
        <v>0</v>
      </c>
    </row>
    <row r="83" spans="1:12" ht="15">
      <c r="A83" s="84" t="s">
        <v>1763</v>
      </c>
      <c r="B83" s="84" t="s">
        <v>1537</v>
      </c>
      <c r="C83" s="84">
        <v>2</v>
      </c>
      <c r="D83" s="122">
        <v>0.0024819229315236778</v>
      </c>
      <c r="E83" s="122">
        <v>0.9585771544555061</v>
      </c>
      <c r="F83" s="84" t="s">
        <v>1801</v>
      </c>
      <c r="G83" s="84" t="b">
        <v>0</v>
      </c>
      <c r="H83" s="84" t="b">
        <v>0</v>
      </c>
      <c r="I83" s="84" t="b">
        <v>0</v>
      </c>
      <c r="J83" s="84" t="b">
        <v>0</v>
      </c>
      <c r="K83" s="84" t="b">
        <v>0</v>
      </c>
      <c r="L83" s="84" t="b">
        <v>0</v>
      </c>
    </row>
    <row r="84" spans="1:12" ht="15">
      <c r="A84" s="84" t="s">
        <v>1763</v>
      </c>
      <c r="B84" s="84" t="s">
        <v>1754</v>
      </c>
      <c r="C84" s="84">
        <v>2</v>
      </c>
      <c r="D84" s="122">
        <v>0.0024819229315236778</v>
      </c>
      <c r="E84" s="122">
        <v>1.7367284048391498</v>
      </c>
      <c r="F84" s="84" t="s">
        <v>1801</v>
      </c>
      <c r="G84" s="84" t="b">
        <v>0</v>
      </c>
      <c r="H84" s="84" t="b">
        <v>0</v>
      </c>
      <c r="I84" s="84" t="b">
        <v>0</v>
      </c>
      <c r="J84" s="84" t="b">
        <v>0</v>
      </c>
      <c r="K84" s="84" t="b">
        <v>1</v>
      </c>
      <c r="L84" s="84" t="b">
        <v>0</v>
      </c>
    </row>
    <row r="85" spans="1:12" ht="15">
      <c r="A85" s="84" t="s">
        <v>1784</v>
      </c>
      <c r="B85" s="84" t="s">
        <v>1785</v>
      </c>
      <c r="C85" s="84">
        <v>2</v>
      </c>
      <c r="D85" s="122">
        <v>0.0024819229315236778</v>
      </c>
      <c r="E85" s="122">
        <v>2.8159096508867747</v>
      </c>
      <c r="F85" s="84" t="s">
        <v>1801</v>
      </c>
      <c r="G85" s="84" t="b">
        <v>0</v>
      </c>
      <c r="H85" s="84" t="b">
        <v>0</v>
      </c>
      <c r="I85" s="84" t="b">
        <v>0</v>
      </c>
      <c r="J85" s="84" t="b">
        <v>0</v>
      </c>
      <c r="K85" s="84" t="b">
        <v>0</v>
      </c>
      <c r="L85" s="84" t="b">
        <v>0</v>
      </c>
    </row>
    <row r="86" spans="1:12" ht="15">
      <c r="A86" s="84" t="s">
        <v>1785</v>
      </c>
      <c r="B86" s="84" t="s">
        <v>1786</v>
      </c>
      <c r="C86" s="84">
        <v>2</v>
      </c>
      <c r="D86" s="122">
        <v>0.0024819229315236778</v>
      </c>
      <c r="E86" s="122">
        <v>2.8159096508867747</v>
      </c>
      <c r="F86" s="84" t="s">
        <v>1801</v>
      </c>
      <c r="G86" s="84" t="b">
        <v>0</v>
      </c>
      <c r="H86" s="84" t="b">
        <v>0</v>
      </c>
      <c r="I86" s="84" t="b">
        <v>0</v>
      </c>
      <c r="J86" s="84" t="b">
        <v>0</v>
      </c>
      <c r="K86" s="84" t="b">
        <v>0</v>
      </c>
      <c r="L86" s="84" t="b">
        <v>0</v>
      </c>
    </row>
    <row r="87" spans="1:12" ht="15">
      <c r="A87" s="84" t="s">
        <v>1786</v>
      </c>
      <c r="B87" s="84" t="s">
        <v>1776</v>
      </c>
      <c r="C87" s="84">
        <v>2</v>
      </c>
      <c r="D87" s="122">
        <v>0.0024819229315236778</v>
      </c>
      <c r="E87" s="122">
        <v>2.6398183918310933</v>
      </c>
      <c r="F87" s="84" t="s">
        <v>1801</v>
      </c>
      <c r="G87" s="84" t="b">
        <v>0</v>
      </c>
      <c r="H87" s="84" t="b">
        <v>0</v>
      </c>
      <c r="I87" s="84" t="b">
        <v>0</v>
      </c>
      <c r="J87" s="84" t="b">
        <v>0</v>
      </c>
      <c r="K87" s="84" t="b">
        <v>0</v>
      </c>
      <c r="L87" s="84" t="b">
        <v>0</v>
      </c>
    </row>
    <row r="88" spans="1:12" ht="15">
      <c r="A88" s="84" t="s">
        <v>1776</v>
      </c>
      <c r="B88" s="84" t="s">
        <v>1787</v>
      </c>
      <c r="C88" s="84">
        <v>2</v>
      </c>
      <c r="D88" s="122">
        <v>0.0024819229315236778</v>
      </c>
      <c r="E88" s="122">
        <v>2.6398183918310933</v>
      </c>
      <c r="F88" s="84" t="s">
        <v>1801</v>
      </c>
      <c r="G88" s="84" t="b">
        <v>0</v>
      </c>
      <c r="H88" s="84" t="b">
        <v>0</v>
      </c>
      <c r="I88" s="84" t="b">
        <v>0</v>
      </c>
      <c r="J88" s="84" t="b">
        <v>0</v>
      </c>
      <c r="K88" s="84" t="b">
        <v>0</v>
      </c>
      <c r="L88" s="84" t="b">
        <v>0</v>
      </c>
    </row>
    <row r="89" spans="1:12" ht="15">
      <c r="A89" s="84" t="s">
        <v>1787</v>
      </c>
      <c r="B89" s="84" t="s">
        <v>1788</v>
      </c>
      <c r="C89" s="84">
        <v>2</v>
      </c>
      <c r="D89" s="122">
        <v>0.0024819229315236778</v>
      </c>
      <c r="E89" s="122">
        <v>2.8159096508867747</v>
      </c>
      <c r="F89" s="84" t="s">
        <v>1801</v>
      </c>
      <c r="G89" s="84" t="b">
        <v>0</v>
      </c>
      <c r="H89" s="84" t="b">
        <v>0</v>
      </c>
      <c r="I89" s="84" t="b">
        <v>0</v>
      </c>
      <c r="J89" s="84" t="b">
        <v>0</v>
      </c>
      <c r="K89" s="84" t="b">
        <v>0</v>
      </c>
      <c r="L89" s="84" t="b">
        <v>0</v>
      </c>
    </row>
    <row r="90" spans="1:12" ht="15">
      <c r="A90" s="84" t="s">
        <v>1788</v>
      </c>
      <c r="B90" s="84" t="s">
        <v>1789</v>
      </c>
      <c r="C90" s="84">
        <v>2</v>
      </c>
      <c r="D90" s="122">
        <v>0.0024819229315236778</v>
      </c>
      <c r="E90" s="122">
        <v>2.8159096508867747</v>
      </c>
      <c r="F90" s="84" t="s">
        <v>1801</v>
      </c>
      <c r="G90" s="84" t="b">
        <v>0</v>
      </c>
      <c r="H90" s="84" t="b">
        <v>0</v>
      </c>
      <c r="I90" s="84" t="b">
        <v>0</v>
      </c>
      <c r="J90" s="84" t="b">
        <v>0</v>
      </c>
      <c r="K90" s="84" t="b">
        <v>0</v>
      </c>
      <c r="L90" s="84" t="b">
        <v>0</v>
      </c>
    </row>
    <row r="91" spans="1:12" ht="15">
      <c r="A91" s="84" t="s">
        <v>1789</v>
      </c>
      <c r="B91" s="84" t="s">
        <v>1548</v>
      </c>
      <c r="C91" s="84">
        <v>2</v>
      </c>
      <c r="D91" s="122">
        <v>0.0024819229315236778</v>
      </c>
      <c r="E91" s="122">
        <v>2.338788396167112</v>
      </c>
      <c r="F91" s="84" t="s">
        <v>1801</v>
      </c>
      <c r="G91" s="84" t="b">
        <v>0</v>
      </c>
      <c r="H91" s="84" t="b">
        <v>0</v>
      </c>
      <c r="I91" s="84" t="b">
        <v>0</v>
      </c>
      <c r="J91" s="84" t="b">
        <v>0</v>
      </c>
      <c r="K91" s="84" t="b">
        <v>0</v>
      </c>
      <c r="L91" s="84" t="b">
        <v>0</v>
      </c>
    </row>
    <row r="92" spans="1:12" ht="15">
      <c r="A92" s="84" t="s">
        <v>1548</v>
      </c>
      <c r="B92" s="84" t="s">
        <v>1790</v>
      </c>
      <c r="C92" s="84">
        <v>2</v>
      </c>
      <c r="D92" s="122">
        <v>0.0024819229315236778</v>
      </c>
      <c r="E92" s="122">
        <v>2.338788396167112</v>
      </c>
      <c r="F92" s="84" t="s">
        <v>1801</v>
      </c>
      <c r="G92" s="84" t="b">
        <v>0</v>
      </c>
      <c r="H92" s="84" t="b">
        <v>0</v>
      </c>
      <c r="I92" s="84" t="b">
        <v>0</v>
      </c>
      <c r="J92" s="84" t="b">
        <v>0</v>
      </c>
      <c r="K92" s="84" t="b">
        <v>0</v>
      </c>
      <c r="L92" s="84" t="b">
        <v>0</v>
      </c>
    </row>
    <row r="93" spans="1:12" ht="15">
      <c r="A93" s="84" t="s">
        <v>1790</v>
      </c>
      <c r="B93" s="84" t="s">
        <v>1777</v>
      </c>
      <c r="C93" s="84">
        <v>2</v>
      </c>
      <c r="D93" s="122">
        <v>0.0024819229315236778</v>
      </c>
      <c r="E93" s="122">
        <v>2.6398183918310933</v>
      </c>
      <c r="F93" s="84" t="s">
        <v>1801</v>
      </c>
      <c r="G93" s="84" t="b">
        <v>0</v>
      </c>
      <c r="H93" s="84" t="b">
        <v>0</v>
      </c>
      <c r="I93" s="84" t="b">
        <v>0</v>
      </c>
      <c r="J93" s="84" t="b">
        <v>0</v>
      </c>
      <c r="K93" s="84" t="b">
        <v>0</v>
      </c>
      <c r="L93" s="84" t="b">
        <v>0</v>
      </c>
    </row>
    <row r="94" spans="1:12" ht="15">
      <c r="A94" s="84" t="s">
        <v>1532</v>
      </c>
      <c r="B94" s="84" t="s">
        <v>1559</v>
      </c>
      <c r="C94" s="84">
        <v>2</v>
      </c>
      <c r="D94" s="122">
        <v>0.0024819229315236778</v>
      </c>
      <c r="E94" s="122">
        <v>0.14219774204980565</v>
      </c>
      <c r="F94" s="84" t="s">
        <v>1801</v>
      </c>
      <c r="G94" s="84" t="b">
        <v>0</v>
      </c>
      <c r="H94" s="84" t="b">
        <v>0</v>
      </c>
      <c r="I94" s="84" t="b">
        <v>0</v>
      </c>
      <c r="J94" s="84" t="b">
        <v>0</v>
      </c>
      <c r="K94" s="84" t="b">
        <v>0</v>
      </c>
      <c r="L94" s="84" t="b">
        <v>0</v>
      </c>
    </row>
    <row r="95" spans="1:12" ht="15">
      <c r="A95" s="84" t="s">
        <v>1551</v>
      </c>
      <c r="B95" s="84" t="s">
        <v>1778</v>
      </c>
      <c r="C95" s="84">
        <v>2</v>
      </c>
      <c r="D95" s="122">
        <v>0.0024819229315236778</v>
      </c>
      <c r="E95" s="122">
        <v>1.2780905558135005</v>
      </c>
      <c r="F95" s="84" t="s">
        <v>1801</v>
      </c>
      <c r="G95" s="84" t="b">
        <v>0</v>
      </c>
      <c r="H95" s="84" t="b">
        <v>0</v>
      </c>
      <c r="I95" s="84" t="b">
        <v>0</v>
      </c>
      <c r="J95" s="84" t="b">
        <v>0</v>
      </c>
      <c r="K95" s="84" t="b">
        <v>0</v>
      </c>
      <c r="L95" s="84" t="b">
        <v>0</v>
      </c>
    </row>
    <row r="96" spans="1:12" ht="15">
      <c r="A96" s="84" t="s">
        <v>1778</v>
      </c>
      <c r="B96" s="84" t="s">
        <v>1551</v>
      </c>
      <c r="C96" s="84">
        <v>2</v>
      </c>
      <c r="D96" s="122">
        <v>0.0024819229315236778</v>
      </c>
      <c r="E96" s="122">
        <v>1.2780905558135005</v>
      </c>
      <c r="F96" s="84" t="s">
        <v>1801</v>
      </c>
      <c r="G96" s="84" t="b">
        <v>0</v>
      </c>
      <c r="H96" s="84" t="b">
        <v>0</v>
      </c>
      <c r="I96" s="84" t="b">
        <v>0</v>
      </c>
      <c r="J96" s="84" t="b">
        <v>0</v>
      </c>
      <c r="K96" s="84" t="b">
        <v>0</v>
      </c>
      <c r="L96" s="84" t="b">
        <v>0</v>
      </c>
    </row>
    <row r="97" spans="1:12" ht="15">
      <c r="A97" s="84" t="s">
        <v>1551</v>
      </c>
      <c r="B97" s="84" t="s">
        <v>1779</v>
      </c>
      <c r="C97" s="84">
        <v>2</v>
      </c>
      <c r="D97" s="122">
        <v>0.0024819229315236778</v>
      </c>
      <c r="E97" s="122">
        <v>1.2780905558135005</v>
      </c>
      <c r="F97" s="84" t="s">
        <v>1801</v>
      </c>
      <c r="G97" s="84" t="b">
        <v>0</v>
      </c>
      <c r="H97" s="84" t="b">
        <v>0</v>
      </c>
      <c r="I97" s="84" t="b">
        <v>0</v>
      </c>
      <c r="J97" s="84" t="b">
        <v>0</v>
      </c>
      <c r="K97" s="84" t="b">
        <v>0</v>
      </c>
      <c r="L97" s="84" t="b">
        <v>0</v>
      </c>
    </row>
    <row r="98" spans="1:12" ht="15">
      <c r="A98" s="84" t="s">
        <v>1779</v>
      </c>
      <c r="B98" s="84" t="s">
        <v>1551</v>
      </c>
      <c r="C98" s="84">
        <v>2</v>
      </c>
      <c r="D98" s="122">
        <v>0.0024819229315236778</v>
      </c>
      <c r="E98" s="122">
        <v>1.2780905558135005</v>
      </c>
      <c r="F98" s="84" t="s">
        <v>1801</v>
      </c>
      <c r="G98" s="84" t="b">
        <v>0</v>
      </c>
      <c r="H98" s="84" t="b">
        <v>0</v>
      </c>
      <c r="I98" s="84" t="b">
        <v>0</v>
      </c>
      <c r="J98" s="84" t="b">
        <v>0</v>
      </c>
      <c r="K98" s="84" t="b">
        <v>0</v>
      </c>
      <c r="L98" s="84" t="b">
        <v>0</v>
      </c>
    </row>
    <row r="99" spans="1:12" ht="15">
      <c r="A99" s="84" t="s">
        <v>1551</v>
      </c>
      <c r="B99" s="84" t="s">
        <v>1792</v>
      </c>
      <c r="C99" s="84">
        <v>2</v>
      </c>
      <c r="D99" s="122">
        <v>0.0024819229315236778</v>
      </c>
      <c r="E99" s="122">
        <v>1.4541818148691816</v>
      </c>
      <c r="F99" s="84" t="s">
        <v>1801</v>
      </c>
      <c r="G99" s="84" t="b">
        <v>0</v>
      </c>
      <c r="H99" s="84" t="b">
        <v>0</v>
      </c>
      <c r="I99" s="84" t="b">
        <v>0</v>
      </c>
      <c r="J99" s="84" t="b">
        <v>0</v>
      </c>
      <c r="K99" s="84" t="b">
        <v>0</v>
      </c>
      <c r="L99" s="84" t="b">
        <v>0</v>
      </c>
    </row>
    <row r="100" spans="1:12" ht="15">
      <c r="A100" s="84" t="s">
        <v>1792</v>
      </c>
      <c r="B100" s="84" t="s">
        <v>1551</v>
      </c>
      <c r="C100" s="84">
        <v>2</v>
      </c>
      <c r="D100" s="122">
        <v>0.0024819229315236778</v>
      </c>
      <c r="E100" s="122">
        <v>1.4541818148691816</v>
      </c>
      <c r="F100" s="84" t="s">
        <v>1801</v>
      </c>
      <c r="G100" s="84" t="b">
        <v>0</v>
      </c>
      <c r="H100" s="84" t="b">
        <v>0</v>
      </c>
      <c r="I100" s="84" t="b">
        <v>0</v>
      </c>
      <c r="J100" s="84" t="b">
        <v>0</v>
      </c>
      <c r="K100" s="84" t="b">
        <v>0</v>
      </c>
      <c r="L100" s="84" t="b">
        <v>0</v>
      </c>
    </row>
    <row r="101" spans="1:12" ht="15">
      <c r="A101" s="84" t="s">
        <v>1551</v>
      </c>
      <c r="B101" s="84" t="s">
        <v>1793</v>
      </c>
      <c r="C101" s="84">
        <v>2</v>
      </c>
      <c r="D101" s="122">
        <v>0.0024819229315236778</v>
      </c>
      <c r="E101" s="122">
        <v>1.4541818148691816</v>
      </c>
      <c r="F101" s="84" t="s">
        <v>1801</v>
      </c>
      <c r="G101" s="84" t="b">
        <v>0</v>
      </c>
      <c r="H101" s="84" t="b">
        <v>0</v>
      </c>
      <c r="I101" s="84" t="b">
        <v>0</v>
      </c>
      <c r="J101" s="84" t="b">
        <v>0</v>
      </c>
      <c r="K101" s="84" t="b">
        <v>0</v>
      </c>
      <c r="L101" s="84" t="b">
        <v>0</v>
      </c>
    </row>
    <row r="102" spans="1:12" ht="15">
      <c r="A102" s="84" t="s">
        <v>1793</v>
      </c>
      <c r="B102" s="84" t="s">
        <v>1551</v>
      </c>
      <c r="C102" s="84">
        <v>2</v>
      </c>
      <c r="D102" s="122">
        <v>0.0024819229315236778</v>
      </c>
      <c r="E102" s="122">
        <v>1.4541818148691816</v>
      </c>
      <c r="F102" s="84" t="s">
        <v>1801</v>
      </c>
      <c r="G102" s="84" t="b">
        <v>0</v>
      </c>
      <c r="H102" s="84" t="b">
        <v>0</v>
      </c>
      <c r="I102" s="84" t="b">
        <v>0</v>
      </c>
      <c r="J102" s="84" t="b">
        <v>0</v>
      </c>
      <c r="K102" s="84" t="b">
        <v>0</v>
      </c>
      <c r="L102" s="84" t="b">
        <v>0</v>
      </c>
    </row>
    <row r="103" spans="1:12" ht="15">
      <c r="A103" s="84" t="s">
        <v>1551</v>
      </c>
      <c r="B103" s="84" t="s">
        <v>1794</v>
      </c>
      <c r="C103" s="84">
        <v>2</v>
      </c>
      <c r="D103" s="122">
        <v>0.0024819229315236778</v>
      </c>
      <c r="E103" s="122">
        <v>1.4541818148691816</v>
      </c>
      <c r="F103" s="84" t="s">
        <v>1801</v>
      </c>
      <c r="G103" s="84" t="b">
        <v>0</v>
      </c>
      <c r="H103" s="84" t="b">
        <v>0</v>
      </c>
      <c r="I103" s="84" t="b">
        <v>0</v>
      </c>
      <c r="J103" s="84" t="b">
        <v>0</v>
      </c>
      <c r="K103" s="84" t="b">
        <v>0</v>
      </c>
      <c r="L103" s="84" t="b">
        <v>0</v>
      </c>
    </row>
    <row r="104" spans="1:12" ht="15">
      <c r="A104" s="84" t="s">
        <v>1794</v>
      </c>
      <c r="B104" s="84" t="s">
        <v>1551</v>
      </c>
      <c r="C104" s="84">
        <v>2</v>
      </c>
      <c r="D104" s="122">
        <v>0.0024819229315236778</v>
      </c>
      <c r="E104" s="122">
        <v>1.4541818148691816</v>
      </c>
      <c r="F104" s="84" t="s">
        <v>1801</v>
      </c>
      <c r="G104" s="84" t="b">
        <v>0</v>
      </c>
      <c r="H104" s="84" t="b">
        <v>0</v>
      </c>
      <c r="I104" s="84" t="b">
        <v>0</v>
      </c>
      <c r="J104" s="84" t="b">
        <v>0</v>
      </c>
      <c r="K104" s="84" t="b">
        <v>0</v>
      </c>
      <c r="L104" s="84" t="b">
        <v>0</v>
      </c>
    </row>
    <row r="105" spans="1:12" ht="15">
      <c r="A105" s="84" t="s">
        <v>1551</v>
      </c>
      <c r="B105" s="84" t="s">
        <v>1795</v>
      </c>
      <c r="C105" s="84">
        <v>2</v>
      </c>
      <c r="D105" s="122">
        <v>0.0024819229315236778</v>
      </c>
      <c r="E105" s="122">
        <v>1.4541818148691816</v>
      </c>
      <c r="F105" s="84" t="s">
        <v>1801</v>
      </c>
      <c r="G105" s="84" t="b">
        <v>0</v>
      </c>
      <c r="H105" s="84" t="b">
        <v>0</v>
      </c>
      <c r="I105" s="84" t="b">
        <v>0</v>
      </c>
      <c r="J105" s="84" t="b">
        <v>0</v>
      </c>
      <c r="K105" s="84" t="b">
        <v>0</v>
      </c>
      <c r="L105" s="84" t="b">
        <v>0</v>
      </c>
    </row>
    <row r="106" spans="1:12" ht="15">
      <c r="A106" s="84" t="s">
        <v>1561</v>
      </c>
      <c r="B106" s="84" t="s">
        <v>1562</v>
      </c>
      <c r="C106" s="84">
        <v>2</v>
      </c>
      <c r="D106" s="122">
        <v>0.0024819229315236778</v>
      </c>
      <c r="E106" s="122">
        <v>2.8159096508867747</v>
      </c>
      <c r="F106" s="84" t="s">
        <v>1801</v>
      </c>
      <c r="G106" s="84" t="b">
        <v>0</v>
      </c>
      <c r="H106" s="84" t="b">
        <v>0</v>
      </c>
      <c r="I106" s="84" t="b">
        <v>0</v>
      </c>
      <c r="J106" s="84" t="b">
        <v>0</v>
      </c>
      <c r="K106" s="84" t="b">
        <v>0</v>
      </c>
      <c r="L106" s="84" t="b">
        <v>0</v>
      </c>
    </row>
    <row r="107" spans="1:12" ht="15">
      <c r="A107" s="84" t="s">
        <v>1562</v>
      </c>
      <c r="B107" s="84" t="s">
        <v>1563</v>
      </c>
      <c r="C107" s="84">
        <v>2</v>
      </c>
      <c r="D107" s="122">
        <v>0.0024819229315236778</v>
      </c>
      <c r="E107" s="122">
        <v>2.8159096508867747</v>
      </c>
      <c r="F107" s="84" t="s">
        <v>1801</v>
      </c>
      <c r="G107" s="84" t="b">
        <v>0</v>
      </c>
      <c r="H107" s="84" t="b">
        <v>0</v>
      </c>
      <c r="I107" s="84" t="b">
        <v>0</v>
      </c>
      <c r="J107" s="84" t="b">
        <v>0</v>
      </c>
      <c r="K107" s="84" t="b">
        <v>0</v>
      </c>
      <c r="L107" s="84" t="b">
        <v>0</v>
      </c>
    </row>
    <row r="108" spans="1:12" ht="15">
      <c r="A108" s="84" t="s">
        <v>1563</v>
      </c>
      <c r="B108" s="84" t="s">
        <v>1564</v>
      </c>
      <c r="C108" s="84">
        <v>2</v>
      </c>
      <c r="D108" s="122">
        <v>0.0024819229315236778</v>
      </c>
      <c r="E108" s="122">
        <v>2.4179696422147368</v>
      </c>
      <c r="F108" s="84" t="s">
        <v>1801</v>
      </c>
      <c r="G108" s="84" t="b">
        <v>0</v>
      </c>
      <c r="H108" s="84" t="b">
        <v>0</v>
      </c>
      <c r="I108" s="84" t="b">
        <v>0</v>
      </c>
      <c r="J108" s="84" t="b">
        <v>0</v>
      </c>
      <c r="K108" s="84" t="b">
        <v>0</v>
      </c>
      <c r="L108" s="84" t="b">
        <v>0</v>
      </c>
    </row>
    <row r="109" spans="1:12" ht="15">
      <c r="A109" s="84" t="s">
        <v>1565</v>
      </c>
      <c r="B109" s="84" t="s">
        <v>1566</v>
      </c>
      <c r="C109" s="84">
        <v>2</v>
      </c>
      <c r="D109" s="122">
        <v>0.0024819229315236778</v>
      </c>
      <c r="E109" s="122">
        <v>2.4179696422147368</v>
      </c>
      <c r="F109" s="84" t="s">
        <v>1801</v>
      </c>
      <c r="G109" s="84" t="b">
        <v>0</v>
      </c>
      <c r="H109" s="84" t="b">
        <v>0</v>
      </c>
      <c r="I109" s="84" t="b">
        <v>0</v>
      </c>
      <c r="J109" s="84" t="b">
        <v>0</v>
      </c>
      <c r="K109" s="84" t="b">
        <v>0</v>
      </c>
      <c r="L109" s="84" t="b">
        <v>0</v>
      </c>
    </row>
    <row r="110" spans="1:12" ht="15">
      <c r="A110" s="84" t="s">
        <v>1566</v>
      </c>
      <c r="B110" s="84" t="s">
        <v>1567</v>
      </c>
      <c r="C110" s="84">
        <v>2</v>
      </c>
      <c r="D110" s="122">
        <v>0.0024819229315236778</v>
      </c>
      <c r="E110" s="122">
        <v>2.8159096508867747</v>
      </c>
      <c r="F110" s="84" t="s">
        <v>1801</v>
      </c>
      <c r="G110" s="84" t="b">
        <v>0</v>
      </c>
      <c r="H110" s="84" t="b">
        <v>0</v>
      </c>
      <c r="I110" s="84" t="b">
        <v>0</v>
      </c>
      <c r="J110" s="84" t="b">
        <v>0</v>
      </c>
      <c r="K110" s="84" t="b">
        <v>0</v>
      </c>
      <c r="L110" s="84" t="b">
        <v>0</v>
      </c>
    </row>
    <row r="111" spans="1:12" ht="15">
      <c r="A111" s="84" t="s">
        <v>1567</v>
      </c>
      <c r="B111" s="84" t="s">
        <v>1568</v>
      </c>
      <c r="C111" s="84">
        <v>2</v>
      </c>
      <c r="D111" s="122">
        <v>0.0024819229315236778</v>
      </c>
      <c r="E111" s="122">
        <v>2.8159096508867747</v>
      </c>
      <c r="F111" s="84" t="s">
        <v>1801</v>
      </c>
      <c r="G111" s="84" t="b">
        <v>0</v>
      </c>
      <c r="H111" s="84" t="b">
        <v>0</v>
      </c>
      <c r="I111" s="84" t="b">
        <v>0</v>
      </c>
      <c r="J111" s="84" t="b">
        <v>0</v>
      </c>
      <c r="K111" s="84" t="b">
        <v>0</v>
      </c>
      <c r="L111" s="84" t="b">
        <v>0</v>
      </c>
    </row>
    <row r="112" spans="1:12" ht="15">
      <c r="A112" s="84" t="s">
        <v>1568</v>
      </c>
      <c r="B112" s="84" t="s">
        <v>1569</v>
      </c>
      <c r="C112" s="84">
        <v>2</v>
      </c>
      <c r="D112" s="122">
        <v>0.0024819229315236778</v>
      </c>
      <c r="E112" s="122">
        <v>2.8159096508867747</v>
      </c>
      <c r="F112" s="84" t="s">
        <v>1801</v>
      </c>
      <c r="G112" s="84" t="b">
        <v>0</v>
      </c>
      <c r="H112" s="84" t="b">
        <v>0</v>
      </c>
      <c r="I112" s="84" t="b">
        <v>0</v>
      </c>
      <c r="J112" s="84" t="b">
        <v>0</v>
      </c>
      <c r="K112" s="84" t="b">
        <v>0</v>
      </c>
      <c r="L112" s="84" t="b">
        <v>0</v>
      </c>
    </row>
    <row r="113" spans="1:12" ht="15">
      <c r="A113" s="84" t="s">
        <v>1569</v>
      </c>
      <c r="B113" s="84" t="s">
        <v>1532</v>
      </c>
      <c r="C113" s="84">
        <v>2</v>
      </c>
      <c r="D113" s="122">
        <v>0.0024819229315236778</v>
      </c>
      <c r="E113" s="122">
        <v>1.0638612030673362</v>
      </c>
      <c r="F113" s="84" t="s">
        <v>1801</v>
      </c>
      <c r="G113" s="84" t="b">
        <v>0</v>
      </c>
      <c r="H113" s="84" t="b">
        <v>0</v>
      </c>
      <c r="I113" s="84" t="b">
        <v>0</v>
      </c>
      <c r="J113" s="84" t="b">
        <v>0</v>
      </c>
      <c r="K113" s="84" t="b">
        <v>0</v>
      </c>
      <c r="L113" s="84" t="b">
        <v>0</v>
      </c>
    </row>
    <row r="114" spans="1:12" ht="15">
      <c r="A114" s="84" t="s">
        <v>1533</v>
      </c>
      <c r="B114" s="84" t="s">
        <v>1797</v>
      </c>
      <c r="C114" s="84">
        <v>2</v>
      </c>
      <c r="D114" s="122">
        <v>0.0024819229315236778</v>
      </c>
      <c r="E114" s="122">
        <v>1.130167912284511</v>
      </c>
      <c r="F114" s="84" t="s">
        <v>1801</v>
      </c>
      <c r="G114" s="84" t="b">
        <v>0</v>
      </c>
      <c r="H114" s="84" t="b">
        <v>0</v>
      </c>
      <c r="I114" s="84" t="b">
        <v>0</v>
      </c>
      <c r="J114" s="84" t="b">
        <v>0</v>
      </c>
      <c r="K114" s="84" t="b">
        <v>0</v>
      </c>
      <c r="L114" s="84" t="b">
        <v>0</v>
      </c>
    </row>
    <row r="115" spans="1:12" ht="15">
      <c r="A115" s="84" t="s">
        <v>1532</v>
      </c>
      <c r="B115" s="84" t="s">
        <v>1636</v>
      </c>
      <c r="C115" s="84">
        <v>2</v>
      </c>
      <c r="D115" s="122">
        <v>0.0024819229315236778</v>
      </c>
      <c r="E115" s="122">
        <v>1.0716166677640984</v>
      </c>
      <c r="F115" s="84" t="s">
        <v>1801</v>
      </c>
      <c r="G115" s="84" t="b">
        <v>0</v>
      </c>
      <c r="H115" s="84" t="b">
        <v>0</v>
      </c>
      <c r="I115" s="84" t="b">
        <v>0</v>
      </c>
      <c r="J115" s="84" t="b">
        <v>0</v>
      </c>
      <c r="K115" s="84" t="b">
        <v>0</v>
      </c>
      <c r="L115" s="84" t="b">
        <v>0</v>
      </c>
    </row>
    <row r="116" spans="1:12" ht="15">
      <c r="A116" s="84" t="s">
        <v>1537</v>
      </c>
      <c r="B116" s="84" t="s">
        <v>1545</v>
      </c>
      <c r="C116" s="84">
        <v>2</v>
      </c>
      <c r="D116" s="122">
        <v>0.0029038290221529437</v>
      </c>
      <c r="E116" s="122">
        <v>0.883943536158602</v>
      </c>
      <c r="F116" s="84" t="s">
        <v>1801</v>
      </c>
      <c r="G116" s="84" t="b">
        <v>0</v>
      </c>
      <c r="H116" s="84" t="b">
        <v>0</v>
      </c>
      <c r="I116" s="84" t="b">
        <v>0</v>
      </c>
      <c r="J116" s="84" t="b">
        <v>0</v>
      </c>
      <c r="K116" s="84" t="b">
        <v>0</v>
      </c>
      <c r="L116" s="84" t="b">
        <v>0</v>
      </c>
    </row>
    <row r="117" spans="1:12" ht="15">
      <c r="A117" s="84" t="s">
        <v>1534</v>
      </c>
      <c r="B117" s="84" t="s">
        <v>1532</v>
      </c>
      <c r="C117" s="84">
        <v>65</v>
      </c>
      <c r="D117" s="122">
        <v>0.004992664385142339</v>
      </c>
      <c r="E117" s="122">
        <v>1.0440885006541303</v>
      </c>
      <c r="F117" s="84" t="s">
        <v>1440</v>
      </c>
      <c r="G117" s="84" t="b">
        <v>0</v>
      </c>
      <c r="H117" s="84" t="b">
        <v>0</v>
      </c>
      <c r="I117" s="84" t="b">
        <v>0</v>
      </c>
      <c r="J117" s="84" t="b">
        <v>0</v>
      </c>
      <c r="K117" s="84" t="b">
        <v>0</v>
      </c>
      <c r="L117" s="84" t="b">
        <v>0</v>
      </c>
    </row>
    <row r="118" spans="1:12" ht="15">
      <c r="A118" s="84" t="s">
        <v>1537</v>
      </c>
      <c r="B118" s="84" t="s">
        <v>1538</v>
      </c>
      <c r="C118" s="84">
        <v>43</v>
      </c>
      <c r="D118" s="122">
        <v>0.012031494206054082</v>
      </c>
      <c r="E118" s="122">
        <v>1.244653529093012</v>
      </c>
      <c r="F118" s="84" t="s">
        <v>1440</v>
      </c>
      <c r="G118" s="84" t="b">
        <v>0</v>
      </c>
      <c r="H118" s="84" t="b">
        <v>0</v>
      </c>
      <c r="I118" s="84" t="b">
        <v>0</v>
      </c>
      <c r="J118" s="84" t="b">
        <v>0</v>
      </c>
      <c r="K118" s="84" t="b">
        <v>0</v>
      </c>
      <c r="L118" s="84" t="b">
        <v>0</v>
      </c>
    </row>
    <row r="119" spans="1:12" ht="15">
      <c r="A119" s="84" t="s">
        <v>1538</v>
      </c>
      <c r="B119" s="84" t="s">
        <v>1539</v>
      </c>
      <c r="C119" s="84">
        <v>43</v>
      </c>
      <c r="D119" s="122">
        <v>0.012031494206054082</v>
      </c>
      <c r="E119" s="122">
        <v>1.2739429051949998</v>
      </c>
      <c r="F119" s="84" t="s">
        <v>1440</v>
      </c>
      <c r="G119" s="84" t="b">
        <v>0</v>
      </c>
      <c r="H119" s="84" t="b">
        <v>0</v>
      </c>
      <c r="I119" s="84" t="b">
        <v>0</v>
      </c>
      <c r="J119" s="84" t="b">
        <v>0</v>
      </c>
      <c r="K119" s="84" t="b">
        <v>0</v>
      </c>
      <c r="L119" s="84" t="b">
        <v>0</v>
      </c>
    </row>
    <row r="120" spans="1:12" ht="15">
      <c r="A120" s="84" t="s">
        <v>1539</v>
      </c>
      <c r="B120" s="84" t="s">
        <v>306</v>
      </c>
      <c r="C120" s="84">
        <v>43</v>
      </c>
      <c r="D120" s="122">
        <v>0.012031494206054082</v>
      </c>
      <c r="E120" s="122">
        <v>1.136559349132442</v>
      </c>
      <c r="F120" s="84" t="s">
        <v>1440</v>
      </c>
      <c r="G120" s="84" t="b">
        <v>0</v>
      </c>
      <c r="H120" s="84" t="b">
        <v>0</v>
      </c>
      <c r="I120" s="84" t="b">
        <v>0</v>
      </c>
      <c r="J120" s="84" t="b">
        <v>0</v>
      </c>
      <c r="K120" s="84" t="b">
        <v>0</v>
      </c>
      <c r="L120" s="84" t="b">
        <v>0</v>
      </c>
    </row>
    <row r="121" spans="1:12" ht="15">
      <c r="A121" s="84" t="s">
        <v>306</v>
      </c>
      <c r="B121" s="84" t="s">
        <v>1518</v>
      </c>
      <c r="C121" s="84">
        <v>43</v>
      </c>
      <c r="D121" s="122">
        <v>0.012031494206054082</v>
      </c>
      <c r="E121" s="122">
        <v>1.1439833672116488</v>
      </c>
      <c r="F121" s="84" t="s">
        <v>1440</v>
      </c>
      <c r="G121" s="84" t="b">
        <v>0</v>
      </c>
      <c r="H121" s="84" t="b">
        <v>0</v>
      </c>
      <c r="I121" s="84" t="b">
        <v>0</v>
      </c>
      <c r="J121" s="84" t="b">
        <v>0</v>
      </c>
      <c r="K121" s="84" t="b">
        <v>0</v>
      </c>
      <c r="L121" s="84" t="b">
        <v>0</v>
      </c>
    </row>
    <row r="122" spans="1:12" ht="15">
      <c r="A122" s="84" t="s">
        <v>1518</v>
      </c>
      <c r="B122" s="84" t="s">
        <v>1535</v>
      </c>
      <c r="C122" s="84">
        <v>43</v>
      </c>
      <c r="D122" s="122">
        <v>0.012031494206054082</v>
      </c>
      <c r="E122" s="122">
        <v>1.1515365051020947</v>
      </c>
      <c r="F122" s="84" t="s">
        <v>1440</v>
      </c>
      <c r="G122" s="84" t="b">
        <v>0</v>
      </c>
      <c r="H122" s="84" t="b">
        <v>0</v>
      </c>
      <c r="I122" s="84" t="b">
        <v>0</v>
      </c>
      <c r="J122" s="84" t="b">
        <v>0</v>
      </c>
      <c r="K122" s="84" t="b">
        <v>0</v>
      </c>
      <c r="L122" s="84" t="b">
        <v>0</v>
      </c>
    </row>
    <row r="123" spans="1:12" ht="15">
      <c r="A123" s="84" t="s">
        <v>1535</v>
      </c>
      <c r="B123" s="84" t="s">
        <v>1750</v>
      </c>
      <c r="C123" s="84">
        <v>43</v>
      </c>
      <c r="D123" s="122">
        <v>0.012031494206054082</v>
      </c>
      <c r="E123" s="122">
        <v>1.1515365051020947</v>
      </c>
      <c r="F123" s="84" t="s">
        <v>1440</v>
      </c>
      <c r="G123" s="84" t="b">
        <v>0</v>
      </c>
      <c r="H123" s="84" t="b">
        <v>0</v>
      </c>
      <c r="I123" s="84" t="b">
        <v>0</v>
      </c>
      <c r="J123" s="84" t="b">
        <v>0</v>
      </c>
      <c r="K123" s="84" t="b">
        <v>0</v>
      </c>
      <c r="L123" s="84" t="b">
        <v>0</v>
      </c>
    </row>
    <row r="124" spans="1:12" ht="15">
      <c r="A124" s="84" t="s">
        <v>1750</v>
      </c>
      <c r="B124" s="84" t="s">
        <v>1751</v>
      </c>
      <c r="C124" s="84">
        <v>43</v>
      </c>
      <c r="D124" s="122">
        <v>0.012031494206054082</v>
      </c>
      <c r="E124" s="122">
        <v>1.2739429051949998</v>
      </c>
      <c r="F124" s="84" t="s">
        <v>1440</v>
      </c>
      <c r="G124" s="84" t="b">
        <v>0</v>
      </c>
      <c r="H124" s="84" t="b">
        <v>0</v>
      </c>
      <c r="I124" s="84" t="b">
        <v>0</v>
      </c>
      <c r="J124" s="84" t="b">
        <v>0</v>
      </c>
      <c r="K124" s="84" t="b">
        <v>0</v>
      </c>
      <c r="L124" s="84" t="b">
        <v>0</v>
      </c>
    </row>
    <row r="125" spans="1:12" ht="15">
      <c r="A125" s="84" t="s">
        <v>1751</v>
      </c>
      <c r="B125" s="84" t="s">
        <v>1534</v>
      </c>
      <c r="C125" s="84">
        <v>43</v>
      </c>
      <c r="D125" s="122">
        <v>0.012031494206054082</v>
      </c>
      <c r="E125" s="122">
        <v>1.0944980041317305</v>
      </c>
      <c r="F125" s="84" t="s">
        <v>1440</v>
      </c>
      <c r="G125" s="84" t="b">
        <v>0</v>
      </c>
      <c r="H125" s="84" t="b">
        <v>0</v>
      </c>
      <c r="I125" s="84" t="b">
        <v>0</v>
      </c>
      <c r="J125" s="84" t="b">
        <v>0</v>
      </c>
      <c r="K125" s="84" t="b">
        <v>0</v>
      </c>
      <c r="L125" s="84" t="b">
        <v>0</v>
      </c>
    </row>
    <row r="126" spans="1:12" ht="15">
      <c r="A126" s="84" t="s">
        <v>1532</v>
      </c>
      <c r="B126" s="84" t="s">
        <v>1533</v>
      </c>
      <c r="C126" s="84">
        <v>43</v>
      </c>
      <c r="D126" s="122">
        <v>0.012031494206054082</v>
      </c>
      <c r="E126" s="122">
        <v>0.8322889712038289</v>
      </c>
      <c r="F126" s="84" t="s">
        <v>1440</v>
      </c>
      <c r="G126" s="84" t="b">
        <v>0</v>
      </c>
      <c r="H126" s="84" t="b">
        <v>0</v>
      </c>
      <c r="I126" s="84" t="b">
        <v>0</v>
      </c>
      <c r="J126" s="84" t="b">
        <v>0</v>
      </c>
      <c r="K126" s="84" t="b">
        <v>0</v>
      </c>
      <c r="L126" s="84" t="b">
        <v>0</v>
      </c>
    </row>
    <row r="127" spans="1:12" ht="15">
      <c r="A127" s="84" t="s">
        <v>297</v>
      </c>
      <c r="B127" s="84" t="s">
        <v>1537</v>
      </c>
      <c r="C127" s="84">
        <v>41</v>
      </c>
      <c r="D127" s="122">
        <v>0.012431243391406437</v>
      </c>
      <c r="E127" s="122">
        <v>1.0442336283018978</v>
      </c>
      <c r="F127" s="84" t="s">
        <v>1440</v>
      </c>
      <c r="G127" s="84" t="b">
        <v>0</v>
      </c>
      <c r="H127" s="84" t="b">
        <v>0</v>
      </c>
      <c r="I127" s="84" t="b">
        <v>0</v>
      </c>
      <c r="J127" s="84" t="b">
        <v>0</v>
      </c>
      <c r="K127" s="84" t="b">
        <v>0</v>
      </c>
      <c r="L127" s="84" t="b">
        <v>0</v>
      </c>
    </row>
    <row r="128" spans="1:12" ht="15">
      <c r="A128" s="84" t="s">
        <v>1533</v>
      </c>
      <c r="B128" s="84" t="s">
        <v>1752</v>
      </c>
      <c r="C128" s="84">
        <v>39</v>
      </c>
      <c r="D128" s="122">
        <v>0.012783043467101126</v>
      </c>
      <c r="E128" s="122">
        <v>1.0500788643433177</v>
      </c>
      <c r="F128" s="84" t="s">
        <v>1440</v>
      </c>
      <c r="G128" s="84" t="b">
        <v>0</v>
      </c>
      <c r="H128" s="84" t="b">
        <v>0</v>
      </c>
      <c r="I128" s="84" t="b">
        <v>0</v>
      </c>
      <c r="J128" s="84" t="b">
        <v>0</v>
      </c>
      <c r="K128" s="84" t="b">
        <v>0</v>
      </c>
      <c r="L128" s="84" t="b">
        <v>0</v>
      </c>
    </row>
    <row r="129" spans="1:12" ht="15">
      <c r="A129" s="84" t="s">
        <v>1532</v>
      </c>
      <c r="B129" s="84" t="s">
        <v>1554</v>
      </c>
      <c r="C129" s="84">
        <v>26</v>
      </c>
      <c r="D129" s="122">
        <v>0.013701183656175685</v>
      </c>
      <c r="E129" s="122">
        <v>1.056153012055511</v>
      </c>
      <c r="F129" s="84" t="s">
        <v>1440</v>
      </c>
      <c r="G129" s="84" t="b">
        <v>0</v>
      </c>
      <c r="H129" s="84" t="b">
        <v>0</v>
      </c>
      <c r="I129" s="84" t="b">
        <v>0</v>
      </c>
      <c r="J129" s="84" t="b">
        <v>0</v>
      </c>
      <c r="K129" s="84" t="b">
        <v>0</v>
      </c>
      <c r="L129" s="84" t="b">
        <v>0</v>
      </c>
    </row>
    <row r="130" spans="1:12" ht="15">
      <c r="A130" s="84" t="s">
        <v>1554</v>
      </c>
      <c r="B130" s="84" t="s">
        <v>1533</v>
      </c>
      <c r="C130" s="84">
        <v>26</v>
      </c>
      <c r="D130" s="122">
        <v>0.013701183656175685</v>
      </c>
      <c r="E130" s="122">
        <v>1.0500788643433177</v>
      </c>
      <c r="F130" s="84" t="s">
        <v>1440</v>
      </c>
      <c r="G130" s="84" t="b">
        <v>0</v>
      </c>
      <c r="H130" s="84" t="b">
        <v>0</v>
      </c>
      <c r="I130" s="84" t="b">
        <v>0</v>
      </c>
      <c r="J130" s="84" t="b">
        <v>0</v>
      </c>
      <c r="K130" s="84" t="b">
        <v>0</v>
      </c>
      <c r="L130" s="84" t="b">
        <v>0</v>
      </c>
    </row>
    <row r="131" spans="1:12" ht="15">
      <c r="A131" s="84" t="s">
        <v>1533</v>
      </c>
      <c r="B131" s="84" t="s">
        <v>1558</v>
      </c>
      <c r="C131" s="84">
        <v>16</v>
      </c>
      <c r="D131" s="122">
        <v>0.012247848138006636</v>
      </c>
      <c r="E131" s="122">
        <v>0.8739876052876365</v>
      </c>
      <c r="F131" s="84" t="s">
        <v>1440</v>
      </c>
      <c r="G131" s="84" t="b">
        <v>0</v>
      </c>
      <c r="H131" s="84" t="b">
        <v>0</v>
      </c>
      <c r="I131" s="84" t="b">
        <v>0</v>
      </c>
      <c r="J131" s="84" t="b">
        <v>0</v>
      </c>
      <c r="K131" s="84" t="b">
        <v>0</v>
      </c>
      <c r="L131" s="84" t="b">
        <v>0</v>
      </c>
    </row>
    <row r="132" spans="1:12" ht="15">
      <c r="A132" s="84" t="s">
        <v>306</v>
      </c>
      <c r="B132" s="84" t="s">
        <v>1535</v>
      </c>
      <c r="C132" s="84">
        <v>14</v>
      </c>
      <c r="D132" s="122">
        <v>0.011635291620402428</v>
      </c>
      <c r="E132" s="122">
        <v>0.5342365472173956</v>
      </c>
      <c r="F132" s="84" t="s">
        <v>1440</v>
      </c>
      <c r="G132" s="84" t="b">
        <v>0</v>
      </c>
      <c r="H132" s="84" t="b">
        <v>0</v>
      </c>
      <c r="I132" s="84" t="b">
        <v>0</v>
      </c>
      <c r="J132" s="84" t="b">
        <v>0</v>
      </c>
      <c r="K132" s="84" t="b">
        <v>0</v>
      </c>
      <c r="L132" s="84" t="b">
        <v>0</v>
      </c>
    </row>
    <row r="133" spans="1:12" ht="15">
      <c r="A133" s="84" t="s">
        <v>1535</v>
      </c>
      <c r="B133" s="84" t="s">
        <v>1753</v>
      </c>
      <c r="C133" s="84">
        <v>14</v>
      </c>
      <c r="D133" s="122">
        <v>0.011635291620402428</v>
      </c>
      <c r="E133" s="122">
        <v>1.151536505102095</v>
      </c>
      <c r="F133" s="84" t="s">
        <v>1440</v>
      </c>
      <c r="G133" s="84" t="b">
        <v>0</v>
      </c>
      <c r="H133" s="84" t="b">
        <v>0</v>
      </c>
      <c r="I133" s="84" t="b">
        <v>0</v>
      </c>
      <c r="J133" s="84" t="b">
        <v>0</v>
      </c>
      <c r="K133" s="84" t="b">
        <v>0</v>
      </c>
      <c r="L133" s="84" t="b">
        <v>0</v>
      </c>
    </row>
    <row r="134" spans="1:12" ht="15">
      <c r="A134" s="84" t="s">
        <v>1753</v>
      </c>
      <c r="B134" s="84" t="s">
        <v>1534</v>
      </c>
      <c r="C134" s="84">
        <v>14</v>
      </c>
      <c r="D134" s="122">
        <v>0.011635291620402428</v>
      </c>
      <c r="E134" s="122">
        <v>1.0944980041317305</v>
      </c>
      <c r="F134" s="84" t="s">
        <v>1440</v>
      </c>
      <c r="G134" s="84" t="b">
        <v>0</v>
      </c>
      <c r="H134" s="84" t="b">
        <v>0</v>
      </c>
      <c r="I134" s="84" t="b">
        <v>0</v>
      </c>
      <c r="J134" s="84" t="b">
        <v>0</v>
      </c>
      <c r="K134" s="84" t="b">
        <v>0</v>
      </c>
      <c r="L134" s="84" t="b">
        <v>0</v>
      </c>
    </row>
    <row r="135" spans="1:12" ht="15">
      <c r="A135" s="84" t="s">
        <v>297</v>
      </c>
      <c r="B135" s="84" t="s">
        <v>306</v>
      </c>
      <c r="C135" s="84">
        <v>13</v>
      </c>
      <c r="D135" s="122">
        <v>0.011277503529028742</v>
      </c>
      <c r="E135" s="122">
        <v>0.41799378873304244</v>
      </c>
      <c r="F135" s="84" t="s">
        <v>1440</v>
      </c>
      <c r="G135" s="84" t="b">
        <v>0</v>
      </c>
      <c r="H135" s="84" t="b">
        <v>0</v>
      </c>
      <c r="I135" s="84" t="b">
        <v>0</v>
      </c>
      <c r="J135" s="84" t="b">
        <v>0</v>
      </c>
      <c r="K135" s="84" t="b">
        <v>0</v>
      </c>
      <c r="L135" s="84" t="b">
        <v>0</v>
      </c>
    </row>
    <row r="136" spans="1:12" ht="15">
      <c r="A136" s="84" t="s">
        <v>1754</v>
      </c>
      <c r="B136" s="84" t="s">
        <v>1534</v>
      </c>
      <c r="C136" s="84">
        <v>8</v>
      </c>
      <c r="D136" s="122">
        <v>0.008848177423428487</v>
      </c>
      <c r="E136" s="122">
        <v>1.0944980041317305</v>
      </c>
      <c r="F136" s="84" t="s">
        <v>1440</v>
      </c>
      <c r="G136" s="84" t="b">
        <v>0</v>
      </c>
      <c r="H136" s="84" t="b">
        <v>1</v>
      </c>
      <c r="I136" s="84" t="b">
        <v>0</v>
      </c>
      <c r="J136" s="84" t="b">
        <v>0</v>
      </c>
      <c r="K136" s="84" t="b">
        <v>0</v>
      </c>
      <c r="L136" s="84" t="b">
        <v>0</v>
      </c>
    </row>
    <row r="137" spans="1:12" ht="15">
      <c r="A137" s="84" t="s">
        <v>1533</v>
      </c>
      <c r="B137" s="84" t="s">
        <v>1755</v>
      </c>
      <c r="C137" s="84">
        <v>8</v>
      </c>
      <c r="D137" s="122">
        <v>0.008848177423428487</v>
      </c>
      <c r="E137" s="122">
        <v>1.0500788643433177</v>
      </c>
      <c r="F137" s="84" t="s">
        <v>1440</v>
      </c>
      <c r="G137" s="84" t="b">
        <v>0</v>
      </c>
      <c r="H137" s="84" t="b">
        <v>0</v>
      </c>
      <c r="I137" s="84" t="b">
        <v>0</v>
      </c>
      <c r="J137" s="84" t="b">
        <v>0</v>
      </c>
      <c r="K137" s="84" t="b">
        <v>0</v>
      </c>
      <c r="L137" s="84" t="b">
        <v>0</v>
      </c>
    </row>
    <row r="138" spans="1:12" ht="15">
      <c r="A138" s="84" t="s">
        <v>1755</v>
      </c>
      <c r="B138" s="84" t="s">
        <v>1559</v>
      </c>
      <c r="C138" s="84">
        <v>8</v>
      </c>
      <c r="D138" s="122">
        <v>0.008848177423428487</v>
      </c>
      <c r="E138" s="122">
        <v>2.0043213737826426</v>
      </c>
      <c r="F138" s="84" t="s">
        <v>1440</v>
      </c>
      <c r="G138" s="84" t="b">
        <v>0</v>
      </c>
      <c r="H138" s="84" t="b">
        <v>0</v>
      </c>
      <c r="I138" s="84" t="b">
        <v>0</v>
      </c>
      <c r="J138" s="84" t="b">
        <v>0</v>
      </c>
      <c r="K138" s="84" t="b">
        <v>0</v>
      </c>
      <c r="L138" s="84" t="b">
        <v>0</v>
      </c>
    </row>
    <row r="139" spans="1:12" ht="15">
      <c r="A139" s="84" t="s">
        <v>1559</v>
      </c>
      <c r="B139" s="84" t="s">
        <v>1756</v>
      </c>
      <c r="C139" s="84">
        <v>8</v>
      </c>
      <c r="D139" s="122">
        <v>0.008848177423428487</v>
      </c>
      <c r="E139" s="122">
        <v>2.0043213737826426</v>
      </c>
      <c r="F139" s="84" t="s">
        <v>1440</v>
      </c>
      <c r="G139" s="84" t="b">
        <v>0</v>
      </c>
      <c r="H139" s="84" t="b">
        <v>0</v>
      </c>
      <c r="I139" s="84" t="b">
        <v>0</v>
      </c>
      <c r="J139" s="84" t="b">
        <v>0</v>
      </c>
      <c r="K139" s="84" t="b">
        <v>0</v>
      </c>
      <c r="L139" s="84" t="b">
        <v>0</v>
      </c>
    </row>
    <row r="140" spans="1:12" ht="15">
      <c r="A140" s="84" t="s">
        <v>1756</v>
      </c>
      <c r="B140" s="84" t="s">
        <v>1558</v>
      </c>
      <c r="C140" s="84">
        <v>8</v>
      </c>
      <c r="D140" s="122">
        <v>0.008848177423428487</v>
      </c>
      <c r="E140" s="122">
        <v>1.52720011906298</v>
      </c>
      <c r="F140" s="84" t="s">
        <v>1440</v>
      </c>
      <c r="G140" s="84" t="b">
        <v>0</v>
      </c>
      <c r="H140" s="84" t="b">
        <v>0</v>
      </c>
      <c r="I140" s="84" t="b">
        <v>0</v>
      </c>
      <c r="J140" s="84" t="b">
        <v>0</v>
      </c>
      <c r="K140" s="84" t="b">
        <v>0</v>
      </c>
      <c r="L140" s="84" t="b">
        <v>0</v>
      </c>
    </row>
    <row r="141" spans="1:12" ht="15">
      <c r="A141" s="84" t="s">
        <v>297</v>
      </c>
      <c r="B141" s="84" t="s">
        <v>1754</v>
      </c>
      <c r="C141" s="84">
        <v>6</v>
      </c>
      <c r="D141" s="122">
        <v>0.007484133542288334</v>
      </c>
      <c r="E141" s="122">
        <v>1.0749024480683498</v>
      </c>
      <c r="F141" s="84" t="s">
        <v>1440</v>
      </c>
      <c r="G141" s="84" t="b">
        <v>0</v>
      </c>
      <c r="H141" s="84" t="b">
        <v>0</v>
      </c>
      <c r="I141" s="84" t="b">
        <v>0</v>
      </c>
      <c r="J141" s="84" t="b">
        <v>0</v>
      </c>
      <c r="K141" s="84" t="b">
        <v>1</v>
      </c>
      <c r="L141" s="84" t="b">
        <v>0</v>
      </c>
    </row>
    <row r="142" spans="1:12" ht="15">
      <c r="A142" s="84" t="s">
        <v>1757</v>
      </c>
      <c r="B142" s="84" t="s">
        <v>1532</v>
      </c>
      <c r="C142" s="84">
        <v>4</v>
      </c>
      <c r="D142" s="122">
        <v>0.005786215388926828</v>
      </c>
      <c r="E142" s="122">
        <v>1.0440885006541303</v>
      </c>
      <c r="F142" s="84" t="s">
        <v>1440</v>
      </c>
      <c r="G142" s="84" t="b">
        <v>0</v>
      </c>
      <c r="H142" s="84" t="b">
        <v>0</v>
      </c>
      <c r="I142" s="84" t="b">
        <v>0</v>
      </c>
      <c r="J142" s="84" t="b">
        <v>0</v>
      </c>
      <c r="K142" s="84" t="b">
        <v>0</v>
      </c>
      <c r="L142" s="84" t="b">
        <v>0</v>
      </c>
    </row>
    <row r="143" spans="1:12" ht="15">
      <c r="A143" s="84" t="s">
        <v>1533</v>
      </c>
      <c r="B143" s="84" t="s">
        <v>1758</v>
      </c>
      <c r="C143" s="84">
        <v>4</v>
      </c>
      <c r="D143" s="122">
        <v>0.005786215388926828</v>
      </c>
      <c r="E143" s="122">
        <v>1.0500788643433177</v>
      </c>
      <c r="F143" s="84" t="s">
        <v>1440</v>
      </c>
      <c r="G143" s="84" t="b">
        <v>0</v>
      </c>
      <c r="H143" s="84" t="b">
        <v>0</v>
      </c>
      <c r="I143" s="84" t="b">
        <v>0</v>
      </c>
      <c r="J143" s="84" t="b">
        <v>0</v>
      </c>
      <c r="K143" s="84" t="b">
        <v>0</v>
      </c>
      <c r="L143" s="84" t="b">
        <v>0</v>
      </c>
    </row>
    <row r="144" spans="1:12" ht="15">
      <c r="A144" s="84" t="s">
        <v>1758</v>
      </c>
      <c r="B144" s="84" t="s">
        <v>1759</v>
      </c>
      <c r="C144" s="84">
        <v>4</v>
      </c>
      <c r="D144" s="122">
        <v>0.005786215388926828</v>
      </c>
      <c r="E144" s="122">
        <v>2.305351369446624</v>
      </c>
      <c r="F144" s="84" t="s">
        <v>1440</v>
      </c>
      <c r="G144" s="84" t="b">
        <v>0</v>
      </c>
      <c r="H144" s="84" t="b">
        <v>0</v>
      </c>
      <c r="I144" s="84" t="b">
        <v>0</v>
      </c>
      <c r="J144" s="84" t="b">
        <v>0</v>
      </c>
      <c r="K144" s="84" t="b">
        <v>0</v>
      </c>
      <c r="L144" s="84" t="b">
        <v>0</v>
      </c>
    </row>
    <row r="145" spans="1:12" ht="15">
      <c r="A145" s="84" t="s">
        <v>1759</v>
      </c>
      <c r="B145" s="84" t="s">
        <v>1760</v>
      </c>
      <c r="C145" s="84">
        <v>4</v>
      </c>
      <c r="D145" s="122">
        <v>0.005786215388926828</v>
      </c>
      <c r="E145" s="122">
        <v>2.305351369446624</v>
      </c>
      <c r="F145" s="84" t="s">
        <v>1440</v>
      </c>
      <c r="G145" s="84" t="b">
        <v>0</v>
      </c>
      <c r="H145" s="84" t="b">
        <v>0</v>
      </c>
      <c r="I145" s="84" t="b">
        <v>0</v>
      </c>
      <c r="J145" s="84" t="b">
        <v>0</v>
      </c>
      <c r="K145" s="84" t="b">
        <v>0</v>
      </c>
      <c r="L145" s="84" t="b">
        <v>0</v>
      </c>
    </row>
    <row r="146" spans="1:12" ht="15">
      <c r="A146" s="84" t="s">
        <v>1760</v>
      </c>
      <c r="B146" s="84" t="s">
        <v>1761</v>
      </c>
      <c r="C146" s="84">
        <v>4</v>
      </c>
      <c r="D146" s="122">
        <v>0.005786215388926828</v>
      </c>
      <c r="E146" s="122">
        <v>2.305351369446624</v>
      </c>
      <c r="F146" s="84" t="s">
        <v>1440</v>
      </c>
      <c r="G146" s="84" t="b">
        <v>0</v>
      </c>
      <c r="H146" s="84" t="b">
        <v>0</v>
      </c>
      <c r="I146" s="84" t="b">
        <v>0</v>
      </c>
      <c r="J146" s="84" t="b">
        <v>0</v>
      </c>
      <c r="K146" s="84" t="b">
        <v>0</v>
      </c>
      <c r="L146" s="84" t="b">
        <v>0</v>
      </c>
    </row>
    <row r="147" spans="1:12" ht="15">
      <c r="A147" s="84" t="s">
        <v>1769</v>
      </c>
      <c r="B147" s="84" t="s">
        <v>1770</v>
      </c>
      <c r="C147" s="84">
        <v>3</v>
      </c>
      <c r="D147" s="122">
        <v>0.004763661779053605</v>
      </c>
      <c r="E147" s="122">
        <v>2.430290106054924</v>
      </c>
      <c r="F147" s="84" t="s">
        <v>1440</v>
      </c>
      <c r="G147" s="84" t="b">
        <v>0</v>
      </c>
      <c r="H147" s="84" t="b">
        <v>0</v>
      </c>
      <c r="I147" s="84" t="b">
        <v>0</v>
      </c>
      <c r="J147" s="84" t="b">
        <v>0</v>
      </c>
      <c r="K147" s="84" t="b">
        <v>0</v>
      </c>
      <c r="L147" s="84" t="b">
        <v>0</v>
      </c>
    </row>
    <row r="148" spans="1:12" ht="15">
      <c r="A148" s="84" t="s">
        <v>1770</v>
      </c>
      <c r="B148" s="84" t="s">
        <v>1533</v>
      </c>
      <c r="C148" s="84">
        <v>3</v>
      </c>
      <c r="D148" s="122">
        <v>0.004763661779053605</v>
      </c>
      <c r="E148" s="122">
        <v>1.0500788643433177</v>
      </c>
      <c r="F148" s="84" t="s">
        <v>1440</v>
      </c>
      <c r="G148" s="84" t="b">
        <v>0</v>
      </c>
      <c r="H148" s="84" t="b">
        <v>0</v>
      </c>
      <c r="I148" s="84" t="b">
        <v>0</v>
      </c>
      <c r="J148" s="84" t="b">
        <v>0</v>
      </c>
      <c r="K148" s="84" t="b">
        <v>0</v>
      </c>
      <c r="L148" s="84" t="b">
        <v>0</v>
      </c>
    </row>
    <row r="149" spans="1:12" ht="15">
      <c r="A149" s="84" t="s">
        <v>1533</v>
      </c>
      <c r="B149" s="84" t="s">
        <v>1771</v>
      </c>
      <c r="C149" s="84">
        <v>3</v>
      </c>
      <c r="D149" s="122">
        <v>0.004763661779053605</v>
      </c>
      <c r="E149" s="122">
        <v>1.0500788643433177</v>
      </c>
      <c r="F149" s="84" t="s">
        <v>1440</v>
      </c>
      <c r="G149" s="84" t="b">
        <v>0</v>
      </c>
      <c r="H149" s="84" t="b">
        <v>0</v>
      </c>
      <c r="I149" s="84" t="b">
        <v>0</v>
      </c>
      <c r="J149" s="84" t="b">
        <v>0</v>
      </c>
      <c r="K149" s="84" t="b">
        <v>0</v>
      </c>
      <c r="L149" s="84" t="b">
        <v>0</v>
      </c>
    </row>
    <row r="150" spans="1:12" ht="15">
      <c r="A150" s="84" t="s">
        <v>1771</v>
      </c>
      <c r="B150" s="84" t="s">
        <v>1772</v>
      </c>
      <c r="C150" s="84">
        <v>3</v>
      </c>
      <c r="D150" s="122">
        <v>0.004763661779053605</v>
      </c>
      <c r="E150" s="122">
        <v>2.430290106054924</v>
      </c>
      <c r="F150" s="84" t="s">
        <v>1440</v>
      </c>
      <c r="G150" s="84" t="b">
        <v>0</v>
      </c>
      <c r="H150" s="84" t="b">
        <v>0</v>
      </c>
      <c r="I150" s="84" t="b">
        <v>0</v>
      </c>
      <c r="J150" s="84" t="b">
        <v>0</v>
      </c>
      <c r="K150" s="84" t="b">
        <v>0</v>
      </c>
      <c r="L150" s="84" t="b">
        <v>0</v>
      </c>
    </row>
    <row r="151" spans="1:12" ht="15">
      <c r="A151" s="84" t="s">
        <v>1772</v>
      </c>
      <c r="B151" s="84" t="s">
        <v>1766</v>
      </c>
      <c r="C151" s="84">
        <v>3</v>
      </c>
      <c r="D151" s="122">
        <v>0.004763661779053605</v>
      </c>
      <c r="E151" s="122">
        <v>2.430290106054924</v>
      </c>
      <c r="F151" s="84" t="s">
        <v>1440</v>
      </c>
      <c r="G151" s="84" t="b">
        <v>0</v>
      </c>
      <c r="H151" s="84" t="b">
        <v>0</v>
      </c>
      <c r="I151" s="84" t="b">
        <v>0</v>
      </c>
      <c r="J151" s="84" t="b">
        <v>0</v>
      </c>
      <c r="K151" s="84" t="b">
        <v>0</v>
      </c>
      <c r="L151" s="84" t="b">
        <v>0</v>
      </c>
    </row>
    <row r="152" spans="1:12" ht="15">
      <c r="A152" s="84" t="s">
        <v>1766</v>
      </c>
      <c r="B152" s="84" t="s">
        <v>1773</v>
      </c>
      <c r="C152" s="84">
        <v>3</v>
      </c>
      <c r="D152" s="122">
        <v>0.004763661779053605</v>
      </c>
      <c r="E152" s="122">
        <v>2.430290106054924</v>
      </c>
      <c r="F152" s="84" t="s">
        <v>1440</v>
      </c>
      <c r="G152" s="84" t="b">
        <v>0</v>
      </c>
      <c r="H152" s="84" t="b">
        <v>0</v>
      </c>
      <c r="I152" s="84" t="b">
        <v>0</v>
      </c>
      <c r="J152" s="84" t="b">
        <v>0</v>
      </c>
      <c r="K152" s="84" t="b">
        <v>1</v>
      </c>
      <c r="L152" s="84" t="b">
        <v>0</v>
      </c>
    </row>
    <row r="153" spans="1:12" ht="15">
      <c r="A153" s="84" t="s">
        <v>1773</v>
      </c>
      <c r="B153" s="84" t="s">
        <v>1774</v>
      </c>
      <c r="C153" s="84">
        <v>3</v>
      </c>
      <c r="D153" s="122">
        <v>0.004763661779053605</v>
      </c>
      <c r="E153" s="122">
        <v>2.430290106054924</v>
      </c>
      <c r="F153" s="84" t="s">
        <v>1440</v>
      </c>
      <c r="G153" s="84" t="b">
        <v>0</v>
      </c>
      <c r="H153" s="84" t="b">
        <v>1</v>
      </c>
      <c r="I153" s="84" t="b">
        <v>0</v>
      </c>
      <c r="J153" s="84" t="b">
        <v>0</v>
      </c>
      <c r="K153" s="84" t="b">
        <v>0</v>
      </c>
      <c r="L153" s="84" t="b">
        <v>0</v>
      </c>
    </row>
    <row r="154" spans="1:12" ht="15">
      <c r="A154" s="84" t="s">
        <v>1774</v>
      </c>
      <c r="B154" s="84" t="s">
        <v>1537</v>
      </c>
      <c r="C154" s="84">
        <v>3</v>
      </c>
      <c r="D154" s="122">
        <v>0.004763661779053605</v>
      </c>
      <c r="E154" s="122">
        <v>1.2639586842883987</v>
      </c>
      <c r="F154" s="84" t="s">
        <v>1440</v>
      </c>
      <c r="G154" s="84" t="b">
        <v>0</v>
      </c>
      <c r="H154" s="84" t="b">
        <v>0</v>
      </c>
      <c r="I154" s="84" t="b">
        <v>0</v>
      </c>
      <c r="J154" s="84" t="b">
        <v>0</v>
      </c>
      <c r="K154" s="84" t="b">
        <v>0</v>
      </c>
      <c r="L154" s="84" t="b">
        <v>0</v>
      </c>
    </row>
    <row r="155" spans="1:12" ht="15">
      <c r="A155" s="84" t="s">
        <v>1537</v>
      </c>
      <c r="B155" s="84" t="s">
        <v>1775</v>
      </c>
      <c r="C155" s="84">
        <v>3</v>
      </c>
      <c r="D155" s="122">
        <v>0.004763661779053605</v>
      </c>
      <c r="E155" s="122">
        <v>1.244653529093012</v>
      </c>
      <c r="F155" s="84" t="s">
        <v>1440</v>
      </c>
      <c r="G155" s="84" t="b">
        <v>0</v>
      </c>
      <c r="H155" s="84" t="b">
        <v>0</v>
      </c>
      <c r="I155" s="84" t="b">
        <v>0</v>
      </c>
      <c r="J155" s="84" t="b">
        <v>0</v>
      </c>
      <c r="K155" s="84" t="b">
        <v>0</v>
      </c>
      <c r="L155" s="84" t="b">
        <v>0</v>
      </c>
    </row>
    <row r="156" spans="1:12" ht="15">
      <c r="A156" s="84" t="s">
        <v>1775</v>
      </c>
      <c r="B156" s="84" t="s">
        <v>306</v>
      </c>
      <c r="C156" s="84">
        <v>3</v>
      </c>
      <c r="D156" s="122">
        <v>0.004763661779053605</v>
      </c>
      <c r="E156" s="122">
        <v>1.136559349132442</v>
      </c>
      <c r="F156" s="84" t="s">
        <v>1440</v>
      </c>
      <c r="G156" s="84" t="b">
        <v>0</v>
      </c>
      <c r="H156" s="84" t="b">
        <v>0</v>
      </c>
      <c r="I156" s="84" t="b">
        <v>0</v>
      </c>
      <c r="J156" s="84" t="b">
        <v>0</v>
      </c>
      <c r="K156" s="84" t="b">
        <v>0</v>
      </c>
      <c r="L156" s="84" t="b">
        <v>0</v>
      </c>
    </row>
    <row r="157" spans="1:12" ht="15">
      <c r="A157" s="84" t="s">
        <v>297</v>
      </c>
      <c r="B157" s="84" t="s">
        <v>1757</v>
      </c>
      <c r="C157" s="84">
        <v>3</v>
      </c>
      <c r="D157" s="122">
        <v>0.004763661779053605</v>
      </c>
      <c r="E157" s="122">
        <v>1.0749024480683498</v>
      </c>
      <c r="F157" s="84" t="s">
        <v>1440</v>
      </c>
      <c r="G157" s="84" t="b">
        <v>0</v>
      </c>
      <c r="H157" s="84" t="b">
        <v>0</v>
      </c>
      <c r="I157" s="84" t="b">
        <v>0</v>
      </c>
      <c r="J157" s="84" t="b">
        <v>0</v>
      </c>
      <c r="K157" s="84" t="b">
        <v>0</v>
      </c>
      <c r="L157" s="84" t="b">
        <v>0</v>
      </c>
    </row>
    <row r="158" spans="1:12" ht="15">
      <c r="A158" s="84" t="s">
        <v>1784</v>
      </c>
      <c r="B158" s="84" t="s">
        <v>1785</v>
      </c>
      <c r="C158" s="84">
        <v>2</v>
      </c>
      <c r="D158" s="122">
        <v>0.0035741710330697064</v>
      </c>
      <c r="E158" s="122">
        <v>2.606381365110605</v>
      </c>
      <c r="F158" s="84" t="s">
        <v>1440</v>
      </c>
      <c r="G158" s="84" t="b">
        <v>0</v>
      </c>
      <c r="H158" s="84" t="b">
        <v>0</v>
      </c>
      <c r="I158" s="84" t="b">
        <v>0</v>
      </c>
      <c r="J158" s="84" t="b">
        <v>0</v>
      </c>
      <c r="K158" s="84" t="b">
        <v>0</v>
      </c>
      <c r="L158" s="84" t="b">
        <v>0</v>
      </c>
    </row>
    <row r="159" spans="1:12" ht="15">
      <c r="A159" s="84" t="s">
        <v>1785</v>
      </c>
      <c r="B159" s="84" t="s">
        <v>1786</v>
      </c>
      <c r="C159" s="84">
        <v>2</v>
      </c>
      <c r="D159" s="122">
        <v>0.0035741710330697064</v>
      </c>
      <c r="E159" s="122">
        <v>2.606381365110605</v>
      </c>
      <c r="F159" s="84" t="s">
        <v>1440</v>
      </c>
      <c r="G159" s="84" t="b">
        <v>0</v>
      </c>
      <c r="H159" s="84" t="b">
        <v>0</v>
      </c>
      <c r="I159" s="84" t="b">
        <v>0</v>
      </c>
      <c r="J159" s="84" t="b">
        <v>0</v>
      </c>
      <c r="K159" s="84" t="b">
        <v>0</v>
      </c>
      <c r="L159" s="84" t="b">
        <v>0</v>
      </c>
    </row>
    <row r="160" spans="1:12" ht="15">
      <c r="A160" s="84" t="s">
        <v>1786</v>
      </c>
      <c r="B160" s="84" t="s">
        <v>1776</v>
      </c>
      <c r="C160" s="84">
        <v>2</v>
      </c>
      <c r="D160" s="122">
        <v>0.0035741710330697064</v>
      </c>
      <c r="E160" s="122">
        <v>2.606381365110605</v>
      </c>
      <c r="F160" s="84" t="s">
        <v>1440</v>
      </c>
      <c r="G160" s="84" t="b">
        <v>0</v>
      </c>
      <c r="H160" s="84" t="b">
        <v>0</v>
      </c>
      <c r="I160" s="84" t="b">
        <v>0</v>
      </c>
      <c r="J160" s="84" t="b">
        <v>0</v>
      </c>
      <c r="K160" s="84" t="b">
        <v>0</v>
      </c>
      <c r="L160" s="84" t="b">
        <v>0</v>
      </c>
    </row>
    <row r="161" spans="1:12" ht="15">
      <c r="A161" s="84" t="s">
        <v>1776</v>
      </c>
      <c r="B161" s="84" t="s">
        <v>1787</v>
      </c>
      <c r="C161" s="84">
        <v>2</v>
      </c>
      <c r="D161" s="122">
        <v>0.0035741710330697064</v>
      </c>
      <c r="E161" s="122">
        <v>2.606381365110605</v>
      </c>
      <c r="F161" s="84" t="s">
        <v>1440</v>
      </c>
      <c r="G161" s="84" t="b">
        <v>0</v>
      </c>
      <c r="H161" s="84" t="b">
        <v>0</v>
      </c>
      <c r="I161" s="84" t="b">
        <v>0</v>
      </c>
      <c r="J161" s="84" t="b">
        <v>0</v>
      </c>
      <c r="K161" s="84" t="b">
        <v>0</v>
      </c>
      <c r="L161" s="84" t="b">
        <v>0</v>
      </c>
    </row>
    <row r="162" spans="1:12" ht="15">
      <c r="A162" s="84" t="s">
        <v>1787</v>
      </c>
      <c r="B162" s="84" t="s">
        <v>1788</v>
      </c>
      <c r="C162" s="84">
        <v>2</v>
      </c>
      <c r="D162" s="122">
        <v>0.0035741710330697064</v>
      </c>
      <c r="E162" s="122">
        <v>2.606381365110605</v>
      </c>
      <c r="F162" s="84" t="s">
        <v>1440</v>
      </c>
      <c r="G162" s="84" t="b">
        <v>0</v>
      </c>
      <c r="H162" s="84" t="b">
        <v>0</v>
      </c>
      <c r="I162" s="84" t="b">
        <v>0</v>
      </c>
      <c r="J162" s="84" t="b">
        <v>0</v>
      </c>
      <c r="K162" s="84" t="b">
        <v>0</v>
      </c>
      <c r="L162" s="84" t="b">
        <v>0</v>
      </c>
    </row>
    <row r="163" spans="1:12" ht="15">
      <c r="A163" s="84" t="s">
        <v>1788</v>
      </c>
      <c r="B163" s="84" t="s">
        <v>1789</v>
      </c>
      <c r="C163" s="84">
        <v>2</v>
      </c>
      <c r="D163" s="122">
        <v>0.0035741710330697064</v>
      </c>
      <c r="E163" s="122">
        <v>2.606381365110605</v>
      </c>
      <c r="F163" s="84" t="s">
        <v>1440</v>
      </c>
      <c r="G163" s="84" t="b">
        <v>0</v>
      </c>
      <c r="H163" s="84" t="b">
        <v>0</v>
      </c>
      <c r="I163" s="84" t="b">
        <v>0</v>
      </c>
      <c r="J163" s="84" t="b">
        <v>0</v>
      </c>
      <c r="K163" s="84" t="b">
        <v>0</v>
      </c>
      <c r="L163" s="84" t="b">
        <v>0</v>
      </c>
    </row>
    <row r="164" spans="1:12" ht="15">
      <c r="A164" s="84" t="s">
        <v>1789</v>
      </c>
      <c r="B164" s="84" t="s">
        <v>1548</v>
      </c>
      <c r="C164" s="84">
        <v>2</v>
      </c>
      <c r="D164" s="122">
        <v>0.0035741710330697064</v>
      </c>
      <c r="E164" s="122">
        <v>2.606381365110605</v>
      </c>
      <c r="F164" s="84" t="s">
        <v>1440</v>
      </c>
      <c r="G164" s="84" t="b">
        <v>0</v>
      </c>
      <c r="H164" s="84" t="b">
        <v>0</v>
      </c>
      <c r="I164" s="84" t="b">
        <v>0</v>
      </c>
      <c r="J164" s="84" t="b">
        <v>0</v>
      </c>
      <c r="K164" s="84" t="b">
        <v>0</v>
      </c>
      <c r="L164" s="84" t="b">
        <v>0</v>
      </c>
    </row>
    <row r="165" spans="1:12" ht="15">
      <c r="A165" s="84" t="s">
        <v>1548</v>
      </c>
      <c r="B165" s="84" t="s">
        <v>1790</v>
      </c>
      <c r="C165" s="84">
        <v>2</v>
      </c>
      <c r="D165" s="122">
        <v>0.0035741710330697064</v>
      </c>
      <c r="E165" s="122">
        <v>2.606381365110605</v>
      </c>
      <c r="F165" s="84" t="s">
        <v>1440</v>
      </c>
      <c r="G165" s="84" t="b">
        <v>0</v>
      </c>
      <c r="H165" s="84" t="b">
        <v>0</v>
      </c>
      <c r="I165" s="84" t="b">
        <v>0</v>
      </c>
      <c r="J165" s="84" t="b">
        <v>0</v>
      </c>
      <c r="K165" s="84" t="b">
        <v>0</v>
      </c>
      <c r="L165" s="84" t="b">
        <v>0</v>
      </c>
    </row>
    <row r="166" spans="1:12" ht="15">
      <c r="A166" s="84" t="s">
        <v>1790</v>
      </c>
      <c r="B166" s="84" t="s">
        <v>1777</v>
      </c>
      <c r="C166" s="84">
        <v>2</v>
      </c>
      <c r="D166" s="122">
        <v>0.0035741710330697064</v>
      </c>
      <c r="E166" s="122">
        <v>2.430290106054924</v>
      </c>
      <c r="F166" s="84" t="s">
        <v>1440</v>
      </c>
      <c r="G166" s="84" t="b">
        <v>0</v>
      </c>
      <c r="H166" s="84" t="b">
        <v>0</v>
      </c>
      <c r="I166" s="84" t="b">
        <v>0</v>
      </c>
      <c r="J166" s="84" t="b">
        <v>0</v>
      </c>
      <c r="K166" s="84" t="b">
        <v>0</v>
      </c>
      <c r="L166" s="84" t="b">
        <v>0</v>
      </c>
    </row>
    <row r="167" spans="1:12" ht="15">
      <c r="A167" s="84" t="s">
        <v>297</v>
      </c>
      <c r="B167" s="84" t="s">
        <v>1541</v>
      </c>
      <c r="C167" s="84">
        <v>2</v>
      </c>
      <c r="D167" s="122">
        <v>0.0035741710330697064</v>
      </c>
      <c r="E167" s="122">
        <v>1.0749024480683498</v>
      </c>
      <c r="F167" s="84" t="s">
        <v>1440</v>
      </c>
      <c r="G167" s="84" t="b">
        <v>0</v>
      </c>
      <c r="H167" s="84" t="b">
        <v>0</v>
      </c>
      <c r="I167" s="84" t="b">
        <v>0</v>
      </c>
      <c r="J167" s="84" t="b">
        <v>0</v>
      </c>
      <c r="K167" s="84" t="b">
        <v>0</v>
      </c>
      <c r="L167" s="84" t="b">
        <v>0</v>
      </c>
    </row>
    <row r="168" spans="1:12" ht="15">
      <c r="A168" s="84" t="s">
        <v>1541</v>
      </c>
      <c r="B168" s="84" t="s">
        <v>1780</v>
      </c>
      <c r="C168" s="84">
        <v>2</v>
      </c>
      <c r="D168" s="122">
        <v>0.0035741710330697064</v>
      </c>
      <c r="E168" s="122">
        <v>2.606381365110605</v>
      </c>
      <c r="F168" s="84" t="s">
        <v>1440</v>
      </c>
      <c r="G168" s="84" t="b">
        <v>0</v>
      </c>
      <c r="H168" s="84" t="b">
        <v>0</v>
      </c>
      <c r="I168" s="84" t="b">
        <v>0</v>
      </c>
      <c r="J168" s="84" t="b">
        <v>0</v>
      </c>
      <c r="K168" s="84" t="b">
        <v>0</v>
      </c>
      <c r="L168" s="84" t="b">
        <v>0</v>
      </c>
    </row>
    <row r="169" spans="1:12" ht="15">
      <c r="A169" s="84" t="s">
        <v>1780</v>
      </c>
      <c r="B169" s="84" t="s">
        <v>1781</v>
      </c>
      <c r="C169" s="84">
        <v>2</v>
      </c>
      <c r="D169" s="122">
        <v>0.0035741710330697064</v>
      </c>
      <c r="E169" s="122">
        <v>2.606381365110605</v>
      </c>
      <c r="F169" s="84" t="s">
        <v>1440</v>
      </c>
      <c r="G169" s="84" t="b">
        <v>0</v>
      </c>
      <c r="H169" s="84" t="b">
        <v>0</v>
      </c>
      <c r="I169" s="84" t="b">
        <v>0</v>
      </c>
      <c r="J169" s="84" t="b">
        <v>0</v>
      </c>
      <c r="K169" s="84" t="b">
        <v>0</v>
      </c>
      <c r="L169" s="84" t="b">
        <v>0</v>
      </c>
    </row>
    <row r="170" spans="1:12" ht="15">
      <c r="A170" s="84" t="s">
        <v>1781</v>
      </c>
      <c r="B170" s="84" t="s">
        <v>1782</v>
      </c>
      <c r="C170" s="84">
        <v>2</v>
      </c>
      <c r="D170" s="122">
        <v>0.0035741710330697064</v>
      </c>
      <c r="E170" s="122">
        <v>2.606381365110605</v>
      </c>
      <c r="F170" s="84" t="s">
        <v>1440</v>
      </c>
      <c r="G170" s="84" t="b">
        <v>0</v>
      </c>
      <c r="H170" s="84" t="b">
        <v>0</v>
      </c>
      <c r="I170" s="84" t="b">
        <v>0</v>
      </c>
      <c r="J170" s="84" t="b">
        <v>0</v>
      </c>
      <c r="K170" s="84" t="b">
        <v>0</v>
      </c>
      <c r="L170" s="84" t="b">
        <v>0</v>
      </c>
    </row>
    <row r="171" spans="1:12" ht="15">
      <c r="A171" s="84" t="s">
        <v>1782</v>
      </c>
      <c r="B171" s="84" t="s">
        <v>1783</v>
      </c>
      <c r="C171" s="84">
        <v>2</v>
      </c>
      <c r="D171" s="122">
        <v>0.0035741710330697064</v>
      </c>
      <c r="E171" s="122">
        <v>2.606381365110605</v>
      </c>
      <c r="F171" s="84" t="s">
        <v>1440</v>
      </c>
      <c r="G171" s="84" t="b">
        <v>0</v>
      </c>
      <c r="H171" s="84" t="b">
        <v>0</v>
      </c>
      <c r="I171" s="84" t="b">
        <v>0</v>
      </c>
      <c r="J171" s="84" t="b">
        <v>0</v>
      </c>
      <c r="K171" s="84" t="b">
        <v>0</v>
      </c>
      <c r="L171" s="84" t="b">
        <v>0</v>
      </c>
    </row>
    <row r="172" spans="1:12" ht="15">
      <c r="A172" s="84" t="s">
        <v>1783</v>
      </c>
      <c r="B172" s="84" t="s">
        <v>1532</v>
      </c>
      <c r="C172" s="84">
        <v>2</v>
      </c>
      <c r="D172" s="122">
        <v>0.0035741710330697064</v>
      </c>
      <c r="E172" s="122">
        <v>1.0440885006541303</v>
      </c>
      <c r="F172" s="84" t="s">
        <v>1440</v>
      </c>
      <c r="G172" s="84" t="b">
        <v>0</v>
      </c>
      <c r="H172" s="84" t="b">
        <v>0</v>
      </c>
      <c r="I172" s="84" t="b">
        <v>0</v>
      </c>
      <c r="J172" s="84" t="b">
        <v>0</v>
      </c>
      <c r="K172" s="84" t="b">
        <v>0</v>
      </c>
      <c r="L172" s="84" t="b">
        <v>0</v>
      </c>
    </row>
    <row r="173" spans="1:12" ht="15">
      <c r="A173" s="84" t="s">
        <v>1532</v>
      </c>
      <c r="B173" s="84" t="s">
        <v>1767</v>
      </c>
      <c r="C173" s="84">
        <v>2</v>
      </c>
      <c r="D173" s="122">
        <v>0.0035741710330697064</v>
      </c>
      <c r="E173" s="122">
        <v>0.7551230163915297</v>
      </c>
      <c r="F173" s="84" t="s">
        <v>1440</v>
      </c>
      <c r="G173" s="84" t="b">
        <v>0</v>
      </c>
      <c r="H173" s="84" t="b">
        <v>0</v>
      </c>
      <c r="I173" s="84" t="b">
        <v>0</v>
      </c>
      <c r="J173" s="84" t="b">
        <v>0</v>
      </c>
      <c r="K173" s="84" t="b">
        <v>0</v>
      </c>
      <c r="L173" s="84" t="b">
        <v>0</v>
      </c>
    </row>
    <row r="174" spans="1:12" ht="15">
      <c r="A174" s="84" t="s">
        <v>1767</v>
      </c>
      <c r="B174" s="84" t="s">
        <v>1767</v>
      </c>
      <c r="C174" s="84">
        <v>2</v>
      </c>
      <c r="D174" s="122">
        <v>0.0035741710330697064</v>
      </c>
      <c r="E174" s="122">
        <v>2.305351369446624</v>
      </c>
      <c r="F174" s="84" t="s">
        <v>1440</v>
      </c>
      <c r="G174" s="84" t="b">
        <v>0</v>
      </c>
      <c r="H174" s="84" t="b">
        <v>0</v>
      </c>
      <c r="I174" s="84" t="b">
        <v>0</v>
      </c>
      <c r="J174" s="84" t="b">
        <v>0</v>
      </c>
      <c r="K174" s="84" t="b">
        <v>0</v>
      </c>
      <c r="L174" s="84" t="b">
        <v>0</v>
      </c>
    </row>
    <row r="175" spans="1:12" ht="15">
      <c r="A175" s="84" t="s">
        <v>297</v>
      </c>
      <c r="B175" s="84" t="s">
        <v>1769</v>
      </c>
      <c r="C175" s="84">
        <v>2</v>
      </c>
      <c r="D175" s="122">
        <v>0.0035741710330697064</v>
      </c>
      <c r="E175" s="122">
        <v>1.0749024480683498</v>
      </c>
      <c r="F175" s="84" t="s">
        <v>1440</v>
      </c>
      <c r="G175" s="84" t="b">
        <v>0</v>
      </c>
      <c r="H175" s="84" t="b">
        <v>0</v>
      </c>
      <c r="I175" s="84" t="b">
        <v>0</v>
      </c>
      <c r="J175" s="84" t="b">
        <v>0</v>
      </c>
      <c r="K175" s="84" t="b">
        <v>0</v>
      </c>
      <c r="L175" s="84" t="b">
        <v>0</v>
      </c>
    </row>
    <row r="176" spans="1:12" ht="15">
      <c r="A176" s="84" t="s">
        <v>1533</v>
      </c>
      <c r="B176" s="84" t="s">
        <v>1797</v>
      </c>
      <c r="C176" s="84">
        <v>2</v>
      </c>
      <c r="D176" s="122">
        <v>0.0035741710330697064</v>
      </c>
      <c r="E176" s="122">
        <v>1.0500788643433177</v>
      </c>
      <c r="F176" s="84" t="s">
        <v>1440</v>
      </c>
      <c r="G176" s="84" t="b">
        <v>0</v>
      </c>
      <c r="H176" s="84" t="b">
        <v>0</v>
      </c>
      <c r="I176" s="84" t="b">
        <v>0</v>
      </c>
      <c r="J176" s="84" t="b">
        <v>0</v>
      </c>
      <c r="K176" s="84" t="b">
        <v>0</v>
      </c>
      <c r="L176" s="84" t="b">
        <v>0</v>
      </c>
    </row>
    <row r="177" spans="1:12" ht="15">
      <c r="A177" s="84" t="s">
        <v>1541</v>
      </c>
      <c r="B177" s="84" t="s">
        <v>1542</v>
      </c>
      <c r="C177" s="84">
        <v>4</v>
      </c>
      <c r="D177" s="122">
        <v>0</v>
      </c>
      <c r="E177" s="122">
        <v>1.2430380486862944</v>
      </c>
      <c r="F177" s="84" t="s">
        <v>1441</v>
      </c>
      <c r="G177" s="84" t="b">
        <v>0</v>
      </c>
      <c r="H177" s="84" t="b">
        <v>0</v>
      </c>
      <c r="I177" s="84" t="b">
        <v>0</v>
      </c>
      <c r="J177" s="84" t="b">
        <v>1</v>
      </c>
      <c r="K177" s="84" t="b">
        <v>0</v>
      </c>
      <c r="L177" s="84" t="b">
        <v>0</v>
      </c>
    </row>
    <row r="178" spans="1:12" ht="15">
      <c r="A178" s="84" t="s">
        <v>1542</v>
      </c>
      <c r="B178" s="84" t="s">
        <v>1543</v>
      </c>
      <c r="C178" s="84">
        <v>4</v>
      </c>
      <c r="D178" s="122">
        <v>0</v>
      </c>
      <c r="E178" s="122">
        <v>1.2430380486862944</v>
      </c>
      <c r="F178" s="84" t="s">
        <v>1441</v>
      </c>
      <c r="G178" s="84" t="b">
        <v>1</v>
      </c>
      <c r="H178" s="84" t="b">
        <v>0</v>
      </c>
      <c r="I178" s="84" t="b">
        <v>0</v>
      </c>
      <c r="J178" s="84" t="b">
        <v>0</v>
      </c>
      <c r="K178" s="84" t="b">
        <v>0</v>
      </c>
      <c r="L178" s="84" t="b">
        <v>0</v>
      </c>
    </row>
    <row r="179" spans="1:12" ht="15">
      <c r="A179" s="84" t="s">
        <v>1543</v>
      </c>
      <c r="B179" s="84" t="s">
        <v>1544</v>
      </c>
      <c r="C179" s="84">
        <v>4</v>
      </c>
      <c r="D179" s="122">
        <v>0</v>
      </c>
      <c r="E179" s="122">
        <v>1.2430380486862944</v>
      </c>
      <c r="F179" s="84" t="s">
        <v>1441</v>
      </c>
      <c r="G179" s="84" t="b">
        <v>0</v>
      </c>
      <c r="H179" s="84" t="b">
        <v>0</v>
      </c>
      <c r="I179" s="84" t="b">
        <v>0</v>
      </c>
      <c r="J179" s="84" t="b">
        <v>0</v>
      </c>
      <c r="K179" s="84" t="b">
        <v>0</v>
      </c>
      <c r="L179" s="84" t="b">
        <v>0</v>
      </c>
    </row>
    <row r="180" spans="1:12" ht="15">
      <c r="A180" s="84" t="s">
        <v>1544</v>
      </c>
      <c r="B180" s="84" t="s">
        <v>1545</v>
      </c>
      <c r="C180" s="84">
        <v>4</v>
      </c>
      <c r="D180" s="122">
        <v>0</v>
      </c>
      <c r="E180" s="122">
        <v>1.2430380486862944</v>
      </c>
      <c r="F180" s="84" t="s">
        <v>1441</v>
      </c>
      <c r="G180" s="84" t="b">
        <v>0</v>
      </c>
      <c r="H180" s="84" t="b">
        <v>0</v>
      </c>
      <c r="I180" s="84" t="b">
        <v>0</v>
      </c>
      <c r="J180" s="84" t="b">
        <v>0</v>
      </c>
      <c r="K180" s="84" t="b">
        <v>0</v>
      </c>
      <c r="L180" s="84" t="b">
        <v>0</v>
      </c>
    </row>
    <row r="181" spans="1:12" ht="15">
      <c r="A181" s="84" t="s">
        <v>1545</v>
      </c>
      <c r="B181" s="84" t="s">
        <v>1546</v>
      </c>
      <c r="C181" s="84">
        <v>4</v>
      </c>
      <c r="D181" s="122">
        <v>0</v>
      </c>
      <c r="E181" s="122">
        <v>1.2430380486862944</v>
      </c>
      <c r="F181" s="84" t="s">
        <v>1441</v>
      </c>
      <c r="G181" s="84" t="b">
        <v>0</v>
      </c>
      <c r="H181" s="84" t="b">
        <v>0</v>
      </c>
      <c r="I181" s="84" t="b">
        <v>0</v>
      </c>
      <c r="J181" s="84" t="b">
        <v>0</v>
      </c>
      <c r="K181" s="84" t="b">
        <v>0</v>
      </c>
      <c r="L181" s="84" t="b">
        <v>0</v>
      </c>
    </row>
    <row r="182" spans="1:12" ht="15">
      <c r="A182" s="84" t="s">
        <v>1546</v>
      </c>
      <c r="B182" s="84" t="s">
        <v>1547</v>
      </c>
      <c r="C182" s="84">
        <v>4</v>
      </c>
      <c r="D182" s="122">
        <v>0</v>
      </c>
      <c r="E182" s="122">
        <v>1.2430380486862944</v>
      </c>
      <c r="F182" s="84" t="s">
        <v>1441</v>
      </c>
      <c r="G182" s="84" t="b">
        <v>0</v>
      </c>
      <c r="H182" s="84" t="b">
        <v>0</v>
      </c>
      <c r="I182" s="84" t="b">
        <v>0</v>
      </c>
      <c r="J182" s="84" t="b">
        <v>0</v>
      </c>
      <c r="K182" s="84" t="b">
        <v>0</v>
      </c>
      <c r="L182" s="84" t="b">
        <v>0</v>
      </c>
    </row>
    <row r="183" spans="1:12" ht="15">
      <c r="A183" s="84" t="s">
        <v>1547</v>
      </c>
      <c r="B183" s="84" t="s">
        <v>244</v>
      </c>
      <c r="C183" s="84">
        <v>4</v>
      </c>
      <c r="D183" s="122">
        <v>0</v>
      </c>
      <c r="E183" s="122">
        <v>1.2430380486862944</v>
      </c>
      <c r="F183" s="84" t="s">
        <v>1441</v>
      </c>
      <c r="G183" s="84" t="b">
        <v>0</v>
      </c>
      <c r="H183" s="84" t="b">
        <v>0</v>
      </c>
      <c r="I183" s="84" t="b">
        <v>0</v>
      </c>
      <c r="J183" s="84" t="b">
        <v>0</v>
      </c>
      <c r="K183" s="84" t="b">
        <v>0</v>
      </c>
      <c r="L183" s="84" t="b">
        <v>0</v>
      </c>
    </row>
    <row r="184" spans="1:12" ht="15">
      <c r="A184" s="84" t="s">
        <v>244</v>
      </c>
      <c r="B184" s="84" t="s">
        <v>1548</v>
      </c>
      <c r="C184" s="84">
        <v>4</v>
      </c>
      <c r="D184" s="122">
        <v>0</v>
      </c>
      <c r="E184" s="122">
        <v>1.2430380486862944</v>
      </c>
      <c r="F184" s="84" t="s">
        <v>1441</v>
      </c>
      <c r="G184" s="84" t="b">
        <v>0</v>
      </c>
      <c r="H184" s="84" t="b">
        <v>0</v>
      </c>
      <c r="I184" s="84" t="b">
        <v>0</v>
      </c>
      <c r="J184" s="84" t="b">
        <v>0</v>
      </c>
      <c r="K184" s="84" t="b">
        <v>0</v>
      </c>
      <c r="L184" s="84" t="b">
        <v>0</v>
      </c>
    </row>
    <row r="185" spans="1:12" ht="15">
      <c r="A185" s="84" t="s">
        <v>1548</v>
      </c>
      <c r="B185" s="84" t="s">
        <v>1549</v>
      </c>
      <c r="C185" s="84">
        <v>4</v>
      </c>
      <c r="D185" s="122">
        <v>0</v>
      </c>
      <c r="E185" s="122">
        <v>1.2430380486862944</v>
      </c>
      <c r="F185" s="84" t="s">
        <v>1441</v>
      </c>
      <c r="G185" s="84" t="b">
        <v>0</v>
      </c>
      <c r="H185" s="84" t="b">
        <v>0</v>
      </c>
      <c r="I185" s="84" t="b">
        <v>0</v>
      </c>
      <c r="J185" s="84" t="b">
        <v>0</v>
      </c>
      <c r="K185" s="84" t="b">
        <v>0</v>
      </c>
      <c r="L185" s="84" t="b">
        <v>0</v>
      </c>
    </row>
    <row r="186" spans="1:12" ht="15">
      <c r="A186" s="84" t="s">
        <v>1549</v>
      </c>
      <c r="B186" s="84" t="s">
        <v>304</v>
      </c>
      <c r="C186" s="84">
        <v>4</v>
      </c>
      <c r="D186" s="122">
        <v>0</v>
      </c>
      <c r="E186" s="122">
        <v>1.2430380486862944</v>
      </c>
      <c r="F186" s="84" t="s">
        <v>1441</v>
      </c>
      <c r="G186" s="84" t="b">
        <v>0</v>
      </c>
      <c r="H186" s="84" t="b">
        <v>0</v>
      </c>
      <c r="I186" s="84" t="b">
        <v>0</v>
      </c>
      <c r="J186" s="84" t="b">
        <v>0</v>
      </c>
      <c r="K186" s="84" t="b">
        <v>0</v>
      </c>
      <c r="L186" s="84" t="b">
        <v>0</v>
      </c>
    </row>
    <row r="187" spans="1:12" ht="15">
      <c r="A187" s="84" t="s">
        <v>304</v>
      </c>
      <c r="B187" s="84" t="s">
        <v>1768</v>
      </c>
      <c r="C187" s="84">
        <v>4</v>
      </c>
      <c r="D187" s="122">
        <v>0</v>
      </c>
      <c r="E187" s="122">
        <v>1.2430380486862944</v>
      </c>
      <c r="F187" s="84" t="s">
        <v>1441</v>
      </c>
      <c r="G187" s="84" t="b">
        <v>0</v>
      </c>
      <c r="H187" s="84" t="b">
        <v>0</v>
      </c>
      <c r="I187" s="84" t="b">
        <v>0</v>
      </c>
      <c r="J187" s="84" t="b">
        <v>0</v>
      </c>
      <c r="K187" s="84" t="b">
        <v>0</v>
      </c>
      <c r="L187" s="84" t="b">
        <v>0</v>
      </c>
    </row>
    <row r="188" spans="1:12" ht="15">
      <c r="A188" s="84" t="s">
        <v>1768</v>
      </c>
      <c r="B188" s="84" t="s">
        <v>1532</v>
      </c>
      <c r="C188" s="84">
        <v>4</v>
      </c>
      <c r="D188" s="122">
        <v>0</v>
      </c>
      <c r="E188" s="122">
        <v>1.2430380486862944</v>
      </c>
      <c r="F188" s="84" t="s">
        <v>1441</v>
      </c>
      <c r="G188" s="84" t="b">
        <v>0</v>
      </c>
      <c r="H188" s="84" t="b">
        <v>0</v>
      </c>
      <c r="I188" s="84" t="b">
        <v>0</v>
      </c>
      <c r="J188" s="84" t="b">
        <v>0</v>
      </c>
      <c r="K188" s="84" t="b">
        <v>0</v>
      </c>
      <c r="L188" s="84" t="b">
        <v>0</v>
      </c>
    </row>
    <row r="189" spans="1:12" ht="15">
      <c r="A189" s="84" t="s">
        <v>214</v>
      </c>
      <c r="B189" s="84" t="s">
        <v>1541</v>
      </c>
      <c r="C189" s="84">
        <v>3</v>
      </c>
      <c r="D189" s="122">
        <v>0.005065083916552701</v>
      </c>
      <c r="E189" s="122">
        <v>1.3679767852945943</v>
      </c>
      <c r="F189" s="84" t="s">
        <v>1441</v>
      </c>
      <c r="G189" s="84" t="b">
        <v>0</v>
      </c>
      <c r="H189" s="84" t="b">
        <v>0</v>
      </c>
      <c r="I189" s="84" t="b">
        <v>0</v>
      </c>
      <c r="J189" s="84" t="b">
        <v>0</v>
      </c>
      <c r="K189" s="84" t="b">
        <v>0</v>
      </c>
      <c r="L189" s="84" t="b">
        <v>0</v>
      </c>
    </row>
    <row r="190" spans="1:12" ht="15">
      <c r="A190" s="84" t="s">
        <v>1532</v>
      </c>
      <c r="B190" s="84" t="s">
        <v>1636</v>
      </c>
      <c r="C190" s="84">
        <v>2</v>
      </c>
      <c r="D190" s="122">
        <v>0.00813594582875625</v>
      </c>
      <c r="E190" s="122">
        <v>1.2430380486862944</v>
      </c>
      <c r="F190" s="84" t="s">
        <v>1441</v>
      </c>
      <c r="G190" s="84" t="b">
        <v>0</v>
      </c>
      <c r="H190" s="84" t="b">
        <v>0</v>
      </c>
      <c r="I190" s="84" t="b">
        <v>0</v>
      </c>
      <c r="J190" s="84" t="b">
        <v>0</v>
      </c>
      <c r="K190" s="84" t="b">
        <v>0</v>
      </c>
      <c r="L190" s="84" t="b">
        <v>0</v>
      </c>
    </row>
    <row r="191" spans="1:12" ht="15">
      <c r="A191" s="84" t="s">
        <v>1552</v>
      </c>
      <c r="B191" s="84" t="s">
        <v>1553</v>
      </c>
      <c r="C191" s="84">
        <v>8</v>
      </c>
      <c r="D191" s="122">
        <v>0</v>
      </c>
      <c r="E191" s="122">
        <v>1.2522460504731183</v>
      </c>
      <c r="F191" s="84" t="s">
        <v>1442</v>
      </c>
      <c r="G191" s="84" t="b">
        <v>0</v>
      </c>
      <c r="H191" s="84" t="b">
        <v>0</v>
      </c>
      <c r="I191" s="84" t="b">
        <v>0</v>
      </c>
      <c r="J191" s="84" t="b">
        <v>0</v>
      </c>
      <c r="K191" s="84" t="b">
        <v>0</v>
      </c>
      <c r="L191" s="84" t="b">
        <v>0</v>
      </c>
    </row>
    <row r="192" spans="1:12" ht="15">
      <c r="A192" s="84" t="s">
        <v>1553</v>
      </c>
      <c r="B192" s="84" t="s">
        <v>1554</v>
      </c>
      <c r="C192" s="84">
        <v>8</v>
      </c>
      <c r="D192" s="122">
        <v>0</v>
      </c>
      <c r="E192" s="122">
        <v>1.2522460504731183</v>
      </c>
      <c r="F192" s="84" t="s">
        <v>1442</v>
      </c>
      <c r="G192" s="84" t="b">
        <v>0</v>
      </c>
      <c r="H192" s="84" t="b">
        <v>0</v>
      </c>
      <c r="I192" s="84" t="b">
        <v>0</v>
      </c>
      <c r="J192" s="84" t="b">
        <v>0</v>
      </c>
      <c r="K192" s="84" t="b">
        <v>0</v>
      </c>
      <c r="L192" s="84" t="b">
        <v>0</v>
      </c>
    </row>
    <row r="193" spans="1:12" ht="15">
      <c r="A193" s="84" t="s">
        <v>1554</v>
      </c>
      <c r="B193" s="84" t="s">
        <v>1543</v>
      </c>
      <c r="C193" s="84">
        <v>8</v>
      </c>
      <c r="D193" s="122">
        <v>0</v>
      </c>
      <c r="E193" s="122">
        <v>1.2522460504731183</v>
      </c>
      <c r="F193" s="84" t="s">
        <v>1442</v>
      </c>
      <c r="G193" s="84" t="b">
        <v>0</v>
      </c>
      <c r="H193" s="84" t="b">
        <v>0</v>
      </c>
      <c r="I193" s="84" t="b">
        <v>0</v>
      </c>
      <c r="J193" s="84" t="b">
        <v>0</v>
      </c>
      <c r="K193" s="84" t="b">
        <v>0</v>
      </c>
      <c r="L193" s="84" t="b">
        <v>0</v>
      </c>
    </row>
    <row r="194" spans="1:12" ht="15">
      <c r="A194" s="84" t="s">
        <v>1543</v>
      </c>
      <c r="B194" s="84" t="s">
        <v>1555</v>
      </c>
      <c r="C194" s="84">
        <v>8</v>
      </c>
      <c r="D194" s="122">
        <v>0</v>
      </c>
      <c r="E194" s="122">
        <v>1.2522460504731183</v>
      </c>
      <c r="F194" s="84" t="s">
        <v>1442</v>
      </c>
      <c r="G194" s="84" t="b">
        <v>0</v>
      </c>
      <c r="H194" s="84" t="b">
        <v>0</v>
      </c>
      <c r="I194" s="84" t="b">
        <v>0</v>
      </c>
      <c r="J194" s="84" t="b">
        <v>0</v>
      </c>
      <c r="K194" s="84" t="b">
        <v>0</v>
      </c>
      <c r="L194" s="84" t="b">
        <v>0</v>
      </c>
    </row>
    <row r="195" spans="1:12" ht="15">
      <c r="A195" s="84" t="s">
        <v>1555</v>
      </c>
      <c r="B195" s="84" t="s">
        <v>1556</v>
      </c>
      <c r="C195" s="84">
        <v>8</v>
      </c>
      <c r="D195" s="122">
        <v>0</v>
      </c>
      <c r="E195" s="122">
        <v>1.2522460504731183</v>
      </c>
      <c r="F195" s="84" t="s">
        <v>1442</v>
      </c>
      <c r="G195" s="84" t="b">
        <v>0</v>
      </c>
      <c r="H195" s="84" t="b">
        <v>0</v>
      </c>
      <c r="I195" s="84" t="b">
        <v>0</v>
      </c>
      <c r="J195" s="84" t="b">
        <v>0</v>
      </c>
      <c r="K195" s="84" t="b">
        <v>0</v>
      </c>
      <c r="L195" s="84" t="b">
        <v>0</v>
      </c>
    </row>
    <row r="196" spans="1:12" ht="15">
      <c r="A196" s="84" t="s">
        <v>287</v>
      </c>
      <c r="B196" s="84" t="s">
        <v>1552</v>
      </c>
      <c r="C196" s="84">
        <v>7</v>
      </c>
      <c r="D196" s="122">
        <v>0.00268836840293912</v>
      </c>
      <c r="E196" s="122">
        <v>1.310237997450805</v>
      </c>
      <c r="F196" s="84" t="s">
        <v>1442</v>
      </c>
      <c r="G196" s="84" t="b">
        <v>0</v>
      </c>
      <c r="H196" s="84" t="b">
        <v>0</v>
      </c>
      <c r="I196" s="84" t="b">
        <v>0</v>
      </c>
      <c r="J196" s="84" t="b">
        <v>0</v>
      </c>
      <c r="K196" s="84" t="b">
        <v>0</v>
      </c>
      <c r="L196" s="84" t="b">
        <v>0</v>
      </c>
    </row>
    <row r="197" spans="1:12" ht="15">
      <c r="A197" s="84" t="s">
        <v>1556</v>
      </c>
      <c r="B197" s="84" t="s">
        <v>1551</v>
      </c>
      <c r="C197" s="84">
        <v>7</v>
      </c>
      <c r="D197" s="122">
        <v>0.00268836840293912</v>
      </c>
      <c r="E197" s="122">
        <v>0.44413157671203135</v>
      </c>
      <c r="F197" s="84" t="s">
        <v>1442</v>
      </c>
      <c r="G197" s="84" t="b">
        <v>0</v>
      </c>
      <c r="H197" s="84" t="b">
        <v>0</v>
      </c>
      <c r="I197" s="84" t="b">
        <v>0</v>
      </c>
      <c r="J197" s="84" t="b">
        <v>0</v>
      </c>
      <c r="K197" s="84" t="b">
        <v>0</v>
      </c>
      <c r="L197" s="84" t="b">
        <v>0</v>
      </c>
    </row>
    <row r="198" spans="1:12" ht="15">
      <c r="A198" s="84" t="s">
        <v>1551</v>
      </c>
      <c r="B198" s="84" t="s">
        <v>1547</v>
      </c>
      <c r="C198" s="84">
        <v>7</v>
      </c>
      <c r="D198" s="122">
        <v>0.00268836840293912</v>
      </c>
      <c r="E198" s="122">
        <v>0.44413157671203135</v>
      </c>
      <c r="F198" s="84" t="s">
        <v>1442</v>
      </c>
      <c r="G198" s="84" t="b">
        <v>0</v>
      </c>
      <c r="H198" s="84" t="b">
        <v>0</v>
      </c>
      <c r="I198" s="84" t="b">
        <v>0</v>
      </c>
      <c r="J198" s="84" t="b">
        <v>0</v>
      </c>
      <c r="K198" s="84" t="b">
        <v>0</v>
      </c>
      <c r="L198" s="84" t="b">
        <v>0</v>
      </c>
    </row>
    <row r="199" spans="1:12" ht="15">
      <c r="A199" s="84" t="s">
        <v>1547</v>
      </c>
      <c r="B199" s="84" t="s">
        <v>1551</v>
      </c>
      <c r="C199" s="84">
        <v>7</v>
      </c>
      <c r="D199" s="122">
        <v>0.00268836840293912</v>
      </c>
      <c r="E199" s="122">
        <v>0.44413157671203135</v>
      </c>
      <c r="F199" s="84" t="s">
        <v>1442</v>
      </c>
      <c r="G199" s="84" t="b">
        <v>0</v>
      </c>
      <c r="H199" s="84" t="b">
        <v>0</v>
      </c>
      <c r="I199" s="84" t="b">
        <v>0</v>
      </c>
      <c r="J199" s="84" t="b">
        <v>0</v>
      </c>
      <c r="K199" s="84" t="b">
        <v>0</v>
      </c>
      <c r="L199" s="84" t="b">
        <v>0</v>
      </c>
    </row>
    <row r="200" spans="1:12" ht="15">
      <c r="A200" s="84" t="s">
        <v>1551</v>
      </c>
      <c r="B200" s="84" t="s">
        <v>1549</v>
      </c>
      <c r="C200" s="84">
        <v>7</v>
      </c>
      <c r="D200" s="122">
        <v>0.00268836840293912</v>
      </c>
      <c r="E200" s="122">
        <v>0.44413157671203135</v>
      </c>
      <c r="F200" s="84" t="s">
        <v>1442</v>
      </c>
      <c r="G200" s="84" t="b">
        <v>0</v>
      </c>
      <c r="H200" s="84" t="b">
        <v>0</v>
      </c>
      <c r="I200" s="84" t="b">
        <v>0</v>
      </c>
      <c r="J200" s="84" t="b">
        <v>0</v>
      </c>
      <c r="K200" s="84" t="b">
        <v>0</v>
      </c>
      <c r="L200" s="84" t="b">
        <v>0</v>
      </c>
    </row>
    <row r="201" spans="1:12" ht="15">
      <c r="A201" s="84" t="s">
        <v>1549</v>
      </c>
      <c r="B201" s="84" t="s">
        <v>1551</v>
      </c>
      <c r="C201" s="84">
        <v>7</v>
      </c>
      <c r="D201" s="122">
        <v>0.00268836840293912</v>
      </c>
      <c r="E201" s="122">
        <v>0.44413157671203135</v>
      </c>
      <c r="F201" s="84" t="s">
        <v>1442</v>
      </c>
      <c r="G201" s="84" t="b">
        <v>0</v>
      </c>
      <c r="H201" s="84" t="b">
        <v>0</v>
      </c>
      <c r="I201" s="84" t="b">
        <v>0</v>
      </c>
      <c r="J201" s="84" t="b">
        <v>0</v>
      </c>
      <c r="K201" s="84" t="b">
        <v>0</v>
      </c>
      <c r="L201" s="84" t="b">
        <v>0</v>
      </c>
    </row>
    <row r="202" spans="1:12" ht="15">
      <c r="A202" s="84" t="s">
        <v>1551</v>
      </c>
      <c r="B202" s="84" t="s">
        <v>1532</v>
      </c>
      <c r="C202" s="84">
        <v>7</v>
      </c>
      <c r="D202" s="122">
        <v>0.00268836840293912</v>
      </c>
      <c r="E202" s="122">
        <v>0.44413157671203135</v>
      </c>
      <c r="F202" s="84" t="s">
        <v>1442</v>
      </c>
      <c r="G202" s="84" t="b">
        <v>0</v>
      </c>
      <c r="H202" s="84" t="b">
        <v>0</v>
      </c>
      <c r="I202" s="84" t="b">
        <v>0</v>
      </c>
      <c r="J202" s="84" t="b">
        <v>0</v>
      </c>
      <c r="K202" s="84" t="b">
        <v>0</v>
      </c>
      <c r="L202" s="84" t="b">
        <v>0</v>
      </c>
    </row>
    <row r="203" spans="1:12" ht="15">
      <c r="A203" s="84" t="s">
        <v>1532</v>
      </c>
      <c r="B203" s="84" t="s">
        <v>1551</v>
      </c>
      <c r="C203" s="84">
        <v>7</v>
      </c>
      <c r="D203" s="122">
        <v>0.00268836840293912</v>
      </c>
      <c r="E203" s="122">
        <v>0.44413157671203135</v>
      </c>
      <c r="F203" s="84" t="s">
        <v>1442</v>
      </c>
      <c r="G203" s="84" t="b">
        <v>0</v>
      </c>
      <c r="H203" s="84" t="b">
        <v>0</v>
      </c>
      <c r="I203" s="84" t="b">
        <v>0</v>
      </c>
      <c r="J203" s="84" t="b">
        <v>0</v>
      </c>
      <c r="K203" s="84" t="b">
        <v>0</v>
      </c>
      <c r="L203" s="84" t="b">
        <v>0</v>
      </c>
    </row>
    <row r="204" spans="1:12" ht="15">
      <c r="A204" s="84" t="s">
        <v>1551</v>
      </c>
      <c r="B204" s="84" t="s">
        <v>1762</v>
      </c>
      <c r="C204" s="84">
        <v>7</v>
      </c>
      <c r="D204" s="122">
        <v>0.00268836840293912</v>
      </c>
      <c r="E204" s="122">
        <v>0.44413157671203135</v>
      </c>
      <c r="F204" s="84" t="s">
        <v>1442</v>
      </c>
      <c r="G204" s="84" t="b">
        <v>0</v>
      </c>
      <c r="H204" s="84" t="b">
        <v>0</v>
      </c>
      <c r="I204" s="84" t="b">
        <v>0</v>
      </c>
      <c r="J204" s="84" t="b">
        <v>0</v>
      </c>
      <c r="K204" s="84" t="b">
        <v>0</v>
      </c>
      <c r="L204" s="84" t="b">
        <v>0</v>
      </c>
    </row>
    <row r="205" spans="1:12" ht="15">
      <c r="A205" s="84" t="s">
        <v>1762</v>
      </c>
      <c r="B205" s="84" t="s">
        <v>1551</v>
      </c>
      <c r="C205" s="84">
        <v>7</v>
      </c>
      <c r="D205" s="122">
        <v>0.00268836840293912</v>
      </c>
      <c r="E205" s="122">
        <v>0.5021235236897181</v>
      </c>
      <c r="F205" s="84" t="s">
        <v>1442</v>
      </c>
      <c r="G205" s="84" t="b">
        <v>0</v>
      </c>
      <c r="H205" s="84" t="b">
        <v>0</v>
      </c>
      <c r="I205" s="84" t="b">
        <v>0</v>
      </c>
      <c r="J205" s="84" t="b">
        <v>0</v>
      </c>
      <c r="K205" s="84" t="b">
        <v>0</v>
      </c>
      <c r="L205" s="84" t="b">
        <v>0</v>
      </c>
    </row>
    <row r="206" spans="1:12" ht="15">
      <c r="A206" s="84" t="s">
        <v>1551</v>
      </c>
      <c r="B206" s="84" t="s">
        <v>1764</v>
      </c>
      <c r="C206" s="84">
        <v>5</v>
      </c>
      <c r="D206" s="122">
        <v>0.006758939823043868</v>
      </c>
      <c r="E206" s="122">
        <v>0.42294227764209325</v>
      </c>
      <c r="F206" s="84" t="s">
        <v>1442</v>
      </c>
      <c r="G206" s="84" t="b">
        <v>0</v>
      </c>
      <c r="H206" s="84" t="b">
        <v>0</v>
      </c>
      <c r="I206" s="84" t="b">
        <v>0</v>
      </c>
      <c r="J206" s="84" t="b">
        <v>0</v>
      </c>
      <c r="K206" s="84" t="b">
        <v>0</v>
      </c>
      <c r="L206" s="84" t="b">
        <v>0</v>
      </c>
    </row>
    <row r="207" spans="1:12" ht="15">
      <c r="A207" s="84" t="s">
        <v>1551</v>
      </c>
      <c r="B207" s="84" t="s">
        <v>1778</v>
      </c>
      <c r="C207" s="84">
        <v>2</v>
      </c>
      <c r="D207" s="122">
        <v>0.007974304520900165</v>
      </c>
      <c r="E207" s="122">
        <v>0.5021235236897181</v>
      </c>
      <c r="F207" s="84" t="s">
        <v>1442</v>
      </c>
      <c r="G207" s="84" t="b">
        <v>0</v>
      </c>
      <c r="H207" s="84" t="b">
        <v>0</v>
      </c>
      <c r="I207" s="84" t="b">
        <v>0</v>
      </c>
      <c r="J207" s="84" t="b">
        <v>0</v>
      </c>
      <c r="K207" s="84" t="b">
        <v>0</v>
      </c>
      <c r="L207" s="84" t="b">
        <v>0</v>
      </c>
    </row>
    <row r="208" spans="1:12" ht="15">
      <c r="A208" s="84" t="s">
        <v>1778</v>
      </c>
      <c r="B208" s="84" t="s">
        <v>1551</v>
      </c>
      <c r="C208" s="84">
        <v>2</v>
      </c>
      <c r="D208" s="122">
        <v>0.007974304520900165</v>
      </c>
      <c r="E208" s="122">
        <v>0.5021235236897181</v>
      </c>
      <c r="F208" s="84" t="s">
        <v>1442</v>
      </c>
      <c r="G208" s="84" t="b">
        <v>0</v>
      </c>
      <c r="H208" s="84" t="b">
        <v>0</v>
      </c>
      <c r="I208" s="84" t="b">
        <v>0</v>
      </c>
      <c r="J208" s="84" t="b">
        <v>0</v>
      </c>
      <c r="K208" s="84" t="b">
        <v>0</v>
      </c>
      <c r="L208" s="84" t="b">
        <v>0</v>
      </c>
    </row>
    <row r="209" spans="1:12" ht="15">
      <c r="A209" s="84" t="s">
        <v>1551</v>
      </c>
      <c r="B209" s="84" t="s">
        <v>1779</v>
      </c>
      <c r="C209" s="84">
        <v>2</v>
      </c>
      <c r="D209" s="122">
        <v>0.007974304520900165</v>
      </c>
      <c r="E209" s="122">
        <v>0.5021235236897181</v>
      </c>
      <c r="F209" s="84" t="s">
        <v>1442</v>
      </c>
      <c r="G209" s="84" t="b">
        <v>0</v>
      </c>
      <c r="H209" s="84" t="b">
        <v>0</v>
      </c>
      <c r="I209" s="84" t="b">
        <v>0</v>
      </c>
      <c r="J209" s="84" t="b">
        <v>0</v>
      </c>
      <c r="K209" s="84" t="b">
        <v>0</v>
      </c>
      <c r="L209" s="84" t="b">
        <v>0</v>
      </c>
    </row>
    <row r="210" spans="1:12" ht="15">
      <c r="A210" s="84" t="s">
        <v>1779</v>
      </c>
      <c r="B210" s="84" t="s">
        <v>1551</v>
      </c>
      <c r="C210" s="84">
        <v>2</v>
      </c>
      <c r="D210" s="122">
        <v>0.007974304520900165</v>
      </c>
      <c r="E210" s="122">
        <v>0.5021235236897181</v>
      </c>
      <c r="F210" s="84" t="s">
        <v>1442</v>
      </c>
      <c r="G210" s="84" t="b">
        <v>0</v>
      </c>
      <c r="H210" s="84" t="b">
        <v>0</v>
      </c>
      <c r="I210" s="84" t="b">
        <v>0</v>
      </c>
      <c r="J210" s="84" t="b">
        <v>0</v>
      </c>
      <c r="K210" s="84" t="b">
        <v>0</v>
      </c>
      <c r="L210" s="84" t="b">
        <v>0</v>
      </c>
    </row>
    <row r="211" spans="1:12" ht="15">
      <c r="A211" s="84" t="s">
        <v>1551</v>
      </c>
      <c r="B211" s="84" t="s">
        <v>1792</v>
      </c>
      <c r="C211" s="84">
        <v>2</v>
      </c>
      <c r="D211" s="122">
        <v>0.007974304520900165</v>
      </c>
      <c r="E211" s="122">
        <v>0.5021235236897181</v>
      </c>
      <c r="F211" s="84" t="s">
        <v>1442</v>
      </c>
      <c r="G211" s="84" t="b">
        <v>0</v>
      </c>
      <c r="H211" s="84" t="b">
        <v>0</v>
      </c>
      <c r="I211" s="84" t="b">
        <v>0</v>
      </c>
      <c r="J211" s="84" t="b">
        <v>0</v>
      </c>
      <c r="K211" s="84" t="b">
        <v>0</v>
      </c>
      <c r="L211" s="84" t="b">
        <v>0</v>
      </c>
    </row>
    <row r="212" spans="1:12" ht="15">
      <c r="A212" s="84" t="s">
        <v>1792</v>
      </c>
      <c r="B212" s="84" t="s">
        <v>1551</v>
      </c>
      <c r="C212" s="84">
        <v>2</v>
      </c>
      <c r="D212" s="122">
        <v>0.007974304520900165</v>
      </c>
      <c r="E212" s="122">
        <v>0.5021235236897181</v>
      </c>
      <c r="F212" s="84" t="s">
        <v>1442</v>
      </c>
      <c r="G212" s="84" t="b">
        <v>0</v>
      </c>
      <c r="H212" s="84" t="b">
        <v>0</v>
      </c>
      <c r="I212" s="84" t="b">
        <v>0</v>
      </c>
      <c r="J212" s="84" t="b">
        <v>0</v>
      </c>
      <c r="K212" s="84" t="b">
        <v>0</v>
      </c>
      <c r="L212" s="84" t="b">
        <v>0</v>
      </c>
    </row>
    <row r="213" spans="1:12" ht="15">
      <c r="A213" s="84" t="s">
        <v>1551</v>
      </c>
      <c r="B213" s="84" t="s">
        <v>1793</v>
      </c>
      <c r="C213" s="84">
        <v>2</v>
      </c>
      <c r="D213" s="122">
        <v>0.007974304520900165</v>
      </c>
      <c r="E213" s="122">
        <v>0.5021235236897181</v>
      </c>
      <c r="F213" s="84" t="s">
        <v>1442</v>
      </c>
      <c r="G213" s="84" t="b">
        <v>0</v>
      </c>
      <c r="H213" s="84" t="b">
        <v>0</v>
      </c>
      <c r="I213" s="84" t="b">
        <v>0</v>
      </c>
      <c r="J213" s="84" t="b">
        <v>0</v>
      </c>
      <c r="K213" s="84" t="b">
        <v>0</v>
      </c>
      <c r="L213" s="84" t="b">
        <v>0</v>
      </c>
    </row>
    <row r="214" spans="1:12" ht="15">
      <c r="A214" s="84" t="s">
        <v>1793</v>
      </c>
      <c r="B214" s="84" t="s">
        <v>1551</v>
      </c>
      <c r="C214" s="84">
        <v>2</v>
      </c>
      <c r="D214" s="122">
        <v>0.007974304520900165</v>
      </c>
      <c r="E214" s="122">
        <v>0.5021235236897181</v>
      </c>
      <c r="F214" s="84" t="s">
        <v>1442</v>
      </c>
      <c r="G214" s="84" t="b">
        <v>0</v>
      </c>
      <c r="H214" s="84" t="b">
        <v>0</v>
      </c>
      <c r="I214" s="84" t="b">
        <v>0</v>
      </c>
      <c r="J214" s="84" t="b">
        <v>0</v>
      </c>
      <c r="K214" s="84" t="b">
        <v>0</v>
      </c>
      <c r="L214" s="84" t="b">
        <v>0</v>
      </c>
    </row>
    <row r="215" spans="1:12" ht="15">
      <c r="A215" s="84" t="s">
        <v>1551</v>
      </c>
      <c r="B215" s="84" t="s">
        <v>1794</v>
      </c>
      <c r="C215" s="84">
        <v>2</v>
      </c>
      <c r="D215" s="122">
        <v>0.007974304520900165</v>
      </c>
      <c r="E215" s="122">
        <v>0.5021235236897181</v>
      </c>
      <c r="F215" s="84" t="s">
        <v>1442</v>
      </c>
      <c r="G215" s="84" t="b">
        <v>0</v>
      </c>
      <c r="H215" s="84" t="b">
        <v>0</v>
      </c>
      <c r="I215" s="84" t="b">
        <v>0</v>
      </c>
      <c r="J215" s="84" t="b">
        <v>0</v>
      </c>
      <c r="K215" s="84" t="b">
        <v>0</v>
      </c>
      <c r="L215" s="84" t="b">
        <v>0</v>
      </c>
    </row>
    <row r="216" spans="1:12" ht="15">
      <c r="A216" s="84" t="s">
        <v>1794</v>
      </c>
      <c r="B216" s="84" t="s">
        <v>1551</v>
      </c>
      <c r="C216" s="84">
        <v>2</v>
      </c>
      <c r="D216" s="122">
        <v>0.007974304520900165</v>
      </c>
      <c r="E216" s="122">
        <v>0.5021235236897181</v>
      </c>
      <c r="F216" s="84" t="s">
        <v>1442</v>
      </c>
      <c r="G216" s="84" t="b">
        <v>0</v>
      </c>
      <c r="H216" s="84" t="b">
        <v>0</v>
      </c>
      <c r="I216" s="84" t="b">
        <v>0</v>
      </c>
      <c r="J216" s="84" t="b">
        <v>0</v>
      </c>
      <c r="K216" s="84" t="b">
        <v>0</v>
      </c>
      <c r="L216" s="84" t="b">
        <v>0</v>
      </c>
    </row>
    <row r="217" spans="1:12" ht="15">
      <c r="A217" s="84" t="s">
        <v>1551</v>
      </c>
      <c r="B217" s="84" t="s">
        <v>1795</v>
      </c>
      <c r="C217" s="84">
        <v>2</v>
      </c>
      <c r="D217" s="122">
        <v>0.007974304520900165</v>
      </c>
      <c r="E217" s="122">
        <v>0.5021235236897181</v>
      </c>
      <c r="F217" s="84" t="s">
        <v>1442</v>
      </c>
      <c r="G217" s="84" t="b">
        <v>0</v>
      </c>
      <c r="H217" s="84" t="b">
        <v>0</v>
      </c>
      <c r="I217" s="84" t="b">
        <v>0</v>
      </c>
      <c r="J217" s="84" t="b">
        <v>0</v>
      </c>
      <c r="K217" s="84" t="b">
        <v>0</v>
      </c>
      <c r="L217" s="84" t="b">
        <v>0</v>
      </c>
    </row>
    <row r="218" spans="1:12" ht="15">
      <c r="A218" s="84" t="s">
        <v>1534</v>
      </c>
      <c r="B218" s="84" t="s">
        <v>1532</v>
      </c>
      <c r="C218" s="84">
        <v>13</v>
      </c>
      <c r="D218" s="122">
        <v>0.011980474564389701</v>
      </c>
      <c r="E218" s="122">
        <v>1.0330002601029253</v>
      </c>
      <c r="F218" s="84" t="s">
        <v>1443</v>
      </c>
      <c r="G218" s="84" t="b">
        <v>0</v>
      </c>
      <c r="H218" s="84" t="b">
        <v>0</v>
      </c>
      <c r="I218" s="84" t="b">
        <v>0</v>
      </c>
      <c r="J218" s="84" t="b">
        <v>0</v>
      </c>
      <c r="K218" s="84" t="b">
        <v>0</v>
      </c>
      <c r="L218" s="84" t="b">
        <v>0</v>
      </c>
    </row>
    <row r="219" spans="1:12" ht="15">
      <c r="A219" s="84" t="s">
        <v>1532</v>
      </c>
      <c r="B219" s="84" t="s">
        <v>1554</v>
      </c>
      <c r="C219" s="84">
        <v>12</v>
      </c>
      <c r="D219" s="122">
        <v>0.01290467515148466</v>
      </c>
      <c r="E219" s="122">
        <v>0.9895345663218351</v>
      </c>
      <c r="F219" s="84" t="s">
        <v>1443</v>
      </c>
      <c r="G219" s="84" t="b">
        <v>0</v>
      </c>
      <c r="H219" s="84" t="b">
        <v>0</v>
      </c>
      <c r="I219" s="84" t="b">
        <v>0</v>
      </c>
      <c r="J219" s="84" t="b">
        <v>0</v>
      </c>
      <c r="K219" s="84" t="b">
        <v>0</v>
      </c>
      <c r="L219" s="84" t="b">
        <v>0</v>
      </c>
    </row>
    <row r="220" spans="1:12" ht="15">
      <c r="A220" s="84" t="s">
        <v>1554</v>
      </c>
      <c r="B220" s="84" t="s">
        <v>1533</v>
      </c>
      <c r="C220" s="84">
        <v>12</v>
      </c>
      <c r="D220" s="122">
        <v>0.01290467515148466</v>
      </c>
      <c r="E220" s="122">
        <v>1.0564813559524484</v>
      </c>
      <c r="F220" s="84" t="s">
        <v>1443</v>
      </c>
      <c r="G220" s="84" t="b">
        <v>0</v>
      </c>
      <c r="H220" s="84" t="b">
        <v>0</v>
      </c>
      <c r="I220" s="84" t="b">
        <v>0</v>
      </c>
      <c r="J220" s="84" t="b">
        <v>0</v>
      </c>
      <c r="K220" s="84" t="b">
        <v>0</v>
      </c>
      <c r="L220" s="84" t="b">
        <v>0</v>
      </c>
    </row>
    <row r="221" spans="1:12" ht="15">
      <c r="A221" s="84" t="s">
        <v>1533</v>
      </c>
      <c r="B221" s="84" t="s">
        <v>1558</v>
      </c>
      <c r="C221" s="84">
        <v>9</v>
      </c>
      <c r="D221" s="122">
        <v>0.014653942777218362</v>
      </c>
      <c r="E221" s="122">
        <v>0.8645958297135351</v>
      </c>
      <c r="F221" s="84" t="s">
        <v>1443</v>
      </c>
      <c r="G221" s="84" t="b">
        <v>0</v>
      </c>
      <c r="H221" s="84" t="b">
        <v>0</v>
      </c>
      <c r="I221" s="84" t="b">
        <v>0</v>
      </c>
      <c r="J221" s="84" t="b">
        <v>0</v>
      </c>
      <c r="K221" s="84" t="b">
        <v>0</v>
      </c>
      <c r="L221" s="84" t="b">
        <v>0</v>
      </c>
    </row>
    <row r="222" spans="1:12" ht="15">
      <c r="A222" s="84" t="s">
        <v>1537</v>
      </c>
      <c r="B222" s="84" t="s">
        <v>1538</v>
      </c>
      <c r="C222" s="84">
        <v>6</v>
      </c>
      <c r="D222" s="122">
        <v>0.014444284363281655</v>
      </c>
      <c r="E222" s="122">
        <v>1.4086638740638107</v>
      </c>
      <c r="F222" s="84" t="s">
        <v>1443</v>
      </c>
      <c r="G222" s="84" t="b">
        <v>0</v>
      </c>
      <c r="H222" s="84" t="b">
        <v>0</v>
      </c>
      <c r="I222" s="84" t="b">
        <v>0</v>
      </c>
      <c r="J222" s="84" t="b">
        <v>0</v>
      </c>
      <c r="K222" s="84" t="b">
        <v>0</v>
      </c>
      <c r="L222" s="84" t="b">
        <v>0</v>
      </c>
    </row>
    <row r="223" spans="1:12" ht="15">
      <c r="A223" s="84" t="s">
        <v>1538</v>
      </c>
      <c r="B223" s="84" t="s">
        <v>1539</v>
      </c>
      <c r="C223" s="84">
        <v>6</v>
      </c>
      <c r="D223" s="122">
        <v>0.014444284363281655</v>
      </c>
      <c r="E223" s="122">
        <v>1.5336026106721106</v>
      </c>
      <c r="F223" s="84" t="s">
        <v>1443</v>
      </c>
      <c r="G223" s="84" t="b">
        <v>0</v>
      </c>
      <c r="H223" s="84" t="b">
        <v>0</v>
      </c>
      <c r="I223" s="84" t="b">
        <v>0</v>
      </c>
      <c r="J223" s="84" t="b">
        <v>0</v>
      </c>
      <c r="K223" s="84" t="b">
        <v>0</v>
      </c>
      <c r="L223" s="84" t="b">
        <v>0</v>
      </c>
    </row>
    <row r="224" spans="1:12" ht="15">
      <c r="A224" s="84" t="s">
        <v>1539</v>
      </c>
      <c r="B224" s="84" t="s">
        <v>306</v>
      </c>
      <c r="C224" s="84">
        <v>6</v>
      </c>
      <c r="D224" s="122">
        <v>0.014444284363281655</v>
      </c>
      <c r="E224" s="122">
        <v>1.3575113516164294</v>
      </c>
      <c r="F224" s="84" t="s">
        <v>1443</v>
      </c>
      <c r="G224" s="84" t="b">
        <v>0</v>
      </c>
      <c r="H224" s="84" t="b">
        <v>0</v>
      </c>
      <c r="I224" s="84" t="b">
        <v>0</v>
      </c>
      <c r="J224" s="84" t="b">
        <v>0</v>
      </c>
      <c r="K224" s="84" t="b">
        <v>0</v>
      </c>
      <c r="L224" s="84" t="b">
        <v>0</v>
      </c>
    </row>
    <row r="225" spans="1:12" ht="15">
      <c r="A225" s="84" t="s">
        <v>306</v>
      </c>
      <c r="B225" s="84" t="s">
        <v>1518</v>
      </c>
      <c r="C225" s="84">
        <v>6</v>
      </c>
      <c r="D225" s="122">
        <v>0.014444284363281655</v>
      </c>
      <c r="E225" s="122">
        <v>1.203414386266916</v>
      </c>
      <c r="F225" s="84" t="s">
        <v>1443</v>
      </c>
      <c r="G225" s="84" t="b">
        <v>0</v>
      </c>
      <c r="H225" s="84" t="b">
        <v>0</v>
      </c>
      <c r="I225" s="84" t="b">
        <v>0</v>
      </c>
      <c r="J225" s="84" t="b">
        <v>0</v>
      </c>
      <c r="K225" s="84" t="b">
        <v>0</v>
      </c>
      <c r="L225" s="84" t="b">
        <v>0</v>
      </c>
    </row>
    <row r="226" spans="1:12" ht="15">
      <c r="A226" s="84" t="s">
        <v>1518</v>
      </c>
      <c r="B226" s="84" t="s">
        <v>1535</v>
      </c>
      <c r="C226" s="84">
        <v>6</v>
      </c>
      <c r="D226" s="122">
        <v>0.014444284363281655</v>
      </c>
      <c r="E226" s="122">
        <v>1.2448070714251411</v>
      </c>
      <c r="F226" s="84" t="s">
        <v>1443</v>
      </c>
      <c r="G226" s="84" t="b">
        <v>0</v>
      </c>
      <c r="H226" s="84" t="b">
        <v>0</v>
      </c>
      <c r="I226" s="84" t="b">
        <v>0</v>
      </c>
      <c r="J226" s="84" t="b">
        <v>0</v>
      </c>
      <c r="K226" s="84" t="b">
        <v>0</v>
      </c>
      <c r="L226" s="84" t="b">
        <v>0</v>
      </c>
    </row>
    <row r="227" spans="1:12" ht="15">
      <c r="A227" s="84" t="s">
        <v>1535</v>
      </c>
      <c r="B227" s="84" t="s">
        <v>1750</v>
      </c>
      <c r="C227" s="84">
        <v>6</v>
      </c>
      <c r="D227" s="122">
        <v>0.014444284363281655</v>
      </c>
      <c r="E227" s="122">
        <v>1.3117538610557542</v>
      </c>
      <c r="F227" s="84" t="s">
        <v>1443</v>
      </c>
      <c r="G227" s="84" t="b">
        <v>0</v>
      </c>
      <c r="H227" s="84" t="b">
        <v>0</v>
      </c>
      <c r="I227" s="84" t="b">
        <v>0</v>
      </c>
      <c r="J227" s="84" t="b">
        <v>0</v>
      </c>
      <c r="K227" s="84" t="b">
        <v>0</v>
      </c>
      <c r="L227" s="84" t="b">
        <v>0</v>
      </c>
    </row>
    <row r="228" spans="1:12" ht="15">
      <c r="A228" s="84" t="s">
        <v>1750</v>
      </c>
      <c r="B228" s="84" t="s">
        <v>1751</v>
      </c>
      <c r="C228" s="84">
        <v>6</v>
      </c>
      <c r="D228" s="122">
        <v>0.014444284363281655</v>
      </c>
      <c r="E228" s="122">
        <v>1.5336026106721106</v>
      </c>
      <c r="F228" s="84" t="s">
        <v>1443</v>
      </c>
      <c r="G228" s="84" t="b">
        <v>0</v>
      </c>
      <c r="H228" s="84" t="b">
        <v>0</v>
      </c>
      <c r="I228" s="84" t="b">
        <v>0</v>
      </c>
      <c r="J228" s="84" t="b">
        <v>0</v>
      </c>
      <c r="K228" s="84" t="b">
        <v>0</v>
      </c>
      <c r="L228" s="84" t="b">
        <v>0</v>
      </c>
    </row>
    <row r="229" spans="1:12" ht="15">
      <c r="A229" s="84" t="s">
        <v>1751</v>
      </c>
      <c r="B229" s="84" t="s">
        <v>1534</v>
      </c>
      <c r="C229" s="84">
        <v>6</v>
      </c>
      <c r="D229" s="122">
        <v>0.014444284363281655</v>
      </c>
      <c r="E229" s="122">
        <v>1.1978105087489175</v>
      </c>
      <c r="F229" s="84" t="s">
        <v>1443</v>
      </c>
      <c r="G229" s="84" t="b">
        <v>0</v>
      </c>
      <c r="H229" s="84" t="b">
        <v>0</v>
      </c>
      <c r="I229" s="84" t="b">
        <v>0</v>
      </c>
      <c r="J229" s="84" t="b">
        <v>0</v>
      </c>
      <c r="K229" s="84" t="b">
        <v>0</v>
      </c>
      <c r="L229" s="84" t="b">
        <v>0</v>
      </c>
    </row>
    <row r="230" spans="1:12" ht="15">
      <c r="A230" s="84" t="s">
        <v>1532</v>
      </c>
      <c r="B230" s="84" t="s">
        <v>1533</v>
      </c>
      <c r="C230" s="84">
        <v>6</v>
      </c>
      <c r="D230" s="122">
        <v>0.014444284363281655</v>
      </c>
      <c r="E230" s="122">
        <v>0.5124133116021726</v>
      </c>
      <c r="F230" s="84" t="s">
        <v>1443</v>
      </c>
      <c r="G230" s="84" t="b">
        <v>0</v>
      </c>
      <c r="H230" s="84" t="b">
        <v>0</v>
      </c>
      <c r="I230" s="84" t="b">
        <v>0</v>
      </c>
      <c r="J230" s="84" t="b">
        <v>0</v>
      </c>
      <c r="K230" s="84" t="b">
        <v>0</v>
      </c>
      <c r="L230" s="84" t="b">
        <v>0</v>
      </c>
    </row>
    <row r="231" spans="1:12" ht="15">
      <c r="A231" s="84" t="s">
        <v>1757</v>
      </c>
      <c r="B231" s="84" t="s">
        <v>1532</v>
      </c>
      <c r="C231" s="84">
        <v>4</v>
      </c>
      <c r="D231" s="122">
        <v>0.012746182361167379</v>
      </c>
      <c r="E231" s="122">
        <v>1.0330002601029253</v>
      </c>
      <c r="F231" s="84" t="s">
        <v>1443</v>
      </c>
      <c r="G231" s="84" t="b">
        <v>0</v>
      </c>
      <c r="H231" s="84" t="b">
        <v>0</v>
      </c>
      <c r="I231" s="84" t="b">
        <v>0</v>
      </c>
      <c r="J231" s="84" t="b">
        <v>0</v>
      </c>
      <c r="K231" s="84" t="b">
        <v>0</v>
      </c>
      <c r="L231" s="84" t="b">
        <v>0</v>
      </c>
    </row>
    <row r="232" spans="1:12" ht="15">
      <c r="A232" s="84" t="s">
        <v>1533</v>
      </c>
      <c r="B232" s="84" t="s">
        <v>1758</v>
      </c>
      <c r="C232" s="84">
        <v>4</v>
      </c>
      <c r="D232" s="122">
        <v>0.012746182361167379</v>
      </c>
      <c r="E232" s="122">
        <v>1.0564813559524482</v>
      </c>
      <c r="F232" s="84" t="s">
        <v>1443</v>
      </c>
      <c r="G232" s="84" t="b">
        <v>0</v>
      </c>
      <c r="H232" s="84" t="b">
        <v>0</v>
      </c>
      <c r="I232" s="84" t="b">
        <v>0</v>
      </c>
      <c r="J232" s="84" t="b">
        <v>0</v>
      </c>
      <c r="K232" s="84" t="b">
        <v>0</v>
      </c>
      <c r="L232" s="84" t="b">
        <v>0</v>
      </c>
    </row>
    <row r="233" spans="1:12" ht="15">
      <c r="A233" s="84" t="s">
        <v>1758</v>
      </c>
      <c r="B233" s="84" t="s">
        <v>1759</v>
      </c>
      <c r="C233" s="84">
        <v>4</v>
      </c>
      <c r="D233" s="122">
        <v>0.012746182361167379</v>
      </c>
      <c r="E233" s="122">
        <v>1.709693869727792</v>
      </c>
      <c r="F233" s="84" t="s">
        <v>1443</v>
      </c>
      <c r="G233" s="84" t="b">
        <v>0</v>
      </c>
      <c r="H233" s="84" t="b">
        <v>0</v>
      </c>
      <c r="I233" s="84" t="b">
        <v>0</v>
      </c>
      <c r="J233" s="84" t="b">
        <v>0</v>
      </c>
      <c r="K233" s="84" t="b">
        <v>0</v>
      </c>
      <c r="L233" s="84" t="b">
        <v>0</v>
      </c>
    </row>
    <row r="234" spans="1:12" ht="15">
      <c r="A234" s="84" t="s">
        <v>1759</v>
      </c>
      <c r="B234" s="84" t="s">
        <v>1760</v>
      </c>
      <c r="C234" s="84">
        <v>4</v>
      </c>
      <c r="D234" s="122">
        <v>0.012746182361167379</v>
      </c>
      <c r="E234" s="122">
        <v>1.709693869727792</v>
      </c>
      <c r="F234" s="84" t="s">
        <v>1443</v>
      </c>
      <c r="G234" s="84" t="b">
        <v>0</v>
      </c>
      <c r="H234" s="84" t="b">
        <v>0</v>
      </c>
      <c r="I234" s="84" t="b">
        <v>0</v>
      </c>
      <c r="J234" s="84" t="b">
        <v>0</v>
      </c>
      <c r="K234" s="84" t="b">
        <v>0</v>
      </c>
      <c r="L234" s="84" t="b">
        <v>0</v>
      </c>
    </row>
    <row r="235" spans="1:12" ht="15">
      <c r="A235" s="84" t="s">
        <v>1760</v>
      </c>
      <c r="B235" s="84" t="s">
        <v>1761</v>
      </c>
      <c r="C235" s="84">
        <v>4</v>
      </c>
      <c r="D235" s="122">
        <v>0.012746182361167379</v>
      </c>
      <c r="E235" s="122">
        <v>1.709693869727792</v>
      </c>
      <c r="F235" s="84" t="s">
        <v>1443</v>
      </c>
      <c r="G235" s="84" t="b">
        <v>0</v>
      </c>
      <c r="H235" s="84" t="b">
        <v>0</v>
      </c>
      <c r="I235" s="84" t="b">
        <v>0</v>
      </c>
      <c r="J235" s="84" t="b">
        <v>0</v>
      </c>
      <c r="K235" s="84" t="b">
        <v>0</v>
      </c>
      <c r="L235" s="84" t="b">
        <v>0</v>
      </c>
    </row>
    <row r="236" spans="1:12" ht="15">
      <c r="A236" s="84" t="s">
        <v>1754</v>
      </c>
      <c r="B236" s="84" t="s">
        <v>1534</v>
      </c>
      <c r="C236" s="84">
        <v>4</v>
      </c>
      <c r="D236" s="122">
        <v>0.012746182361167379</v>
      </c>
      <c r="E236" s="122">
        <v>1.1978105087489175</v>
      </c>
      <c r="F236" s="84" t="s">
        <v>1443</v>
      </c>
      <c r="G236" s="84" t="b">
        <v>0</v>
      </c>
      <c r="H236" s="84" t="b">
        <v>1</v>
      </c>
      <c r="I236" s="84" t="b">
        <v>0</v>
      </c>
      <c r="J236" s="84" t="b">
        <v>0</v>
      </c>
      <c r="K236" s="84" t="b">
        <v>0</v>
      </c>
      <c r="L236" s="84" t="b">
        <v>0</v>
      </c>
    </row>
    <row r="237" spans="1:12" ht="15">
      <c r="A237" s="84" t="s">
        <v>1533</v>
      </c>
      <c r="B237" s="84" t="s">
        <v>1755</v>
      </c>
      <c r="C237" s="84">
        <v>4</v>
      </c>
      <c r="D237" s="122">
        <v>0.012746182361167379</v>
      </c>
      <c r="E237" s="122">
        <v>1.0564813559524482</v>
      </c>
      <c r="F237" s="84" t="s">
        <v>1443</v>
      </c>
      <c r="G237" s="84" t="b">
        <v>0</v>
      </c>
      <c r="H237" s="84" t="b">
        <v>0</v>
      </c>
      <c r="I237" s="84" t="b">
        <v>0</v>
      </c>
      <c r="J237" s="84" t="b">
        <v>0</v>
      </c>
      <c r="K237" s="84" t="b">
        <v>0</v>
      </c>
      <c r="L237" s="84" t="b">
        <v>0</v>
      </c>
    </row>
    <row r="238" spans="1:12" ht="15">
      <c r="A238" s="84" t="s">
        <v>1755</v>
      </c>
      <c r="B238" s="84" t="s">
        <v>1559</v>
      </c>
      <c r="C238" s="84">
        <v>4</v>
      </c>
      <c r="D238" s="122">
        <v>0.012746182361167379</v>
      </c>
      <c r="E238" s="122">
        <v>1.4666558210414975</v>
      </c>
      <c r="F238" s="84" t="s">
        <v>1443</v>
      </c>
      <c r="G238" s="84" t="b">
        <v>0</v>
      </c>
      <c r="H238" s="84" t="b">
        <v>0</v>
      </c>
      <c r="I238" s="84" t="b">
        <v>0</v>
      </c>
      <c r="J238" s="84" t="b">
        <v>0</v>
      </c>
      <c r="K238" s="84" t="b">
        <v>0</v>
      </c>
      <c r="L238" s="84" t="b">
        <v>0</v>
      </c>
    </row>
    <row r="239" spans="1:12" ht="15">
      <c r="A239" s="84" t="s">
        <v>1559</v>
      </c>
      <c r="B239" s="84" t="s">
        <v>1756</v>
      </c>
      <c r="C239" s="84">
        <v>4</v>
      </c>
      <c r="D239" s="122">
        <v>0.012746182361167379</v>
      </c>
      <c r="E239" s="122">
        <v>1.4666558210414975</v>
      </c>
      <c r="F239" s="84" t="s">
        <v>1443</v>
      </c>
      <c r="G239" s="84" t="b">
        <v>0</v>
      </c>
      <c r="H239" s="84" t="b">
        <v>0</v>
      </c>
      <c r="I239" s="84" t="b">
        <v>0</v>
      </c>
      <c r="J239" s="84" t="b">
        <v>0</v>
      </c>
      <c r="K239" s="84" t="b">
        <v>0</v>
      </c>
      <c r="L239" s="84" t="b">
        <v>0</v>
      </c>
    </row>
    <row r="240" spans="1:12" ht="15">
      <c r="A240" s="84" t="s">
        <v>1756</v>
      </c>
      <c r="B240" s="84" t="s">
        <v>1558</v>
      </c>
      <c r="C240" s="84">
        <v>4</v>
      </c>
      <c r="D240" s="122">
        <v>0.012746182361167379</v>
      </c>
      <c r="E240" s="122">
        <v>1.1656258253775162</v>
      </c>
      <c r="F240" s="84" t="s">
        <v>1443</v>
      </c>
      <c r="G240" s="84" t="b">
        <v>0</v>
      </c>
      <c r="H240" s="84" t="b">
        <v>0</v>
      </c>
      <c r="I240" s="84" t="b">
        <v>0</v>
      </c>
      <c r="J240" s="84" t="b">
        <v>0</v>
      </c>
      <c r="K240" s="84" t="b">
        <v>0</v>
      </c>
      <c r="L240" s="84" t="b">
        <v>0</v>
      </c>
    </row>
    <row r="241" spans="1:12" ht="15">
      <c r="A241" s="84" t="s">
        <v>1558</v>
      </c>
      <c r="B241" s="84" t="s">
        <v>1765</v>
      </c>
      <c r="C241" s="84">
        <v>4</v>
      </c>
      <c r="D241" s="122">
        <v>0.012746182361167379</v>
      </c>
      <c r="E241" s="122">
        <v>1.6127838567197355</v>
      </c>
      <c r="F241" s="84" t="s">
        <v>1443</v>
      </c>
      <c r="G241" s="84" t="b">
        <v>0</v>
      </c>
      <c r="H241" s="84" t="b">
        <v>0</v>
      </c>
      <c r="I241" s="84" t="b">
        <v>0</v>
      </c>
      <c r="J241" s="84" t="b">
        <v>0</v>
      </c>
      <c r="K241" s="84" t="b">
        <v>0</v>
      </c>
      <c r="L241" s="84" t="b">
        <v>0</v>
      </c>
    </row>
    <row r="242" spans="1:12" ht="15">
      <c r="A242" s="84" t="s">
        <v>1564</v>
      </c>
      <c r="B242" s="84" t="s">
        <v>1565</v>
      </c>
      <c r="C242" s="84">
        <v>3</v>
      </c>
      <c r="D242" s="122">
        <v>0.011218115575410489</v>
      </c>
      <c r="E242" s="122">
        <v>1.8346326063360918</v>
      </c>
      <c r="F242" s="84" t="s">
        <v>1443</v>
      </c>
      <c r="G242" s="84" t="b">
        <v>0</v>
      </c>
      <c r="H242" s="84" t="b">
        <v>0</v>
      </c>
      <c r="I242" s="84" t="b">
        <v>0</v>
      </c>
      <c r="J242" s="84" t="b">
        <v>0</v>
      </c>
      <c r="K242" s="84" t="b">
        <v>0</v>
      </c>
      <c r="L242" s="84" t="b">
        <v>0</v>
      </c>
    </row>
    <row r="243" spans="1:12" ht="15">
      <c r="A243" s="84" t="s">
        <v>306</v>
      </c>
      <c r="B243" s="84" t="s">
        <v>1535</v>
      </c>
      <c r="C243" s="84">
        <v>3</v>
      </c>
      <c r="D243" s="122">
        <v>0.011218115575410489</v>
      </c>
      <c r="E243" s="122">
        <v>0.7474824306171917</v>
      </c>
      <c r="F243" s="84" t="s">
        <v>1443</v>
      </c>
      <c r="G243" s="84" t="b">
        <v>0</v>
      </c>
      <c r="H243" s="84" t="b">
        <v>0</v>
      </c>
      <c r="I243" s="84" t="b">
        <v>0</v>
      </c>
      <c r="J243" s="84" t="b">
        <v>0</v>
      </c>
      <c r="K243" s="84" t="b">
        <v>0</v>
      </c>
      <c r="L243" s="84" t="b">
        <v>0</v>
      </c>
    </row>
    <row r="244" spans="1:12" ht="15">
      <c r="A244" s="84" t="s">
        <v>1535</v>
      </c>
      <c r="B244" s="84" t="s">
        <v>1753</v>
      </c>
      <c r="C244" s="84">
        <v>3</v>
      </c>
      <c r="D244" s="122">
        <v>0.011218115575410489</v>
      </c>
      <c r="E244" s="122">
        <v>1.3117538610557542</v>
      </c>
      <c r="F244" s="84" t="s">
        <v>1443</v>
      </c>
      <c r="G244" s="84" t="b">
        <v>0</v>
      </c>
      <c r="H244" s="84" t="b">
        <v>0</v>
      </c>
      <c r="I244" s="84" t="b">
        <v>0</v>
      </c>
      <c r="J244" s="84" t="b">
        <v>0</v>
      </c>
      <c r="K244" s="84" t="b">
        <v>0</v>
      </c>
      <c r="L244" s="84" t="b">
        <v>0</v>
      </c>
    </row>
    <row r="245" spans="1:12" ht="15">
      <c r="A245" s="84" t="s">
        <v>1753</v>
      </c>
      <c r="B245" s="84" t="s">
        <v>1534</v>
      </c>
      <c r="C245" s="84">
        <v>3</v>
      </c>
      <c r="D245" s="122">
        <v>0.011218115575410489</v>
      </c>
      <c r="E245" s="122">
        <v>1.1978105087489175</v>
      </c>
      <c r="F245" s="84" t="s">
        <v>1443</v>
      </c>
      <c r="G245" s="84" t="b">
        <v>0</v>
      </c>
      <c r="H245" s="84" t="b">
        <v>0</v>
      </c>
      <c r="I245" s="84" t="b">
        <v>0</v>
      </c>
      <c r="J245" s="84" t="b">
        <v>0</v>
      </c>
      <c r="K245" s="84" t="b">
        <v>0</v>
      </c>
      <c r="L245" s="84" t="b">
        <v>0</v>
      </c>
    </row>
    <row r="246" spans="1:12" ht="15">
      <c r="A246" s="84" t="s">
        <v>1537</v>
      </c>
      <c r="B246" s="84" t="s">
        <v>1545</v>
      </c>
      <c r="C246" s="84">
        <v>2</v>
      </c>
      <c r="D246" s="122">
        <v>0.011701055705609906</v>
      </c>
      <c r="E246" s="122">
        <v>1.4086638740638107</v>
      </c>
      <c r="F246" s="84" t="s">
        <v>1443</v>
      </c>
      <c r="G246" s="84" t="b">
        <v>0</v>
      </c>
      <c r="H246" s="84" t="b">
        <v>0</v>
      </c>
      <c r="I246" s="84" t="b">
        <v>0</v>
      </c>
      <c r="J246" s="84" t="b">
        <v>0</v>
      </c>
      <c r="K246" s="84" t="b">
        <v>0</v>
      </c>
      <c r="L246" s="84" t="b">
        <v>0</v>
      </c>
    </row>
    <row r="247" spans="1:12" ht="15">
      <c r="A247" s="84" t="s">
        <v>1532</v>
      </c>
      <c r="B247" s="84" t="s">
        <v>1559</v>
      </c>
      <c r="C247" s="84">
        <v>2</v>
      </c>
      <c r="D247" s="122">
        <v>0.009037073443096797</v>
      </c>
      <c r="E247" s="122">
        <v>0.4454665219715594</v>
      </c>
      <c r="F247" s="84" t="s">
        <v>1443</v>
      </c>
      <c r="G247" s="84" t="b">
        <v>0</v>
      </c>
      <c r="H247" s="84" t="b">
        <v>0</v>
      </c>
      <c r="I247" s="84" t="b">
        <v>0</v>
      </c>
      <c r="J247" s="84" t="b">
        <v>0</v>
      </c>
      <c r="K247" s="84" t="b">
        <v>0</v>
      </c>
      <c r="L247" s="84" t="b">
        <v>0</v>
      </c>
    </row>
    <row r="248" spans="1:12" ht="15">
      <c r="A248" s="84" t="s">
        <v>1763</v>
      </c>
      <c r="B248" s="84" t="s">
        <v>1754</v>
      </c>
      <c r="C248" s="84">
        <v>2</v>
      </c>
      <c r="D248" s="122">
        <v>0.009037073443096797</v>
      </c>
      <c r="E248" s="122">
        <v>1.5336026106721106</v>
      </c>
      <c r="F248" s="84" t="s">
        <v>1443</v>
      </c>
      <c r="G248" s="84" t="b">
        <v>0</v>
      </c>
      <c r="H248" s="84" t="b">
        <v>0</v>
      </c>
      <c r="I248" s="84" t="b">
        <v>0</v>
      </c>
      <c r="J248" s="84" t="b">
        <v>0</v>
      </c>
      <c r="K248" s="84" t="b">
        <v>1</v>
      </c>
      <c r="L248" s="84" t="b">
        <v>0</v>
      </c>
    </row>
    <row r="249" spans="1:12" ht="15">
      <c r="A249" s="84" t="s">
        <v>1763</v>
      </c>
      <c r="B249" s="84" t="s">
        <v>1537</v>
      </c>
      <c r="C249" s="84">
        <v>2</v>
      </c>
      <c r="D249" s="122">
        <v>0.009037073443096797</v>
      </c>
      <c r="E249" s="122">
        <v>1.3575113516164294</v>
      </c>
      <c r="F249" s="84" t="s">
        <v>1443</v>
      </c>
      <c r="G249" s="84" t="b">
        <v>0</v>
      </c>
      <c r="H249" s="84" t="b">
        <v>0</v>
      </c>
      <c r="I249" s="84" t="b">
        <v>0</v>
      </c>
      <c r="J249" s="84" t="b">
        <v>0</v>
      </c>
      <c r="K249" s="84" t="b">
        <v>0</v>
      </c>
      <c r="L249" s="84" t="b">
        <v>0</v>
      </c>
    </row>
    <row r="250" spans="1:12" ht="15">
      <c r="A250" s="84" t="s">
        <v>1561</v>
      </c>
      <c r="B250" s="84" t="s">
        <v>1562</v>
      </c>
      <c r="C250" s="84">
        <v>2</v>
      </c>
      <c r="D250" s="122">
        <v>0</v>
      </c>
      <c r="E250" s="122">
        <v>0.9777236052888478</v>
      </c>
      <c r="F250" s="84" t="s">
        <v>1444</v>
      </c>
      <c r="G250" s="84" t="b">
        <v>0</v>
      </c>
      <c r="H250" s="84" t="b">
        <v>0</v>
      </c>
      <c r="I250" s="84" t="b">
        <v>0</v>
      </c>
      <c r="J250" s="84" t="b">
        <v>0</v>
      </c>
      <c r="K250" s="84" t="b">
        <v>0</v>
      </c>
      <c r="L250" s="84" t="b">
        <v>0</v>
      </c>
    </row>
    <row r="251" spans="1:12" ht="15">
      <c r="A251" s="84" t="s">
        <v>1562</v>
      </c>
      <c r="B251" s="84" t="s">
        <v>1563</v>
      </c>
      <c r="C251" s="84">
        <v>2</v>
      </c>
      <c r="D251" s="122">
        <v>0</v>
      </c>
      <c r="E251" s="122">
        <v>0.9777236052888478</v>
      </c>
      <c r="F251" s="84" t="s">
        <v>1444</v>
      </c>
      <c r="G251" s="84" t="b">
        <v>0</v>
      </c>
      <c r="H251" s="84" t="b">
        <v>0</v>
      </c>
      <c r="I251" s="84" t="b">
        <v>0</v>
      </c>
      <c r="J251" s="84" t="b">
        <v>0</v>
      </c>
      <c r="K251" s="84" t="b">
        <v>0</v>
      </c>
      <c r="L251" s="84" t="b">
        <v>0</v>
      </c>
    </row>
    <row r="252" spans="1:12" ht="15">
      <c r="A252" s="84" t="s">
        <v>1563</v>
      </c>
      <c r="B252" s="84" t="s">
        <v>1564</v>
      </c>
      <c r="C252" s="84">
        <v>2</v>
      </c>
      <c r="D252" s="122">
        <v>0</v>
      </c>
      <c r="E252" s="122">
        <v>0.9777236052888478</v>
      </c>
      <c r="F252" s="84" t="s">
        <v>1444</v>
      </c>
      <c r="G252" s="84" t="b">
        <v>0</v>
      </c>
      <c r="H252" s="84" t="b">
        <v>0</v>
      </c>
      <c r="I252" s="84" t="b">
        <v>0</v>
      </c>
      <c r="J252" s="84" t="b">
        <v>0</v>
      </c>
      <c r="K252" s="84" t="b">
        <v>0</v>
      </c>
      <c r="L252" s="84" t="b">
        <v>0</v>
      </c>
    </row>
    <row r="253" spans="1:12" ht="15">
      <c r="A253" s="84" t="s">
        <v>1564</v>
      </c>
      <c r="B253" s="84" t="s">
        <v>1565</v>
      </c>
      <c r="C253" s="84">
        <v>2</v>
      </c>
      <c r="D253" s="122">
        <v>0</v>
      </c>
      <c r="E253" s="122">
        <v>0.9777236052888478</v>
      </c>
      <c r="F253" s="84" t="s">
        <v>1444</v>
      </c>
      <c r="G253" s="84" t="b">
        <v>0</v>
      </c>
      <c r="H253" s="84" t="b">
        <v>0</v>
      </c>
      <c r="I253" s="84" t="b">
        <v>0</v>
      </c>
      <c r="J253" s="84" t="b">
        <v>0</v>
      </c>
      <c r="K253" s="84" t="b">
        <v>0</v>
      </c>
      <c r="L253" s="84" t="b">
        <v>0</v>
      </c>
    </row>
    <row r="254" spans="1:12" ht="15">
      <c r="A254" s="84" t="s">
        <v>1565</v>
      </c>
      <c r="B254" s="84" t="s">
        <v>1566</v>
      </c>
      <c r="C254" s="84">
        <v>2</v>
      </c>
      <c r="D254" s="122">
        <v>0</v>
      </c>
      <c r="E254" s="122">
        <v>0.9777236052888478</v>
      </c>
      <c r="F254" s="84" t="s">
        <v>1444</v>
      </c>
      <c r="G254" s="84" t="b">
        <v>0</v>
      </c>
      <c r="H254" s="84" t="b">
        <v>0</v>
      </c>
      <c r="I254" s="84" t="b">
        <v>0</v>
      </c>
      <c r="J254" s="84" t="b">
        <v>0</v>
      </c>
      <c r="K254" s="84" t="b">
        <v>0</v>
      </c>
      <c r="L254" s="84" t="b">
        <v>0</v>
      </c>
    </row>
    <row r="255" spans="1:12" ht="15">
      <c r="A255" s="84" t="s">
        <v>1566</v>
      </c>
      <c r="B255" s="84" t="s">
        <v>1567</v>
      </c>
      <c r="C255" s="84">
        <v>2</v>
      </c>
      <c r="D255" s="122">
        <v>0</v>
      </c>
      <c r="E255" s="122">
        <v>0.9777236052888478</v>
      </c>
      <c r="F255" s="84" t="s">
        <v>1444</v>
      </c>
      <c r="G255" s="84" t="b">
        <v>0</v>
      </c>
      <c r="H255" s="84" t="b">
        <v>0</v>
      </c>
      <c r="I255" s="84" t="b">
        <v>0</v>
      </c>
      <c r="J255" s="84" t="b">
        <v>0</v>
      </c>
      <c r="K255" s="84" t="b">
        <v>0</v>
      </c>
      <c r="L255" s="84" t="b">
        <v>0</v>
      </c>
    </row>
    <row r="256" spans="1:12" ht="15">
      <c r="A256" s="84" t="s">
        <v>1567</v>
      </c>
      <c r="B256" s="84" t="s">
        <v>1568</v>
      </c>
      <c r="C256" s="84">
        <v>2</v>
      </c>
      <c r="D256" s="122">
        <v>0</v>
      </c>
      <c r="E256" s="122">
        <v>0.9777236052888478</v>
      </c>
      <c r="F256" s="84" t="s">
        <v>1444</v>
      </c>
      <c r="G256" s="84" t="b">
        <v>0</v>
      </c>
      <c r="H256" s="84" t="b">
        <v>0</v>
      </c>
      <c r="I256" s="84" t="b">
        <v>0</v>
      </c>
      <c r="J256" s="84" t="b">
        <v>0</v>
      </c>
      <c r="K256" s="84" t="b">
        <v>0</v>
      </c>
      <c r="L256" s="84" t="b">
        <v>0</v>
      </c>
    </row>
    <row r="257" spans="1:12" ht="15">
      <c r="A257" s="84" t="s">
        <v>1568</v>
      </c>
      <c r="B257" s="84" t="s">
        <v>1569</v>
      </c>
      <c r="C257" s="84">
        <v>2</v>
      </c>
      <c r="D257" s="122">
        <v>0</v>
      </c>
      <c r="E257" s="122">
        <v>0.9777236052888478</v>
      </c>
      <c r="F257" s="84" t="s">
        <v>1444</v>
      </c>
      <c r="G257" s="84" t="b">
        <v>0</v>
      </c>
      <c r="H257" s="84" t="b">
        <v>0</v>
      </c>
      <c r="I257" s="84" t="b">
        <v>0</v>
      </c>
      <c r="J257" s="84" t="b">
        <v>0</v>
      </c>
      <c r="K257" s="84" t="b">
        <v>0</v>
      </c>
      <c r="L257" s="84" t="b">
        <v>0</v>
      </c>
    </row>
    <row r="258" spans="1:12" ht="15">
      <c r="A258" s="84" t="s">
        <v>1569</v>
      </c>
      <c r="B258" s="84" t="s">
        <v>1532</v>
      </c>
      <c r="C258" s="84">
        <v>2</v>
      </c>
      <c r="D258" s="122">
        <v>0</v>
      </c>
      <c r="E258" s="122">
        <v>0.9777236052888478</v>
      </c>
      <c r="F258" s="84" t="s">
        <v>1444</v>
      </c>
      <c r="G258" s="84" t="b">
        <v>0</v>
      </c>
      <c r="H258" s="84" t="b">
        <v>0</v>
      </c>
      <c r="I258" s="84" t="b">
        <v>0</v>
      </c>
      <c r="J258" s="84" t="b">
        <v>0</v>
      </c>
      <c r="K258" s="84" t="b">
        <v>0</v>
      </c>
      <c r="L258" s="84" t="b">
        <v>0</v>
      </c>
    </row>
    <row r="259" spans="1:12" ht="15">
      <c r="A259" s="84" t="s">
        <v>1534</v>
      </c>
      <c r="B259" s="84" t="s">
        <v>1532</v>
      </c>
      <c r="C259" s="84">
        <v>6</v>
      </c>
      <c r="D259" s="122">
        <v>0.005657475180051821</v>
      </c>
      <c r="E259" s="122">
        <v>0.9610819339696303</v>
      </c>
      <c r="F259" s="84" t="s">
        <v>1445</v>
      </c>
      <c r="G259" s="84" t="b">
        <v>0</v>
      </c>
      <c r="H259" s="84" t="b">
        <v>0</v>
      </c>
      <c r="I259" s="84" t="b">
        <v>0</v>
      </c>
      <c r="J259" s="84" t="b">
        <v>0</v>
      </c>
      <c r="K259" s="84" t="b">
        <v>0</v>
      </c>
      <c r="L259" s="84" t="b">
        <v>0</v>
      </c>
    </row>
    <row r="260" spans="1:12" ht="15">
      <c r="A260" s="84" t="s">
        <v>1532</v>
      </c>
      <c r="B260" s="84" t="s">
        <v>1554</v>
      </c>
      <c r="C260" s="84">
        <v>4</v>
      </c>
      <c r="D260" s="122">
        <v>0.013692284433030673</v>
      </c>
      <c r="E260" s="122">
        <v>0.9610819339696303</v>
      </c>
      <c r="F260" s="84" t="s">
        <v>1445</v>
      </c>
      <c r="G260" s="84" t="b">
        <v>0</v>
      </c>
      <c r="H260" s="84" t="b">
        <v>0</v>
      </c>
      <c r="I260" s="84" t="b">
        <v>0</v>
      </c>
      <c r="J260" s="84" t="b">
        <v>0</v>
      </c>
      <c r="K260" s="84" t="b">
        <v>0</v>
      </c>
      <c r="L260" s="84" t="b">
        <v>0</v>
      </c>
    </row>
    <row r="261" spans="1:12" ht="15">
      <c r="A261" s="84" t="s">
        <v>1554</v>
      </c>
      <c r="B261" s="84" t="s">
        <v>1533</v>
      </c>
      <c r="C261" s="84">
        <v>4</v>
      </c>
      <c r="D261" s="122">
        <v>0.013692284433030673</v>
      </c>
      <c r="E261" s="122">
        <v>0.9610819339696303</v>
      </c>
      <c r="F261" s="84" t="s">
        <v>1445</v>
      </c>
      <c r="G261" s="84" t="b">
        <v>0</v>
      </c>
      <c r="H261" s="84" t="b">
        <v>0</v>
      </c>
      <c r="I261" s="84" t="b">
        <v>0</v>
      </c>
      <c r="J261" s="84" t="b">
        <v>0</v>
      </c>
      <c r="K261" s="84" t="b">
        <v>0</v>
      </c>
      <c r="L261" s="84" t="b">
        <v>0</v>
      </c>
    </row>
    <row r="262" spans="1:12" ht="15">
      <c r="A262" s="84" t="s">
        <v>1537</v>
      </c>
      <c r="B262" s="84" t="s">
        <v>1538</v>
      </c>
      <c r="C262" s="84">
        <v>3</v>
      </c>
      <c r="D262" s="122">
        <v>0.01554831487160258</v>
      </c>
      <c r="E262" s="122">
        <v>1.3290587192642247</v>
      </c>
      <c r="F262" s="84" t="s">
        <v>1445</v>
      </c>
      <c r="G262" s="84" t="b">
        <v>0</v>
      </c>
      <c r="H262" s="84" t="b">
        <v>0</v>
      </c>
      <c r="I262" s="84" t="b">
        <v>0</v>
      </c>
      <c r="J262" s="84" t="b">
        <v>0</v>
      </c>
      <c r="K262" s="84" t="b">
        <v>0</v>
      </c>
      <c r="L262" s="84" t="b">
        <v>0</v>
      </c>
    </row>
    <row r="263" spans="1:12" ht="15">
      <c r="A263" s="84" t="s">
        <v>1538</v>
      </c>
      <c r="B263" s="84" t="s">
        <v>1539</v>
      </c>
      <c r="C263" s="84">
        <v>3</v>
      </c>
      <c r="D263" s="122">
        <v>0.01554831487160258</v>
      </c>
      <c r="E263" s="122">
        <v>1.3290587192642247</v>
      </c>
      <c r="F263" s="84" t="s">
        <v>1445</v>
      </c>
      <c r="G263" s="84" t="b">
        <v>0</v>
      </c>
      <c r="H263" s="84" t="b">
        <v>0</v>
      </c>
      <c r="I263" s="84" t="b">
        <v>0</v>
      </c>
      <c r="J263" s="84" t="b">
        <v>0</v>
      </c>
      <c r="K263" s="84" t="b">
        <v>0</v>
      </c>
      <c r="L263" s="84" t="b">
        <v>0</v>
      </c>
    </row>
    <row r="264" spans="1:12" ht="15">
      <c r="A264" s="84" t="s">
        <v>1539</v>
      </c>
      <c r="B264" s="84" t="s">
        <v>306</v>
      </c>
      <c r="C264" s="84">
        <v>3</v>
      </c>
      <c r="D264" s="122">
        <v>0.01554831487160258</v>
      </c>
      <c r="E264" s="122">
        <v>1.3290587192642247</v>
      </c>
      <c r="F264" s="84" t="s">
        <v>1445</v>
      </c>
      <c r="G264" s="84" t="b">
        <v>0</v>
      </c>
      <c r="H264" s="84" t="b">
        <v>0</v>
      </c>
      <c r="I264" s="84" t="b">
        <v>0</v>
      </c>
      <c r="J264" s="84" t="b">
        <v>0</v>
      </c>
      <c r="K264" s="84" t="b">
        <v>0</v>
      </c>
      <c r="L264" s="84" t="b">
        <v>0</v>
      </c>
    </row>
    <row r="265" spans="1:12" ht="15">
      <c r="A265" s="84" t="s">
        <v>306</v>
      </c>
      <c r="B265" s="84" t="s">
        <v>1518</v>
      </c>
      <c r="C265" s="84">
        <v>3</v>
      </c>
      <c r="D265" s="122">
        <v>0.01554831487160258</v>
      </c>
      <c r="E265" s="122">
        <v>1.2041199826559248</v>
      </c>
      <c r="F265" s="84" t="s">
        <v>1445</v>
      </c>
      <c r="G265" s="84" t="b">
        <v>0</v>
      </c>
      <c r="H265" s="84" t="b">
        <v>0</v>
      </c>
      <c r="I265" s="84" t="b">
        <v>0</v>
      </c>
      <c r="J265" s="84" t="b">
        <v>0</v>
      </c>
      <c r="K265" s="84" t="b">
        <v>0</v>
      </c>
      <c r="L265" s="84" t="b">
        <v>0</v>
      </c>
    </row>
    <row r="266" spans="1:12" ht="15">
      <c r="A266" s="84" t="s">
        <v>1518</v>
      </c>
      <c r="B266" s="84" t="s">
        <v>1535</v>
      </c>
      <c r="C266" s="84">
        <v>3</v>
      </c>
      <c r="D266" s="122">
        <v>0.01554831487160258</v>
      </c>
      <c r="E266" s="122">
        <v>1.2041199826559248</v>
      </c>
      <c r="F266" s="84" t="s">
        <v>1445</v>
      </c>
      <c r="G266" s="84" t="b">
        <v>0</v>
      </c>
      <c r="H266" s="84" t="b">
        <v>0</v>
      </c>
      <c r="I266" s="84" t="b">
        <v>0</v>
      </c>
      <c r="J266" s="84" t="b">
        <v>0</v>
      </c>
      <c r="K266" s="84" t="b">
        <v>0</v>
      </c>
      <c r="L266" s="84" t="b">
        <v>0</v>
      </c>
    </row>
    <row r="267" spans="1:12" ht="15">
      <c r="A267" s="84" t="s">
        <v>1535</v>
      </c>
      <c r="B267" s="84" t="s">
        <v>1750</v>
      </c>
      <c r="C267" s="84">
        <v>3</v>
      </c>
      <c r="D267" s="122">
        <v>0.01554831487160258</v>
      </c>
      <c r="E267" s="122">
        <v>1.2041199826559248</v>
      </c>
      <c r="F267" s="84" t="s">
        <v>1445</v>
      </c>
      <c r="G267" s="84" t="b">
        <v>0</v>
      </c>
      <c r="H267" s="84" t="b">
        <v>0</v>
      </c>
      <c r="I267" s="84" t="b">
        <v>0</v>
      </c>
      <c r="J267" s="84" t="b">
        <v>0</v>
      </c>
      <c r="K267" s="84" t="b">
        <v>0</v>
      </c>
      <c r="L267" s="84" t="b">
        <v>0</v>
      </c>
    </row>
    <row r="268" spans="1:12" ht="15">
      <c r="A268" s="84" t="s">
        <v>1750</v>
      </c>
      <c r="B268" s="84" t="s">
        <v>1751</v>
      </c>
      <c r="C268" s="84">
        <v>3</v>
      </c>
      <c r="D268" s="122">
        <v>0.01554831487160258</v>
      </c>
      <c r="E268" s="122">
        <v>1.3290587192642247</v>
      </c>
      <c r="F268" s="84" t="s">
        <v>1445</v>
      </c>
      <c r="G268" s="84" t="b">
        <v>0</v>
      </c>
      <c r="H268" s="84" t="b">
        <v>0</v>
      </c>
      <c r="I268" s="84" t="b">
        <v>0</v>
      </c>
      <c r="J268" s="84" t="b">
        <v>0</v>
      </c>
      <c r="K268" s="84" t="b">
        <v>0</v>
      </c>
      <c r="L268" s="84" t="b">
        <v>0</v>
      </c>
    </row>
    <row r="269" spans="1:12" ht="15">
      <c r="A269" s="84" t="s">
        <v>1751</v>
      </c>
      <c r="B269" s="84" t="s">
        <v>1534</v>
      </c>
      <c r="C269" s="84">
        <v>3</v>
      </c>
      <c r="D269" s="122">
        <v>0.01554831487160258</v>
      </c>
      <c r="E269" s="122">
        <v>1.0280287236002434</v>
      </c>
      <c r="F269" s="84" t="s">
        <v>1445</v>
      </c>
      <c r="G269" s="84" t="b">
        <v>0</v>
      </c>
      <c r="H269" s="84" t="b">
        <v>0</v>
      </c>
      <c r="I269" s="84" t="b">
        <v>0</v>
      </c>
      <c r="J269" s="84" t="b">
        <v>0</v>
      </c>
      <c r="K269" s="84" t="b">
        <v>0</v>
      </c>
      <c r="L269" s="84" t="b">
        <v>0</v>
      </c>
    </row>
    <row r="270" spans="1:12" ht="15">
      <c r="A270" s="84" t="s">
        <v>1532</v>
      </c>
      <c r="B270" s="84" t="s">
        <v>1533</v>
      </c>
      <c r="C270" s="84">
        <v>3</v>
      </c>
      <c r="D270" s="122">
        <v>0.01554831487160258</v>
      </c>
      <c r="E270" s="122">
        <v>0.5931051486750359</v>
      </c>
      <c r="F270" s="84" t="s">
        <v>1445</v>
      </c>
      <c r="G270" s="84" t="b">
        <v>0</v>
      </c>
      <c r="H270" s="84" t="b">
        <v>0</v>
      </c>
      <c r="I270" s="84" t="b">
        <v>0</v>
      </c>
      <c r="J270" s="84" t="b">
        <v>0</v>
      </c>
      <c r="K270" s="84" t="b">
        <v>0</v>
      </c>
      <c r="L270" s="84" t="b">
        <v>0</v>
      </c>
    </row>
    <row r="271" spans="1:12" ht="15">
      <c r="A271" s="84" t="s">
        <v>1533</v>
      </c>
      <c r="B271" s="84" t="s">
        <v>1558</v>
      </c>
      <c r="C271" s="84">
        <v>3</v>
      </c>
      <c r="D271" s="122">
        <v>0.01554831487160258</v>
      </c>
      <c r="E271" s="122">
        <v>0.739233184353274</v>
      </c>
      <c r="F271" s="84" t="s">
        <v>1445</v>
      </c>
      <c r="G271" s="84" t="b">
        <v>0</v>
      </c>
      <c r="H271" s="84" t="b">
        <v>0</v>
      </c>
      <c r="I271" s="84" t="b">
        <v>0</v>
      </c>
      <c r="J271" s="84" t="b">
        <v>0</v>
      </c>
      <c r="K271" s="84" t="b">
        <v>0</v>
      </c>
      <c r="L271" s="84" t="b">
        <v>0</v>
      </c>
    </row>
    <row r="272" spans="1:12" ht="15">
      <c r="A272" s="84" t="s">
        <v>1754</v>
      </c>
      <c r="B272" s="84" t="s">
        <v>1534</v>
      </c>
      <c r="C272" s="84">
        <v>2</v>
      </c>
      <c r="D272" s="122">
        <v>0.015325860404233118</v>
      </c>
      <c r="E272" s="122">
        <v>1.0280287236002434</v>
      </c>
      <c r="F272" s="84" t="s">
        <v>1445</v>
      </c>
      <c r="G272" s="84" t="b">
        <v>0</v>
      </c>
      <c r="H272" s="84" t="b">
        <v>1</v>
      </c>
      <c r="I272" s="84" t="b">
        <v>0</v>
      </c>
      <c r="J272" s="84" t="b">
        <v>0</v>
      </c>
      <c r="K272" s="84" t="b">
        <v>0</v>
      </c>
      <c r="L272" s="84" t="b">
        <v>0</v>
      </c>
    </row>
    <row r="273" spans="1:12" ht="15">
      <c r="A273" s="84" t="s">
        <v>1533</v>
      </c>
      <c r="B273" s="84" t="s">
        <v>1755</v>
      </c>
      <c r="C273" s="84">
        <v>2</v>
      </c>
      <c r="D273" s="122">
        <v>0.015325860404233118</v>
      </c>
      <c r="E273" s="122">
        <v>0.9610819339696303</v>
      </c>
      <c r="F273" s="84" t="s">
        <v>1445</v>
      </c>
      <c r="G273" s="84" t="b">
        <v>0</v>
      </c>
      <c r="H273" s="84" t="b">
        <v>0</v>
      </c>
      <c r="I273" s="84" t="b">
        <v>0</v>
      </c>
      <c r="J273" s="84" t="b">
        <v>0</v>
      </c>
      <c r="K273" s="84" t="b">
        <v>0</v>
      </c>
      <c r="L273" s="84" t="b">
        <v>0</v>
      </c>
    </row>
    <row r="274" spans="1:12" ht="15">
      <c r="A274" s="84" t="s">
        <v>1755</v>
      </c>
      <c r="B274" s="84" t="s">
        <v>1559</v>
      </c>
      <c r="C274" s="84">
        <v>2</v>
      </c>
      <c r="D274" s="122">
        <v>0.015325860404233118</v>
      </c>
      <c r="E274" s="122">
        <v>1.505149978319906</v>
      </c>
      <c r="F274" s="84" t="s">
        <v>1445</v>
      </c>
      <c r="G274" s="84" t="b">
        <v>0</v>
      </c>
      <c r="H274" s="84" t="b">
        <v>0</v>
      </c>
      <c r="I274" s="84" t="b">
        <v>0</v>
      </c>
      <c r="J274" s="84" t="b">
        <v>0</v>
      </c>
      <c r="K274" s="84" t="b">
        <v>0</v>
      </c>
      <c r="L274" s="84" t="b">
        <v>0</v>
      </c>
    </row>
    <row r="275" spans="1:12" ht="15">
      <c r="A275" s="84" t="s">
        <v>1559</v>
      </c>
      <c r="B275" s="84" t="s">
        <v>1756</v>
      </c>
      <c r="C275" s="84">
        <v>2</v>
      </c>
      <c r="D275" s="122">
        <v>0.015325860404233118</v>
      </c>
      <c r="E275" s="122">
        <v>1.505149978319906</v>
      </c>
      <c r="F275" s="84" t="s">
        <v>1445</v>
      </c>
      <c r="G275" s="84" t="b">
        <v>0</v>
      </c>
      <c r="H275" s="84" t="b">
        <v>0</v>
      </c>
      <c r="I275" s="84" t="b">
        <v>0</v>
      </c>
      <c r="J275" s="84" t="b">
        <v>0</v>
      </c>
      <c r="K275" s="84" t="b">
        <v>0</v>
      </c>
      <c r="L275" s="84" t="b">
        <v>0</v>
      </c>
    </row>
    <row r="276" spans="1:12" ht="15">
      <c r="A276" s="84" t="s">
        <v>1756</v>
      </c>
      <c r="B276" s="84" t="s">
        <v>1558</v>
      </c>
      <c r="C276" s="84">
        <v>2</v>
      </c>
      <c r="D276" s="122">
        <v>0.015325860404233118</v>
      </c>
      <c r="E276" s="122">
        <v>1.1072099696478683</v>
      </c>
      <c r="F276" s="84" t="s">
        <v>1445</v>
      </c>
      <c r="G276" s="84" t="b">
        <v>0</v>
      </c>
      <c r="H276" s="84" t="b">
        <v>0</v>
      </c>
      <c r="I276" s="84" t="b">
        <v>0</v>
      </c>
      <c r="J276" s="84" t="b">
        <v>0</v>
      </c>
      <c r="K276" s="84" t="b">
        <v>0</v>
      </c>
      <c r="L27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1439</v>
      </c>
      <c r="BB2" s="13" t="s">
        <v>1453</v>
      </c>
      <c r="BC2" s="13" t="s">
        <v>1454</v>
      </c>
      <c r="BD2" s="117" t="s">
        <v>1814</v>
      </c>
      <c r="BE2" s="117" t="s">
        <v>1815</v>
      </c>
      <c r="BF2" s="117" t="s">
        <v>1816</v>
      </c>
      <c r="BG2" s="117" t="s">
        <v>1817</v>
      </c>
      <c r="BH2" s="117" t="s">
        <v>1818</v>
      </c>
      <c r="BI2" s="117" t="s">
        <v>1819</v>
      </c>
      <c r="BJ2" s="117" t="s">
        <v>1820</v>
      </c>
      <c r="BK2" s="117" t="s">
        <v>1821</v>
      </c>
      <c r="BL2" s="117" t="s">
        <v>1822</v>
      </c>
    </row>
    <row r="3" spans="1:64" ht="15" customHeight="1">
      <c r="A3" s="64" t="s">
        <v>212</v>
      </c>
      <c r="B3" s="64" t="s">
        <v>212</v>
      </c>
      <c r="C3" s="65"/>
      <c r="D3" s="66"/>
      <c r="E3" s="67"/>
      <c r="F3" s="68"/>
      <c r="G3" s="65"/>
      <c r="H3" s="69"/>
      <c r="I3" s="70"/>
      <c r="J3" s="70"/>
      <c r="K3" s="34" t="s">
        <v>65</v>
      </c>
      <c r="L3" s="71">
        <v>3</v>
      </c>
      <c r="M3" s="71"/>
      <c r="N3" s="72"/>
      <c r="O3" s="78" t="s">
        <v>176</v>
      </c>
      <c r="P3" s="80">
        <v>43584.6153125</v>
      </c>
      <c r="Q3" s="78" t="s">
        <v>308</v>
      </c>
      <c r="R3" s="82" t="s">
        <v>356</v>
      </c>
      <c r="S3" s="78" t="s">
        <v>370</v>
      </c>
      <c r="T3" s="78" t="s">
        <v>376</v>
      </c>
      <c r="U3" s="82" t="s">
        <v>392</v>
      </c>
      <c r="V3" s="82" t="s">
        <v>392</v>
      </c>
      <c r="W3" s="80">
        <v>43584.6153125</v>
      </c>
      <c r="X3" s="82" t="s">
        <v>479</v>
      </c>
      <c r="Y3" s="78"/>
      <c r="Z3" s="78"/>
      <c r="AA3" s="84" t="s">
        <v>597</v>
      </c>
      <c r="AB3" s="78"/>
      <c r="AC3" s="78" t="b">
        <v>0</v>
      </c>
      <c r="AD3" s="78">
        <v>0</v>
      </c>
      <c r="AE3" s="84" t="s">
        <v>716</v>
      </c>
      <c r="AF3" s="78" t="b">
        <v>0</v>
      </c>
      <c r="AG3" s="78" t="s">
        <v>718</v>
      </c>
      <c r="AH3" s="78"/>
      <c r="AI3" s="84" t="s">
        <v>716</v>
      </c>
      <c r="AJ3" s="78" t="b">
        <v>0</v>
      </c>
      <c r="AK3" s="78">
        <v>0</v>
      </c>
      <c r="AL3" s="84" t="s">
        <v>716</v>
      </c>
      <c r="AM3" s="78" t="s">
        <v>719</v>
      </c>
      <c r="AN3" s="78" t="b">
        <v>0</v>
      </c>
      <c r="AO3" s="84" t="s">
        <v>597</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v>0</v>
      </c>
      <c r="BE3" s="49">
        <v>0</v>
      </c>
      <c r="BF3" s="48">
        <v>0</v>
      </c>
      <c r="BG3" s="49">
        <v>0</v>
      </c>
      <c r="BH3" s="48">
        <v>0</v>
      </c>
      <c r="BI3" s="49">
        <v>0</v>
      </c>
      <c r="BJ3" s="48">
        <v>12</v>
      </c>
      <c r="BK3" s="49">
        <v>100</v>
      </c>
      <c r="BL3" s="48">
        <v>12</v>
      </c>
    </row>
    <row r="4" spans="1:64" ht="15" customHeight="1">
      <c r="A4" s="64" t="s">
        <v>213</v>
      </c>
      <c r="B4" s="64" t="s">
        <v>213</v>
      </c>
      <c r="C4" s="65"/>
      <c r="D4" s="66"/>
      <c r="E4" s="67"/>
      <c r="F4" s="68"/>
      <c r="G4" s="65"/>
      <c r="H4" s="69"/>
      <c r="I4" s="70"/>
      <c r="J4" s="70"/>
      <c r="K4" s="34" t="s">
        <v>65</v>
      </c>
      <c r="L4" s="77">
        <v>4</v>
      </c>
      <c r="M4" s="77"/>
      <c r="N4" s="72"/>
      <c r="O4" s="79" t="s">
        <v>176</v>
      </c>
      <c r="P4" s="81">
        <v>43585.29917824074</v>
      </c>
      <c r="Q4" s="79" t="s">
        <v>309</v>
      </c>
      <c r="R4" s="83" t="s">
        <v>357</v>
      </c>
      <c r="S4" s="79" t="s">
        <v>370</v>
      </c>
      <c r="T4" s="79" t="s">
        <v>377</v>
      </c>
      <c r="U4" s="79"/>
      <c r="V4" s="83" t="s">
        <v>397</v>
      </c>
      <c r="W4" s="81">
        <v>43585.29917824074</v>
      </c>
      <c r="X4" s="83" t="s">
        <v>480</v>
      </c>
      <c r="Y4" s="79"/>
      <c r="Z4" s="79"/>
      <c r="AA4" s="85" t="s">
        <v>598</v>
      </c>
      <c r="AB4" s="79"/>
      <c r="AC4" s="79" t="b">
        <v>0</v>
      </c>
      <c r="AD4" s="79">
        <v>0</v>
      </c>
      <c r="AE4" s="85" t="s">
        <v>716</v>
      </c>
      <c r="AF4" s="79" t="b">
        <v>0</v>
      </c>
      <c r="AG4" s="79" t="s">
        <v>718</v>
      </c>
      <c r="AH4" s="79"/>
      <c r="AI4" s="85" t="s">
        <v>716</v>
      </c>
      <c r="AJ4" s="79" t="b">
        <v>0</v>
      </c>
      <c r="AK4" s="79">
        <v>0</v>
      </c>
      <c r="AL4" s="85" t="s">
        <v>716</v>
      </c>
      <c r="AM4" s="79" t="s">
        <v>720</v>
      </c>
      <c r="AN4" s="79" t="b">
        <v>0</v>
      </c>
      <c r="AO4" s="85" t="s">
        <v>598</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v>1</v>
      </c>
      <c r="BE4" s="49">
        <v>2.2222222222222223</v>
      </c>
      <c r="BF4" s="48">
        <v>0</v>
      </c>
      <c r="BG4" s="49">
        <v>0</v>
      </c>
      <c r="BH4" s="48">
        <v>0</v>
      </c>
      <c r="BI4" s="49">
        <v>0</v>
      </c>
      <c r="BJ4" s="48">
        <v>44</v>
      </c>
      <c r="BK4" s="49">
        <v>97.77777777777777</v>
      </c>
      <c r="BL4" s="48">
        <v>45</v>
      </c>
    </row>
    <row r="5" spans="1:64" ht="15">
      <c r="A5" s="64" t="s">
        <v>214</v>
      </c>
      <c r="B5" s="64" t="s">
        <v>300</v>
      </c>
      <c r="C5" s="65"/>
      <c r="D5" s="66"/>
      <c r="E5" s="67"/>
      <c r="F5" s="68"/>
      <c r="G5" s="65"/>
      <c r="H5" s="69"/>
      <c r="I5" s="70"/>
      <c r="J5" s="70"/>
      <c r="K5" s="34" t="s">
        <v>65</v>
      </c>
      <c r="L5" s="77">
        <v>5</v>
      </c>
      <c r="M5" s="77"/>
      <c r="N5" s="72"/>
      <c r="O5" s="79" t="s">
        <v>307</v>
      </c>
      <c r="P5" s="81">
        <v>43585.43125</v>
      </c>
      <c r="Q5" s="79" t="s">
        <v>310</v>
      </c>
      <c r="R5" s="83" t="s">
        <v>358</v>
      </c>
      <c r="S5" s="79" t="s">
        <v>371</v>
      </c>
      <c r="T5" s="79" t="s">
        <v>378</v>
      </c>
      <c r="U5" s="79"/>
      <c r="V5" s="83" t="s">
        <v>398</v>
      </c>
      <c r="W5" s="81">
        <v>43585.43125</v>
      </c>
      <c r="X5" s="83" t="s">
        <v>481</v>
      </c>
      <c r="Y5" s="79"/>
      <c r="Z5" s="79"/>
      <c r="AA5" s="85" t="s">
        <v>599</v>
      </c>
      <c r="AB5" s="79"/>
      <c r="AC5" s="79" t="b">
        <v>0</v>
      </c>
      <c r="AD5" s="79">
        <v>28</v>
      </c>
      <c r="AE5" s="85" t="s">
        <v>716</v>
      </c>
      <c r="AF5" s="79" t="b">
        <v>0</v>
      </c>
      <c r="AG5" s="79" t="s">
        <v>718</v>
      </c>
      <c r="AH5" s="79"/>
      <c r="AI5" s="85" t="s">
        <v>716</v>
      </c>
      <c r="AJ5" s="79" t="b">
        <v>0</v>
      </c>
      <c r="AK5" s="79">
        <v>2</v>
      </c>
      <c r="AL5" s="85" t="s">
        <v>716</v>
      </c>
      <c r="AM5" s="79" t="s">
        <v>721</v>
      </c>
      <c r="AN5" s="79" t="b">
        <v>0</v>
      </c>
      <c r="AO5" s="85" t="s">
        <v>599</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9</v>
      </c>
      <c r="M6" s="77"/>
      <c r="N6" s="72"/>
      <c r="O6" s="79" t="s">
        <v>176</v>
      </c>
      <c r="P6" s="81">
        <v>43585.54934027778</v>
      </c>
      <c r="Q6" s="79" t="s">
        <v>311</v>
      </c>
      <c r="R6" s="83" t="s">
        <v>359</v>
      </c>
      <c r="S6" s="79" t="s">
        <v>370</v>
      </c>
      <c r="T6" s="79" t="s">
        <v>379</v>
      </c>
      <c r="U6" s="83" t="s">
        <v>393</v>
      </c>
      <c r="V6" s="83" t="s">
        <v>393</v>
      </c>
      <c r="W6" s="81">
        <v>43585.54934027778</v>
      </c>
      <c r="X6" s="83" t="s">
        <v>482</v>
      </c>
      <c r="Y6" s="79"/>
      <c r="Z6" s="79"/>
      <c r="AA6" s="85" t="s">
        <v>600</v>
      </c>
      <c r="AB6" s="79"/>
      <c r="AC6" s="79" t="b">
        <v>0</v>
      </c>
      <c r="AD6" s="79">
        <v>0</v>
      </c>
      <c r="AE6" s="85" t="s">
        <v>716</v>
      </c>
      <c r="AF6" s="79" t="b">
        <v>0</v>
      </c>
      <c r="AG6" s="79" t="s">
        <v>718</v>
      </c>
      <c r="AH6" s="79"/>
      <c r="AI6" s="85" t="s">
        <v>716</v>
      </c>
      <c r="AJ6" s="79" t="b">
        <v>0</v>
      </c>
      <c r="AK6" s="79">
        <v>0</v>
      </c>
      <c r="AL6" s="85" t="s">
        <v>716</v>
      </c>
      <c r="AM6" s="79" t="s">
        <v>722</v>
      </c>
      <c r="AN6" s="79" t="b">
        <v>0</v>
      </c>
      <c r="AO6" s="85" t="s">
        <v>600</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0</v>
      </c>
      <c r="BE6" s="49">
        <v>0</v>
      </c>
      <c r="BF6" s="48">
        <v>0</v>
      </c>
      <c r="BG6" s="49">
        <v>0</v>
      </c>
      <c r="BH6" s="48">
        <v>0</v>
      </c>
      <c r="BI6" s="49">
        <v>0</v>
      </c>
      <c r="BJ6" s="48">
        <v>9</v>
      </c>
      <c r="BK6" s="49">
        <v>100</v>
      </c>
      <c r="BL6" s="48">
        <v>9</v>
      </c>
    </row>
    <row r="7" spans="1:64" ht="15">
      <c r="A7" s="64" t="s">
        <v>216</v>
      </c>
      <c r="B7" s="64" t="s">
        <v>297</v>
      </c>
      <c r="C7" s="65"/>
      <c r="D7" s="66"/>
      <c r="E7" s="67"/>
      <c r="F7" s="68"/>
      <c r="G7" s="65"/>
      <c r="H7" s="69"/>
      <c r="I7" s="70"/>
      <c r="J7" s="70"/>
      <c r="K7" s="34" t="s">
        <v>65</v>
      </c>
      <c r="L7" s="77">
        <v>10</v>
      </c>
      <c r="M7" s="77"/>
      <c r="N7" s="72"/>
      <c r="O7" s="79" t="s">
        <v>307</v>
      </c>
      <c r="P7" s="81">
        <v>43585.555763888886</v>
      </c>
      <c r="Q7" s="79" t="s">
        <v>312</v>
      </c>
      <c r="R7" s="83" t="s">
        <v>357</v>
      </c>
      <c r="S7" s="79" t="s">
        <v>370</v>
      </c>
      <c r="T7" s="79" t="s">
        <v>380</v>
      </c>
      <c r="U7" s="79"/>
      <c r="V7" s="83" t="s">
        <v>399</v>
      </c>
      <c r="W7" s="81">
        <v>43585.555763888886</v>
      </c>
      <c r="X7" s="83" t="s">
        <v>483</v>
      </c>
      <c r="Y7" s="79"/>
      <c r="Z7" s="79"/>
      <c r="AA7" s="85" t="s">
        <v>601</v>
      </c>
      <c r="AB7" s="79"/>
      <c r="AC7" s="79" t="b">
        <v>0</v>
      </c>
      <c r="AD7" s="79">
        <v>0</v>
      </c>
      <c r="AE7" s="85" t="s">
        <v>716</v>
      </c>
      <c r="AF7" s="79" t="b">
        <v>0</v>
      </c>
      <c r="AG7" s="79" t="s">
        <v>718</v>
      </c>
      <c r="AH7" s="79"/>
      <c r="AI7" s="85" t="s">
        <v>716</v>
      </c>
      <c r="AJ7" s="79" t="b">
        <v>0</v>
      </c>
      <c r="AK7" s="79">
        <v>6</v>
      </c>
      <c r="AL7" s="85" t="s">
        <v>703</v>
      </c>
      <c r="AM7" s="79" t="s">
        <v>721</v>
      </c>
      <c r="AN7" s="79" t="b">
        <v>0</v>
      </c>
      <c r="AO7" s="85" t="s">
        <v>703</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1</v>
      </c>
      <c r="BG7" s="49">
        <v>5.555555555555555</v>
      </c>
      <c r="BH7" s="48">
        <v>0</v>
      </c>
      <c r="BI7" s="49">
        <v>0</v>
      </c>
      <c r="BJ7" s="48">
        <v>17</v>
      </c>
      <c r="BK7" s="49">
        <v>94.44444444444444</v>
      </c>
      <c r="BL7" s="48">
        <v>18</v>
      </c>
    </row>
    <row r="8" spans="1:64" ht="15">
      <c r="A8" s="64" t="s">
        <v>217</v>
      </c>
      <c r="B8" s="64" t="s">
        <v>297</v>
      </c>
      <c r="C8" s="65"/>
      <c r="D8" s="66"/>
      <c r="E8" s="67"/>
      <c r="F8" s="68"/>
      <c r="G8" s="65"/>
      <c r="H8" s="69"/>
      <c r="I8" s="70"/>
      <c r="J8" s="70"/>
      <c r="K8" s="34" t="s">
        <v>65</v>
      </c>
      <c r="L8" s="77">
        <v>11</v>
      </c>
      <c r="M8" s="77"/>
      <c r="N8" s="72"/>
      <c r="O8" s="79" t="s">
        <v>307</v>
      </c>
      <c r="P8" s="81">
        <v>43585.5596875</v>
      </c>
      <c r="Q8" s="79" t="s">
        <v>312</v>
      </c>
      <c r="R8" s="83" t="s">
        <v>357</v>
      </c>
      <c r="S8" s="79" t="s">
        <v>370</v>
      </c>
      <c r="T8" s="79" t="s">
        <v>380</v>
      </c>
      <c r="U8" s="79"/>
      <c r="V8" s="83" t="s">
        <v>400</v>
      </c>
      <c r="W8" s="81">
        <v>43585.5596875</v>
      </c>
      <c r="X8" s="83" t="s">
        <v>484</v>
      </c>
      <c r="Y8" s="79"/>
      <c r="Z8" s="79"/>
      <c r="AA8" s="85" t="s">
        <v>602</v>
      </c>
      <c r="AB8" s="79"/>
      <c r="AC8" s="79" t="b">
        <v>0</v>
      </c>
      <c r="AD8" s="79">
        <v>0</v>
      </c>
      <c r="AE8" s="85" t="s">
        <v>716</v>
      </c>
      <c r="AF8" s="79" t="b">
        <v>0</v>
      </c>
      <c r="AG8" s="79" t="s">
        <v>718</v>
      </c>
      <c r="AH8" s="79"/>
      <c r="AI8" s="85" t="s">
        <v>716</v>
      </c>
      <c r="AJ8" s="79" t="b">
        <v>0</v>
      </c>
      <c r="AK8" s="79">
        <v>6</v>
      </c>
      <c r="AL8" s="85" t="s">
        <v>703</v>
      </c>
      <c r="AM8" s="79" t="s">
        <v>723</v>
      </c>
      <c r="AN8" s="79" t="b">
        <v>0</v>
      </c>
      <c r="AO8" s="85" t="s">
        <v>703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1</v>
      </c>
      <c r="BG8" s="49">
        <v>5.555555555555555</v>
      </c>
      <c r="BH8" s="48">
        <v>0</v>
      </c>
      <c r="BI8" s="49">
        <v>0</v>
      </c>
      <c r="BJ8" s="48">
        <v>17</v>
      </c>
      <c r="BK8" s="49">
        <v>94.44444444444444</v>
      </c>
      <c r="BL8" s="48">
        <v>18</v>
      </c>
    </row>
    <row r="9" spans="1:64" ht="15">
      <c r="A9" s="64" t="s">
        <v>218</v>
      </c>
      <c r="B9" s="64" t="s">
        <v>297</v>
      </c>
      <c r="C9" s="65"/>
      <c r="D9" s="66"/>
      <c r="E9" s="67"/>
      <c r="F9" s="68"/>
      <c r="G9" s="65"/>
      <c r="H9" s="69"/>
      <c r="I9" s="70"/>
      <c r="J9" s="70"/>
      <c r="K9" s="34" t="s">
        <v>65</v>
      </c>
      <c r="L9" s="77">
        <v>12</v>
      </c>
      <c r="M9" s="77"/>
      <c r="N9" s="72"/>
      <c r="O9" s="79" t="s">
        <v>307</v>
      </c>
      <c r="P9" s="81">
        <v>43585.56041666667</v>
      </c>
      <c r="Q9" s="79" t="s">
        <v>312</v>
      </c>
      <c r="R9" s="83" t="s">
        <v>357</v>
      </c>
      <c r="S9" s="79" t="s">
        <v>370</v>
      </c>
      <c r="T9" s="79" t="s">
        <v>380</v>
      </c>
      <c r="U9" s="79"/>
      <c r="V9" s="83" t="s">
        <v>401</v>
      </c>
      <c r="W9" s="81">
        <v>43585.56041666667</v>
      </c>
      <c r="X9" s="83" t="s">
        <v>485</v>
      </c>
      <c r="Y9" s="79"/>
      <c r="Z9" s="79"/>
      <c r="AA9" s="85" t="s">
        <v>603</v>
      </c>
      <c r="AB9" s="79"/>
      <c r="AC9" s="79" t="b">
        <v>0</v>
      </c>
      <c r="AD9" s="79">
        <v>0</v>
      </c>
      <c r="AE9" s="85" t="s">
        <v>716</v>
      </c>
      <c r="AF9" s="79" t="b">
        <v>0</v>
      </c>
      <c r="AG9" s="79" t="s">
        <v>718</v>
      </c>
      <c r="AH9" s="79"/>
      <c r="AI9" s="85" t="s">
        <v>716</v>
      </c>
      <c r="AJ9" s="79" t="b">
        <v>0</v>
      </c>
      <c r="AK9" s="79">
        <v>6</v>
      </c>
      <c r="AL9" s="85" t="s">
        <v>703</v>
      </c>
      <c r="AM9" s="79" t="s">
        <v>721</v>
      </c>
      <c r="AN9" s="79" t="b">
        <v>0</v>
      </c>
      <c r="AO9" s="85" t="s">
        <v>703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1</v>
      </c>
      <c r="BG9" s="49">
        <v>5.555555555555555</v>
      </c>
      <c r="BH9" s="48">
        <v>0</v>
      </c>
      <c r="BI9" s="49">
        <v>0</v>
      </c>
      <c r="BJ9" s="48">
        <v>17</v>
      </c>
      <c r="BK9" s="49">
        <v>94.44444444444444</v>
      </c>
      <c r="BL9" s="48">
        <v>18</v>
      </c>
    </row>
    <row r="10" spans="1:64" ht="15">
      <c r="A10" s="64" t="s">
        <v>219</v>
      </c>
      <c r="B10" s="64" t="s">
        <v>297</v>
      </c>
      <c r="C10" s="65"/>
      <c r="D10" s="66"/>
      <c r="E10" s="67"/>
      <c r="F10" s="68"/>
      <c r="G10" s="65"/>
      <c r="H10" s="69"/>
      <c r="I10" s="70"/>
      <c r="J10" s="70"/>
      <c r="K10" s="34" t="s">
        <v>65</v>
      </c>
      <c r="L10" s="77">
        <v>13</v>
      </c>
      <c r="M10" s="77"/>
      <c r="N10" s="72"/>
      <c r="O10" s="79" t="s">
        <v>307</v>
      </c>
      <c r="P10" s="81">
        <v>43585.56429398148</v>
      </c>
      <c r="Q10" s="79" t="s">
        <v>312</v>
      </c>
      <c r="R10" s="83" t="s">
        <v>357</v>
      </c>
      <c r="S10" s="79" t="s">
        <v>370</v>
      </c>
      <c r="T10" s="79" t="s">
        <v>380</v>
      </c>
      <c r="U10" s="79"/>
      <c r="V10" s="83" t="s">
        <v>402</v>
      </c>
      <c r="W10" s="81">
        <v>43585.56429398148</v>
      </c>
      <c r="X10" s="83" t="s">
        <v>486</v>
      </c>
      <c r="Y10" s="79"/>
      <c r="Z10" s="79"/>
      <c r="AA10" s="85" t="s">
        <v>604</v>
      </c>
      <c r="AB10" s="79"/>
      <c r="AC10" s="79" t="b">
        <v>0</v>
      </c>
      <c r="AD10" s="79">
        <v>0</v>
      </c>
      <c r="AE10" s="85" t="s">
        <v>716</v>
      </c>
      <c r="AF10" s="79" t="b">
        <v>0</v>
      </c>
      <c r="AG10" s="79" t="s">
        <v>718</v>
      </c>
      <c r="AH10" s="79"/>
      <c r="AI10" s="85" t="s">
        <v>716</v>
      </c>
      <c r="AJ10" s="79" t="b">
        <v>0</v>
      </c>
      <c r="AK10" s="79">
        <v>6</v>
      </c>
      <c r="AL10" s="85" t="s">
        <v>703</v>
      </c>
      <c r="AM10" s="79" t="s">
        <v>721</v>
      </c>
      <c r="AN10" s="79" t="b">
        <v>0</v>
      </c>
      <c r="AO10" s="85" t="s">
        <v>703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1</v>
      </c>
      <c r="BG10" s="49">
        <v>5.555555555555555</v>
      </c>
      <c r="BH10" s="48">
        <v>0</v>
      </c>
      <c r="BI10" s="49">
        <v>0</v>
      </c>
      <c r="BJ10" s="48">
        <v>17</v>
      </c>
      <c r="BK10" s="49">
        <v>94.44444444444444</v>
      </c>
      <c r="BL10" s="48">
        <v>18</v>
      </c>
    </row>
    <row r="11" spans="1:64" ht="15">
      <c r="A11" s="64" t="s">
        <v>220</v>
      </c>
      <c r="B11" s="64" t="s">
        <v>304</v>
      </c>
      <c r="C11" s="65"/>
      <c r="D11" s="66"/>
      <c r="E11" s="67"/>
      <c r="F11" s="68"/>
      <c r="G11" s="65"/>
      <c r="H11" s="69"/>
      <c r="I11" s="70"/>
      <c r="J11" s="70"/>
      <c r="K11" s="34" t="s">
        <v>65</v>
      </c>
      <c r="L11" s="77">
        <v>14</v>
      </c>
      <c r="M11" s="77"/>
      <c r="N11" s="72"/>
      <c r="O11" s="79" t="s">
        <v>307</v>
      </c>
      <c r="P11" s="81">
        <v>43585.65582175926</v>
      </c>
      <c r="Q11" s="79" t="s">
        <v>313</v>
      </c>
      <c r="R11" s="79"/>
      <c r="S11" s="79"/>
      <c r="T11" s="79" t="s">
        <v>381</v>
      </c>
      <c r="U11" s="79"/>
      <c r="V11" s="83" t="s">
        <v>403</v>
      </c>
      <c r="W11" s="81">
        <v>43585.65582175926</v>
      </c>
      <c r="X11" s="83" t="s">
        <v>487</v>
      </c>
      <c r="Y11" s="79"/>
      <c r="Z11" s="79"/>
      <c r="AA11" s="85" t="s">
        <v>605</v>
      </c>
      <c r="AB11" s="79"/>
      <c r="AC11" s="79" t="b">
        <v>0</v>
      </c>
      <c r="AD11" s="79">
        <v>0</v>
      </c>
      <c r="AE11" s="85" t="s">
        <v>716</v>
      </c>
      <c r="AF11" s="79" t="b">
        <v>0</v>
      </c>
      <c r="AG11" s="79" t="s">
        <v>718</v>
      </c>
      <c r="AH11" s="79"/>
      <c r="AI11" s="85" t="s">
        <v>716</v>
      </c>
      <c r="AJ11" s="79" t="b">
        <v>0</v>
      </c>
      <c r="AK11" s="79">
        <v>2</v>
      </c>
      <c r="AL11" s="85" t="s">
        <v>599</v>
      </c>
      <c r="AM11" s="79" t="s">
        <v>723</v>
      </c>
      <c r="AN11" s="79" t="b">
        <v>0</v>
      </c>
      <c r="AO11" s="85" t="s">
        <v>599</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221</v>
      </c>
      <c r="B12" s="64" t="s">
        <v>291</v>
      </c>
      <c r="C12" s="65"/>
      <c r="D12" s="66"/>
      <c r="E12" s="67"/>
      <c r="F12" s="68"/>
      <c r="G12" s="65"/>
      <c r="H12" s="69"/>
      <c r="I12" s="70"/>
      <c r="J12" s="70"/>
      <c r="K12" s="34" t="s">
        <v>65</v>
      </c>
      <c r="L12" s="77">
        <v>17</v>
      </c>
      <c r="M12" s="77"/>
      <c r="N12" s="72"/>
      <c r="O12" s="79" t="s">
        <v>307</v>
      </c>
      <c r="P12" s="81">
        <v>43585.91758101852</v>
      </c>
      <c r="Q12" s="79" t="s">
        <v>314</v>
      </c>
      <c r="R12" s="79"/>
      <c r="S12" s="79"/>
      <c r="T12" s="79" t="s">
        <v>380</v>
      </c>
      <c r="U12" s="79"/>
      <c r="V12" s="83" t="s">
        <v>404</v>
      </c>
      <c r="W12" s="81">
        <v>43585.91758101852</v>
      </c>
      <c r="X12" s="83" t="s">
        <v>488</v>
      </c>
      <c r="Y12" s="79"/>
      <c r="Z12" s="79"/>
      <c r="AA12" s="85" t="s">
        <v>606</v>
      </c>
      <c r="AB12" s="79"/>
      <c r="AC12" s="79" t="b">
        <v>0</v>
      </c>
      <c r="AD12" s="79">
        <v>0</v>
      </c>
      <c r="AE12" s="85" t="s">
        <v>716</v>
      </c>
      <c r="AF12" s="79" t="b">
        <v>0</v>
      </c>
      <c r="AG12" s="79" t="s">
        <v>718</v>
      </c>
      <c r="AH12" s="79"/>
      <c r="AI12" s="85" t="s">
        <v>716</v>
      </c>
      <c r="AJ12" s="79" t="b">
        <v>0</v>
      </c>
      <c r="AK12" s="79">
        <v>1</v>
      </c>
      <c r="AL12" s="85" t="s">
        <v>682</v>
      </c>
      <c r="AM12" s="79" t="s">
        <v>721</v>
      </c>
      <c r="AN12" s="79" t="b">
        <v>0</v>
      </c>
      <c r="AO12" s="85" t="s">
        <v>682</v>
      </c>
      <c r="AP12" s="79" t="s">
        <v>176</v>
      </c>
      <c r="AQ12" s="79">
        <v>0</v>
      </c>
      <c r="AR12" s="79">
        <v>0</v>
      </c>
      <c r="AS12" s="79"/>
      <c r="AT12" s="79"/>
      <c r="AU12" s="79"/>
      <c r="AV12" s="79"/>
      <c r="AW12" s="79"/>
      <c r="AX12" s="79"/>
      <c r="AY12" s="79"/>
      <c r="AZ12" s="79"/>
      <c r="BA12">
        <v>1</v>
      </c>
      <c r="BB12" s="78" t="str">
        <f>REPLACE(INDEX(GroupVertices[Group],MATCH(Edges24[[#This Row],[Vertex 1]],GroupVertices[Vertex],0)),1,1,"")</f>
        <v>6</v>
      </c>
      <c r="BC12" s="78" t="str">
        <f>REPLACE(INDEX(GroupVertices[Group],MATCH(Edges24[[#This Row],[Vertex 2]],GroupVertices[Vertex],0)),1,1,"")</f>
        <v>6</v>
      </c>
      <c r="BD12" s="48">
        <v>0</v>
      </c>
      <c r="BE12" s="49">
        <v>0</v>
      </c>
      <c r="BF12" s="48">
        <v>0</v>
      </c>
      <c r="BG12" s="49">
        <v>0</v>
      </c>
      <c r="BH12" s="48">
        <v>0</v>
      </c>
      <c r="BI12" s="49">
        <v>0</v>
      </c>
      <c r="BJ12" s="48">
        <v>23</v>
      </c>
      <c r="BK12" s="49">
        <v>100</v>
      </c>
      <c r="BL12" s="48">
        <v>23</v>
      </c>
    </row>
    <row r="13" spans="1:64" ht="15">
      <c r="A13" s="64" t="s">
        <v>222</v>
      </c>
      <c r="B13" s="64" t="s">
        <v>297</v>
      </c>
      <c r="C13" s="65"/>
      <c r="D13" s="66"/>
      <c r="E13" s="67"/>
      <c r="F13" s="68"/>
      <c r="G13" s="65"/>
      <c r="H13" s="69"/>
      <c r="I13" s="70"/>
      <c r="J13" s="70"/>
      <c r="K13" s="34" t="s">
        <v>65</v>
      </c>
      <c r="L13" s="77">
        <v>18</v>
      </c>
      <c r="M13" s="77"/>
      <c r="N13" s="72"/>
      <c r="O13" s="79" t="s">
        <v>307</v>
      </c>
      <c r="P13" s="81">
        <v>43585.91983796296</v>
      </c>
      <c r="Q13" s="79" t="s">
        <v>315</v>
      </c>
      <c r="R13" s="79"/>
      <c r="S13" s="79"/>
      <c r="T13" s="79" t="s">
        <v>376</v>
      </c>
      <c r="U13" s="79"/>
      <c r="V13" s="83" t="s">
        <v>405</v>
      </c>
      <c r="W13" s="81">
        <v>43585.91983796296</v>
      </c>
      <c r="X13" s="83" t="s">
        <v>489</v>
      </c>
      <c r="Y13" s="79"/>
      <c r="Z13" s="79"/>
      <c r="AA13" s="85" t="s">
        <v>607</v>
      </c>
      <c r="AB13" s="79"/>
      <c r="AC13" s="79" t="b">
        <v>0</v>
      </c>
      <c r="AD13" s="79">
        <v>0</v>
      </c>
      <c r="AE13" s="85" t="s">
        <v>716</v>
      </c>
      <c r="AF13" s="79" t="b">
        <v>0</v>
      </c>
      <c r="AG13" s="79" t="s">
        <v>718</v>
      </c>
      <c r="AH13" s="79"/>
      <c r="AI13" s="85" t="s">
        <v>716</v>
      </c>
      <c r="AJ13" s="79" t="b">
        <v>0</v>
      </c>
      <c r="AK13" s="79">
        <v>3</v>
      </c>
      <c r="AL13" s="85" t="s">
        <v>704</v>
      </c>
      <c r="AM13" s="79" t="s">
        <v>721</v>
      </c>
      <c r="AN13" s="79" t="b">
        <v>0</v>
      </c>
      <c r="AO13" s="85" t="s">
        <v>704</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23</v>
      </c>
      <c r="BK13" s="49">
        <v>100</v>
      </c>
      <c r="BL13" s="48">
        <v>23</v>
      </c>
    </row>
    <row r="14" spans="1:64" ht="15">
      <c r="A14" s="64" t="s">
        <v>223</v>
      </c>
      <c r="B14" s="64" t="s">
        <v>297</v>
      </c>
      <c r="C14" s="65"/>
      <c r="D14" s="66"/>
      <c r="E14" s="67"/>
      <c r="F14" s="68"/>
      <c r="G14" s="65"/>
      <c r="H14" s="69"/>
      <c r="I14" s="70"/>
      <c r="J14" s="70"/>
      <c r="K14" s="34" t="s">
        <v>65</v>
      </c>
      <c r="L14" s="77">
        <v>19</v>
      </c>
      <c r="M14" s="77"/>
      <c r="N14" s="72"/>
      <c r="O14" s="79" t="s">
        <v>307</v>
      </c>
      <c r="P14" s="81">
        <v>43585.924050925925</v>
      </c>
      <c r="Q14" s="79" t="s">
        <v>315</v>
      </c>
      <c r="R14" s="79"/>
      <c r="S14" s="79"/>
      <c r="T14" s="79" t="s">
        <v>376</v>
      </c>
      <c r="U14" s="79"/>
      <c r="V14" s="83" t="s">
        <v>406</v>
      </c>
      <c r="W14" s="81">
        <v>43585.924050925925</v>
      </c>
      <c r="X14" s="83" t="s">
        <v>490</v>
      </c>
      <c r="Y14" s="79"/>
      <c r="Z14" s="79"/>
      <c r="AA14" s="85" t="s">
        <v>608</v>
      </c>
      <c r="AB14" s="79"/>
      <c r="AC14" s="79" t="b">
        <v>0</v>
      </c>
      <c r="AD14" s="79">
        <v>0</v>
      </c>
      <c r="AE14" s="85" t="s">
        <v>716</v>
      </c>
      <c r="AF14" s="79" t="b">
        <v>0</v>
      </c>
      <c r="AG14" s="79" t="s">
        <v>718</v>
      </c>
      <c r="AH14" s="79"/>
      <c r="AI14" s="85" t="s">
        <v>716</v>
      </c>
      <c r="AJ14" s="79" t="b">
        <v>0</v>
      </c>
      <c r="AK14" s="79">
        <v>3</v>
      </c>
      <c r="AL14" s="85" t="s">
        <v>704</v>
      </c>
      <c r="AM14" s="79" t="s">
        <v>724</v>
      </c>
      <c r="AN14" s="79" t="b">
        <v>0</v>
      </c>
      <c r="AO14" s="85" t="s">
        <v>704</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23</v>
      </c>
      <c r="BK14" s="49">
        <v>100</v>
      </c>
      <c r="BL14" s="48">
        <v>23</v>
      </c>
    </row>
    <row r="15" spans="1:64" ht="15">
      <c r="A15" s="64" t="s">
        <v>224</v>
      </c>
      <c r="B15" s="64" t="s">
        <v>224</v>
      </c>
      <c r="C15" s="65"/>
      <c r="D15" s="66"/>
      <c r="E15" s="67"/>
      <c r="F15" s="68"/>
      <c r="G15" s="65"/>
      <c r="H15" s="69"/>
      <c r="I15" s="70"/>
      <c r="J15" s="70"/>
      <c r="K15" s="34" t="s">
        <v>65</v>
      </c>
      <c r="L15" s="77">
        <v>20</v>
      </c>
      <c r="M15" s="77"/>
      <c r="N15" s="72"/>
      <c r="O15" s="79" t="s">
        <v>176</v>
      </c>
      <c r="P15" s="81">
        <v>43585.95861111111</v>
      </c>
      <c r="Q15" s="79" t="s">
        <v>316</v>
      </c>
      <c r="R15" s="79"/>
      <c r="S15" s="79"/>
      <c r="T15" s="79" t="s">
        <v>382</v>
      </c>
      <c r="U15" s="79"/>
      <c r="V15" s="83" t="s">
        <v>407</v>
      </c>
      <c r="W15" s="81">
        <v>43585.95861111111</v>
      </c>
      <c r="X15" s="83" t="s">
        <v>491</v>
      </c>
      <c r="Y15" s="79"/>
      <c r="Z15" s="79"/>
      <c r="AA15" s="85" t="s">
        <v>609</v>
      </c>
      <c r="AB15" s="79"/>
      <c r="AC15" s="79" t="b">
        <v>0</v>
      </c>
      <c r="AD15" s="79">
        <v>1</v>
      </c>
      <c r="AE15" s="85" t="s">
        <v>716</v>
      </c>
      <c r="AF15" s="79" t="b">
        <v>0</v>
      </c>
      <c r="AG15" s="79" t="s">
        <v>718</v>
      </c>
      <c r="AH15" s="79"/>
      <c r="AI15" s="85" t="s">
        <v>716</v>
      </c>
      <c r="AJ15" s="79" t="b">
        <v>0</v>
      </c>
      <c r="AK15" s="79">
        <v>1</v>
      </c>
      <c r="AL15" s="85" t="s">
        <v>716</v>
      </c>
      <c r="AM15" s="79" t="s">
        <v>724</v>
      </c>
      <c r="AN15" s="79" t="b">
        <v>0</v>
      </c>
      <c r="AO15" s="85" t="s">
        <v>609</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v>0</v>
      </c>
      <c r="BE15" s="49">
        <v>0</v>
      </c>
      <c r="BF15" s="48">
        <v>0</v>
      </c>
      <c r="BG15" s="49">
        <v>0</v>
      </c>
      <c r="BH15" s="48">
        <v>0</v>
      </c>
      <c r="BI15" s="49">
        <v>0</v>
      </c>
      <c r="BJ15" s="48">
        <v>16</v>
      </c>
      <c r="BK15" s="49">
        <v>100</v>
      </c>
      <c r="BL15" s="48">
        <v>16</v>
      </c>
    </row>
    <row r="16" spans="1:64" ht="15">
      <c r="A16" s="64" t="s">
        <v>225</v>
      </c>
      <c r="B16" s="64" t="s">
        <v>224</v>
      </c>
      <c r="C16" s="65"/>
      <c r="D16" s="66"/>
      <c r="E16" s="67"/>
      <c r="F16" s="68"/>
      <c r="G16" s="65"/>
      <c r="H16" s="69"/>
      <c r="I16" s="70"/>
      <c r="J16" s="70"/>
      <c r="K16" s="34" t="s">
        <v>65</v>
      </c>
      <c r="L16" s="77">
        <v>21</v>
      </c>
      <c r="M16" s="77"/>
      <c r="N16" s="72"/>
      <c r="O16" s="79" t="s">
        <v>307</v>
      </c>
      <c r="P16" s="81">
        <v>43585.9630787037</v>
      </c>
      <c r="Q16" s="79" t="s">
        <v>317</v>
      </c>
      <c r="R16" s="79"/>
      <c r="S16" s="79"/>
      <c r="T16" s="79" t="s">
        <v>382</v>
      </c>
      <c r="U16" s="79"/>
      <c r="V16" s="83" t="s">
        <v>408</v>
      </c>
      <c r="W16" s="81">
        <v>43585.9630787037</v>
      </c>
      <c r="X16" s="83" t="s">
        <v>492</v>
      </c>
      <c r="Y16" s="79"/>
      <c r="Z16" s="79"/>
      <c r="AA16" s="85" t="s">
        <v>610</v>
      </c>
      <c r="AB16" s="79"/>
      <c r="AC16" s="79" t="b">
        <v>0</v>
      </c>
      <c r="AD16" s="79">
        <v>0</v>
      </c>
      <c r="AE16" s="85" t="s">
        <v>716</v>
      </c>
      <c r="AF16" s="79" t="b">
        <v>0</v>
      </c>
      <c r="AG16" s="79" t="s">
        <v>718</v>
      </c>
      <c r="AH16" s="79"/>
      <c r="AI16" s="85" t="s">
        <v>716</v>
      </c>
      <c r="AJ16" s="79" t="b">
        <v>0</v>
      </c>
      <c r="AK16" s="79">
        <v>1</v>
      </c>
      <c r="AL16" s="85" t="s">
        <v>609</v>
      </c>
      <c r="AM16" s="79" t="s">
        <v>725</v>
      </c>
      <c r="AN16" s="79" t="b">
        <v>0</v>
      </c>
      <c r="AO16" s="85" t="s">
        <v>609</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v>0</v>
      </c>
      <c r="BE16" s="49">
        <v>0</v>
      </c>
      <c r="BF16" s="48">
        <v>0</v>
      </c>
      <c r="BG16" s="49">
        <v>0</v>
      </c>
      <c r="BH16" s="48">
        <v>0</v>
      </c>
      <c r="BI16" s="49">
        <v>0</v>
      </c>
      <c r="BJ16" s="48">
        <v>18</v>
      </c>
      <c r="BK16" s="49">
        <v>100</v>
      </c>
      <c r="BL16" s="48">
        <v>18</v>
      </c>
    </row>
    <row r="17" spans="1:64" ht="15">
      <c r="A17" s="64" t="s">
        <v>226</v>
      </c>
      <c r="B17" s="64" t="s">
        <v>287</v>
      </c>
      <c r="C17" s="65"/>
      <c r="D17" s="66"/>
      <c r="E17" s="67"/>
      <c r="F17" s="68"/>
      <c r="G17" s="65"/>
      <c r="H17" s="69"/>
      <c r="I17" s="70"/>
      <c r="J17" s="70"/>
      <c r="K17" s="34" t="s">
        <v>65</v>
      </c>
      <c r="L17" s="77">
        <v>22</v>
      </c>
      <c r="M17" s="77"/>
      <c r="N17" s="72"/>
      <c r="O17" s="79" t="s">
        <v>307</v>
      </c>
      <c r="P17" s="81">
        <v>43586.12909722222</v>
      </c>
      <c r="Q17" s="79" t="s">
        <v>318</v>
      </c>
      <c r="R17" s="79"/>
      <c r="S17" s="79"/>
      <c r="T17" s="79" t="s">
        <v>383</v>
      </c>
      <c r="U17" s="79"/>
      <c r="V17" s="83" t="s">
        <v>409</v>
      </c>
      <c r="W17" s="81">
        <v>43586.12909722222</v>
      </c>
      <c r="X17" s="83" t="s">
        <v>493</v>
      </c>
      <c r="Y17" s="79"/>
      <c r="Z17" s="79"/>
      <c r="AA17" s="85" t="s">
        <v>611</v>
      </c>
      <c r="AB17" s="79"/>
      <c r="AC17" s="79" t="b">
        <v>0</v>
      </c>
      <c r="AD17" s="79">
        <v>0</v>
      </c>
      <c r="AE17" s="85" t="s">
        <v>716</v>
      </c>
      <c r="AF17" s="79" t="b">
        <v>0</v>
      </c>
      <c r="AG17" s="79" t="s">
        <v>718</v>
      </c>
      <c r="AH17" s="79"/>
      <c r="AI17" s="85" t="s">
        <v>716</v>
      </c>
      <c r="AJ17" s="79" t="b">
        <v>0</v>
      </c>
      <c r="AK17" s="79">
        <v>1</v>
      </c>
      <c r="AL17" s="85" t="s">
        <v>673</v>
      </c>
      <c r="AM17" s="79" t="s">
        <v>726</v>
      </c>
      <c r="AN17" s="79" t="b">
        <v>0</v>
      </c>
      <c r="AO17" s="85" t="s">
        <v>673</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24</v>
      </c>
      <c r="BK17" s="49">
        <v>100</v>
      </c>
      <c r="BL17" s="48">
        <v>24</v>
      </c>
    </row>
    <row r="18" spans="1:64" ht="15">
      <c r="A18" s="64" t="s">
        <v>227</v>
      </c>
      <c r="B18" s="64" t="s">
        <v>287</v>
      </c>
      <c r="C18" s="65"/>
      <c r="D18" s="66"/>
      <c r="E18" s="67"/>
      <c r="F18" s="68"/>
      <c r="G18" s="65"/>
      <c r="H18" s="69"/>
      <c r="I18" s="70"/>
      <c r="J18" s="70"/>
      <c r="K18" s="34" t="s">
        <v>65</v>
      </c>
      <c r="L18" s="77">
        <v>23</v>
      </c>
      <c r="M18" s="77"/>
      <c r="N18" s="72"/>
      <c r="O18" s="79" t="s">
        <v>307</v>
      </c>
      <c r="P18" s="81">
        <v>43586.21833333333</v>
      </c>
      <c r="Q18" s="79" t="s">
        <v>318</v>
      </c>
      <c r="R18" s="79"/>
      <c r="S18" s="79"/>
      <c r="T18" s="79" t="s">
        <v>383</v>
      </c>
      <c r="U18" s="79"/>
      <c r="V18" s="83" t="s">
        <v>410</v>
      </c>
      <c r="W18" s="81">
        <v>43586.21833333333</v>
      </c>
      <c r="X18" s="83" t="s">
        <v>494</v>
      </c>
      <c r="Y18" s="79"/>
      <c r="Z18" s="79"/>
      <c r="AA18" s="85" t="s">
        <v>612</v>
      </c>
      <c r="AB18" s="79"/>
      <c r="AC18" s="79" t="b">
        <v>0</v>
      </c>
      <c r="AD18" s="79">
        <v>0</v>
      </c>
      <c r="AE18" s="85" t="s">
        <v>716</v>
      </c>
      <c r="AF18" s="79" t="b">
        <v>0</v>
      </c>
      <c r="AG18" s="79" t="s">
        <v>718</v>
      </c>
      <c r="AH18" s="79"/>
      <c r="AI18" s="85" t="s">
        <v>716</v>
      </c>
      <c r="AJ18" s="79" t="b">
        <v>0</v>
      </c>
      <c r="AK18" s="79">
        <v>5</v>
      </c>
      <c r="AL18" s="85" t="s">
        <v>673</v>
      </c>
      <c r="AM18" s="79" t="s">
        <v>723</v>
      </c>
      <c r="AN18" s="79" t="b">
        <v>0</v>
      </c>
      <c r="AO18" s="85" t="s">
        <v>673</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24</v>
      </c>
      <c r="BK18" s="49">
        <v>100</v>
      </c>
      <c r="BL18" s="48">
        <v>24</v>
      </c>
    </row>
    <row r="19" spans="1:64" ht="15">
      <c r="A19" s="64" t="s">
        <v>228</v>
      </c>
      <c r="B19" s="64" t="s">
        <v>297</v>
      </c>
      <c r="C19" s="65"/>
      <c r="D19" s="66"/>
      <c r="E19" s="67"/>
      <c r="F19" s="68"/>
      <c r="G19" s="65"/>
      <c r="H19" s="69"/>
      <c r="I19" s="70"/>
      <c r="J19" s="70"/>
      <c r="K19" s="34" t="s">
        <v>65</v>
      </c>
      <c r="L19" s="77">
        <v>24</v>
      </c>
      <c r="M19" s="77"/>
      <c r="N19" s="72"/>
      <c r="O19" s="79" t="s">
        <v>307</v>
      </c>
      <c r="P19" s="81">
        <v>43586.260925925926</v>
      </c>
      <c r="Q19" s="79" t="s">
        <v>319</v>
      </c>
      <c r="R19" s="83" t="s">
        <v>357</v>
      </c>
      <c r="S19" s="79" t="s">
        <v>370</v>
      </c>
      <c r="T19" s="79" t="s">
        <v>380</v>
      </c>
      <c r="U19" s="79"/>
      <c r="V19" s="83" t="s">
        <v>411</v>
      </c>
      <c r="W19" s="81">
        <v>43586.260925925926</v>
      </c>
      <c r="X19" s="83" t="s">
        <v>495</v>
      </c>
      <c r="Y19" s="79"/>
      <c r="Z19" s="79"/>
      <c r="AA19" s="85" t="s">
        <v>613</v>
      </c>
      <c r="AB19" s="79"/>
      <c r="AC19" s="79" t="b">
        <v>0</v>
      </c>
      <c r="AD19" s="79">
        <v>0</v>
      </c>
      <c r="AE19" s="85" t="s">
        <v>716</v>
      </c>
      <c r="AF19" s="79" t="b">
        <v>0</v>
      </c>
      <c r="AG19" s="79" t="s">
        <v>718</v>
      </c>
      <c r="AH19" s="79"/>
      <c r="AI19" s="85" t="s">
        <v>716</v>
      </c>
      <c r="AJ19" s="79" t="b">
        <v>0</v>
      </c>
      <c r="AK19" s="79">
        <v>11</v>
      </c>
      <c r="AL19" s="85" t="s">
        <v>705</v>
      </c>
      <c r="AM19" s="79" t="s">
        <v>721</v>
      </c>
      <c r="AN19" s="79" t="b">
        <v>0</v>
      </c>
      <c r="AO19" s="85" t="s">
        <v>705</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15</v>
      </c>
      <c r="BK19" s="49">
        <v>100</v>
      </c>
      <c r="BL19" s="48">
        <v>15</v>
      </c>
    </row>
    <row r="20" spans="1:64" ht="15">
      <c r="A20" s="64" t="s">
        <v>229</v>
      </c>
      <c r="B20" s="64" t="s">
        <v>297</v>
      </c>
      <c r="C20" s="65"/>
      <c r="D20" s="66"/>
      <c r="E20" s="67"/>
      <c r="F20" s="68"/>
      <c r="G20" s="65"/>
      <c r="H20" s="69"/>
      <c r="I20" s="70"/>
      <c r="J20" s="70"/>
      <c r="K20" s="34" t="s">
        <v>65</v>
      </c>
      <c r="L20" s="77">
        <v>25</v>
      </c>
      <c r="M20" s="77"/>
      <c r="N20" s="72"/>
      <c r="O20" s="79" t="s">
        <v>307</v>
      </c>
      <c r="P20" s="81">
        <v>43586.27429398148</v>
      </c>
      <c r="Q20" s="79" t="s">
        <v>319</v>
      </c>
      <c r="R20" s="83" t="s">
        <v>357</v>
      </c>
      <c r="S20" s="79" t="s">
        <v>370</v>
      </c>
      <c r="T20" s="79" t="s">
        <v>380</v>
      </c>
      <c r="U20" s="79"/>
      <c r="V20" s="83" t="s">
        <v>412</v>
      </c>
      <c r="W20" s="81">
        <v>43586.27429398148</v>
      </c>
      <c r="X20" s="83" t="s">
        <v>496</v>
      </c>
      <c r="Y20" s="79"/>
      <c r="Z20" s="79"/>
      <c r="AA20" s="85" t="s">
        <v>614</v>
      </c>
      <c r="AB20" s="79"/>
      <c r="AC20" s="79" t="b">
        <v>0</v>
      </c>
      <c r="AD20" s="79">
        <v>0</v>
      </c>
      <c r="AE20" s="85" t="s">
        <v>716</v>
      </c>
      <c r="AF20" s="79" t="b">
        <v>0</v>
      </c>
      <c r="AG20" s="79" t="s">
        <v>718</v>
      </c>
      <c r="AH20" s="79"/>
      <c r="AI20" s="85" t="s">
        <v>716</v>
      </c>
      <c r="AJ20" s="79" t="b">
        <v>0</v>
      </c>
      <c r="AK20" s="79">
        <v>11</v>
      </c>
      <c r="AL20" s="85" t="s">
        <v>705</v>
      </c>
      <c r="AM20" s="79" t="s">
        <v>721</v>
      </c>
      <c r="AN20" s="79" t="b">
        <v>0</v>
      </c>
      <c r="AO20" s="85" t="s">
        <v>705</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15</v>
      </c>
      <c r="BK20" s="49">
        <v>100</v>
      </c>
      <c r="BL20" s="48">
        <v>15</v>
      </c>
    </row>
    <row r="21" spans="1:64" ht="15">
      <c r="A21" s="64" t="s">
        <v>230</v>
      </c>
      <c r="B21" s="64" t="s">
        <v>287</v>
      </c>
      <c r="C21" s="65"/>
      <c r="D21" s="66"/>
      <c r="E21" s="67"/>
      <c r="F21" s="68"/>
      <c r="G21" s="65"/>
      <c r="H21" s="69"/>
      <c r="I21" s="70"/>
      <c r="J21" s="70"/>
      <c r="K21" s="34" t="s">
        <v>65</v>
      </c>
      <c r="L21" s="77">
        <v>26</v>
      </c>
      <c r="M21" s="77"/>
      <c r="N21" s="72"/>
      <c r="O21" s="79" t="s">
        <v>307</v>
      </c>
      <c r="P21" s="81">
        <v>43586.290717592594</v>
      </c>
      <c r="Q21" s="79" t="s">
        <v>318</v>
      </c>
      <c r="R21" s="79"/>
      <c r="S21" s="79"/>
      <c r="T21" s="79" t="s">
        <v>383</v>
      </c>
      <c r="U21" s="79"/>
      <c r="V21" s="83" t="s">
        <v>413</v>
      </c>
      <c r="W21" s="81">
        <v>43586.290717592594</v>
      </c>
      <c r="X21" s="83" t="s">
        <v>497</v>
      </c>
      <c r="Y21" s="79"/>
      <c r="Z21" s="79"/>
      <c r="AA21" s="85" t="s">
        <v>615</v>
      </c>
      <c r="AB21" s="79"/>
      <c r="AC21" s="79" t="b">
        <v>0</v>
      </c>
      <c r="AD21" s="79">
        <v>0</v>
      </c>
      <c r="AE21" s="85" t="s">
        <v>716</v>
      </c>
      <c r="AF21" s="79" t="b">
        <v>0</v>
      </c>
      <c r="AG21" s="79" t="s">
        <v>718</v>
      </c>
      <c r="AH21" s="79"/>
      <c r="AI21" s="85" t="s">
        <v>716</v>
      </c>
      <c r="AJ21" s="79" t="b">
        <v>0</v>
      </c>
      <c r="AK21" s="79">
        <v>5</v>
      </c>
      <c r="AL21" s="85" t="s">
        <v>673</v>
      </c>
      <c r="AM21" s="79" t="s">
        <v>721</v>
      </c>
      <c r="AN21" s="79" t="b">
        <v>0</v>
      </c>
      <c r="AO21" s="85" t="s">
        <v>673</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v>0</v>
      </c>
      <c r="BE21" s="49">
        <v>0</v>
      </c>
      <c r="BF21" s="48">
        <v>0</v>
      </c>
      <c r="BG21" s="49">
        <v>0</v>
      </c>
      <c r="BH21" s="48">
        <v>0</v>
      </c>
      <c r="BI21" s="49">
        <v>0</v>
      </c>
      <c r="BJ21" s="48">
        <v>24</v>
      </c>
      <c r="BK21" s="49">
        <v>100</v>
      </c>
      <c r="BL21" s="48">
        <v>24</v>
      </c>
    </row>
    <row r="22" spans="1:64" ht="15">
      <c r="A22" s="64" t="s">
        <v>231</v>
      </c>
      <c r="B22" s="64" t="s">
        <v>297</v>
      </c>
      <c r="C22" s="65"/>
      <c r="D22" s="66"/>
      <c r="E22" s="67"/>
      <c r="F22" s="68"/>
      <c r="G22" s="65"/>
      <c r="H22" s="69"/>
      <c r="I22" s="70"/>
      <c r="J22" s="70"/>
      <c r="K22" s="34" t="s">
        <v>65</v>
      </c>
      <c r="L22" s="77">
        <v>27</v>
      </c>
      <c r="M22" s="77"/>
      <c r="N22" s="72"/>
      <c r="O22" s="79" t="s">
        <v>307</v>
      </c>
      <c r="P22" s="81">
        <v>43586.31030092593</v>
      </c>
      <c r="Q22" s="79" t="s">
        <v>319</v>
      </c>
      <c r="R22" s="83" t="s">
        <v>357</v>
      </c>
      <c r="S22" s="79" t="s">
        <v>370</v>
      </c>
      <c r="T22" s="79" t="s">
        <v>380</v>
      </c>
      <c r="U22" s="79"/>
      <c r="V22" s="83" t="s">
        <v>414</v>
      </c>
      <c r="W22" s="81">
        <v>43586.31030092593</v>
      </c>
      <c r="X22" s="83" t="s">
        <v>498</v>
      </c>
      <c r="Y22" s="79"/>
      <c r="Z22" s="79"/>
      <c r="AA22" s="85" t="s">
        <v>616</v>
      </c>
      <c r="AB22" s="79"/>
      <c r="AC22" s="79" t="b">
        <v>0</v>
      </c>
      <c r="AD22" s="79">
        <v>0</v>
      </c>
      <c r="AE22" s="85" t="s">
        <v>716</v>
      </c>
      <c r="AF22" s="79" t="b">
        <v>0</v>
      </c>
      <c r="AG22" s="79" t="s">
        <v>718</v>
      </c>
      <c r="AH22" s="79"/>
      <c r="AI22" s="85" t="s">
        <v>716</v>
      </c>
      <c r="AJ22" s="79" t="b">
        <v>0</v>
      </c>
      <c r="AK22" s="79">
        <v>11</v>
      </c>
      <c r="AL22" s="85" t="s">
        <v>705</v>
      </c>
      <c r="AM22" s="79" t="s">
        <v>724</v>
      </c>
      <c r="AN22" s="79" t="b">
        <v>0</v>
      </c>
      <c r="AO22" s="85" t="s">
        <v>705</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15</v>
      </c>
      <c r="BK22" s="49">
        <v>100</v>
      </c>
      <c r="BL22" s="48">
        <v>15</v>
      </c>
    </row>
    <row r="23" spans="1:64" ht="15">
      <c r="A23" s="64" t="s">
        <v>232</v>
      </c>
      <c r="B23" s="64" t="s">
        <v>297</v>
      </c>
      <c r="C23" s="65"/>
      <c r="D23" s="66"/>
      <c r="E23" s="67"/>
      <c r="F23" s="68"/>
      <c r="G23" s="65"/>
      <c r="H23" s="69"/>
      <c r="I23" s="70"/>
      <c r="J23" s="70"/>
      <c r="K23" s="34" t="s">
        <v>65</v>
      </c>
      <c r="L23" s="77">
        <v>28</v>
      </c>
      <c r="M23" s="77"/>
      <c r="N23" s="72"/>
      <c r="O23" s="79" t="s">
        <v>307</v>
      </c>
      <c r="P23" s="81">
        <v>43586.31319444445</v>
      </c>
      <c r="Q23" s="79" t="s">
        <v>319</v>
      </c>
      <c r="R23" s="83" t="s">
        <v>357</v>
      </c>
      <c r="S23" s="79" t="s">
        <v>370</v>
      </c>
      <c r="T23" s="79" t="s">
        <v>380</v>
      </c>
      <c r="U23" s="79"/>
      <c r="V23" s="83" t="s">
        <v>415</v>
      </c>
      <c r="W23" s="81">
        <v>43586.31319444445</v>
      </c>
      <c r="X23" s="83" t="s">
        <v>499</v>
      </c>
      <c r="Y23" s="79"/>
      <c r="Z23" s="79"/>
      <c r="AA23" s="85" t="s">
        <v>617</v>
      </c>
      <c r="AB23" s="79"/>
      <c r="AC23" s="79" t="b">
        <v>0</v>
      </c>
      <c r="AD23" s="79">
        <v>0</v>
      </c>
      <c r="AE23" s="85" t="s">
        <v>716</v>
      </c>
      <c r="AF23" s="79" t="b">
        <v>0</v>
      </c>
      <c r="AG23" s="79" t="s">
        <v>718</v>
      </c>
      <c r="AH23" s="79"/>
      <c r="AI23" s="85" t="s">
        <v>716</v>
      </c>
      <c r="AJ23" s="79" t="b">
        <v>0</v>
      </c>
      <c r="AK23" s="79">
        <v>11</v>
      </c>
      <c r="AL23" s="85" t="s">
        <v>705</v>
      </c>
      <c r="AM23" s="79" t="s">
        <v>724</v>
      </c>
      <c r="AN23" s="79" t="b">
        <v>0</v>
      </c>
      <c r="AO23" s="85" t="s">
        <v>705</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15</v>
      </c>
      <c r="BK23" s="49">
        <v>100</v>
      </c>
      <c r="BL23" s="48">
        <v>15</v>
      </c>
    </row>
    <row r="24" spans="1:64" ht="15">
      <c r="A24" s="64" t="s">
        <v>233</v>
      </c>
      <c r="B24" s="64" t="s">
        <v>297</v>
      </c>
      <c r="C24" s="65"/>
      <c r="D24" s="66"/>
      <c r="E24" s="67"/>
      <c r="F24" s="68"/>
      <c r="G24" s="65"/>
      <c r="H24" s="69"/>
      <c r="I24" s="70"/>
      <c r="J24" s="70"/>
      <c r="K24" s="34" t="s">
        <v>65</v>
      </c>
      <c r="L24" s="77">
        <v>29</v>
      </c>
      <c r="M24" s="77"/>
      <c r="N24" s="72"/>
      <c r="O24" s="79" t="s">
        <v>307</v>
      </c>
      <c r="P24" s="81">
        <v>43586.33962962963</v>
      </c>
      <c r="Q24" s="79" t="s">
        <v>319</v>
      </c>
      <c r="R24" s="83" t="s">
        <v>357</v>
      </c>
      <c r="S24" s="79" t="s">
        <v>370</v>
      </c>
      <c r="T24" s="79" t="s">
        <v>380</v>
      </c>
      <c r="U24" s="79"/>
      <c r="V24" s="83" t="s">
        <v>416</v>
      </c>
      <c r="W24" s="81">
        <v>43586.33962962963</v>
      </c>
      <c r="X24" s="83" t="s">
        <v>500</v>
      </c>
      <c r="Y24" s="79"/>
      <c r="Z24" s="79"/>
      <c r="AA24" s="85" t="s">
        <v>618</v>
      </c>
      <c r="AB24" s="79"/>
      <c r="AC24" s="79" t="b">
        <v>0</v>
      </c>
      <c r="AD24" s="79">
        <v>0</v>
      </c>
      <c r="AE24" s="85" t="s">
        <v>716</v>
      </c>
      <c r="AF24" s="79" t="b">
        <v>0</v>
      </c>
      <c r="AG24" s="79" t="s">
        <v>718</v>
      </c>
      <c r="AH24" s="79"/>
      <c r="AI24" s="85" t="s">
        <v>716</v>
      </c>
      <c r="AJ24" s="79" t="b">
        <v>0</v>
      </c>
      <c r="AK24" s="79">
        <v>11</v>
      </c>
      <c r="AL24" s="85" t="s">
        <v>705</v>
      </c>
      <c r="AM24" s="79" t="s">
        <v>721</v>
      </c>
      <c r="AN24" s="79" t="b">
        <v>0</v>
      </c>
      <c r="AO24" s="85" t="s">
        <v>705</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15</v>
      </c>
      <c r="BK24" s="49">
        <v>100</v>
      </c>
      <c r="BL24" s="48">
        <v>15</v>
      </c>
    </row>
    <row r="25" spans="1:64" ht="15">
      <c r="A25" s="64" t="s">
        <v>234</v>
      </c>
      <c r="B25" s="64" t="s">
        <v>297</v>
      </c>
      <c r="C25" s="65"/>
      <c r="D25" s="66"/>
      <c r="E25" s="67"/>
      <c r="F25" s="68"/>
      <c r="G25" s="65"/>
      <c r="H25" s="69"/>
      <c r="I25" s="70"/>
      <c r="J25" s="70"/>
      <c r="K25" s="34" t="s">
        <v>65</v>
      </c>
      <c r="L25" s="77">
        <v>30</v>
      </c>
      <c r="M25" s="77"/>
      <c r="N25" s="72"/>
      <c r="O25" s="79" t="s">
        <v>307</v>
      </c>
      <c r="P25" s="81">
        <v>43586.443506944444</v>
      </c>
      <c r="Q25" s="79" t="s">
        <v>319</v>
      </c>
      <c r="R25" s="83" t="s">
        <v>357</v>
      </c>
      <c r="S25" s="79" t="s">
        <v>370</v>
      </c>
      <c r="T25" s="79" t="s">
        <v>380</v>
      </c>
      <c r="U25" s="79"/>
      <c r="V25" s="83" t="s">
        <v>417</v>
      </c>
      <c r="W25" s="81">
        <v>43586.443506944444</v>
      </c>
      <c r="X25" s="83" t="s">
        <v>501</v>
      </c>
      <c r="Y25" s="79"/>
      <c r="Z25" s="79"/>
      <c r="AA25" s="85" t="s">
        <v>619</v>
      </c>
      <c r="AB25" s="79"/>
      <c r="AC25" s="79" t="b">
        <v>0</v>
      </c>
      <c r="AD25" s="79">
        <v>0</v>
      </c>
      <c r="AE25" s="85" t="s">
        <v>716</v>
      </c>
      <c r="AF25" s="79" t="b">
        <v>0</v>
      </c>
      <c r="AG25" s="79" t="s">
        <v>718</v>
      </c>
      <c r="AH25" s="79"/>
      <c r="AI25" s="85" t="s">
        <v>716</v>
      </c>
      <c r="AJ25" s="79" t="b">
        <v>0</v>
      </c>
      <c r="AK25" s="79">
        <v>11</v>
      </c>
      <c r="AL25" s="85" t="s">
        <v>705</v>
      </c>
      <c r="AM25" s="79" t="s">
        <v>724</v>
      </c>
      <c r="AN25" s="79" t="b">
        <v>0</v>
      </c>
      <c r="AO25" s="85" t="s">
        <v>705</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15</v>
      </c>
      <c r="BK25" s="49">
        <v>100</v>
      </c>
      <c r="BL25" s="48">
        <v>15</v>
      </c>
    </row>
    <row r="26" spans="1:64" ht="15">
      <c r="A26" s="64" t="s">
        <v>235</v>
      </c>
      <c r="B26" s="64" t="s">
        <v>287</v>
      </c>
      <c r="C26" s="65"/>
      <c r="D26" s="66"/>
      <c r="E26" s="67"/>
      <c r="F26" s="68"/>
      <c r="G26" s="65"/>
      <c r="H26" s="69"/>
      <c r="I26" s="70"/>
      <c r="J26" s="70"/>
      <c r="K26" s="34" t="s">
        <v>65</v>
      </c>
      <c r="L26" s="77">
        <v>31</v>
      </c>
      <c r="M26" s="77"/>
      <c r="N26" s="72"/>
      <c r="O26" s="79" t="s">
        <v>307</v>
      </c>
      <c r="P26" s="81">
        <v>43586.49684027778</v>
      </c>
      <c r="Q26" s="79" t="s">
        <v>318</v>
      </c>
      <c r="R26" s="79"/>
      <c r="S26" s="79"/>
      <c r="T26" s="79" t="s">
        <v>383</v>
      </c>
      <c r="U26" s="79"/>
      <c r="V26" s="83" t="s">
        <v>418</v>
      </c>
      <c r="W26" s="81">
        <v>43586.49684027778</v>
      </c>
      <c r="X26" s="83" t="s">
        <v>502</v>
      </c>
      <c r="Y26" s="79"/>
      <c r="Z26" s="79"/>
      <c r="AA26" s="85" t="s">
        <v>620</v>
      </c>
      <c r="AB26" s="79"/>
      <c r="AC26" s="79" t="b">
        <v>0</v>
      </c>
      <c r="AD26" s="79">
        <v>0</v>
      </c>
      <c r="AE26" s="85" t="s">
        <v>716</v>
      </c>
      <c r="AF26" s="79" t="b">
        <v>0</v>
      </c>
      <c r="AG26" s="79" t="s">
        <v>718</v>
      </c>
      <c r="AH26" s="79"/>
      <c r="AI26" s="85" t="s">
        <v>716</v>
      </c>
      <c r="AJ26" s="79" t="b">
        <v>0</v>
      </c>
      <c r="AK26" s="79">
        <v>5</v>
      </c>
      <c r="AL26" s="85" t="s">
        <v>673</v>
      </c>
      <c r="AM26" s="79" t="s">
        <v>727</v>
      </c>
      <c r="AN26" s="79" t="b">
        <v>0</v>
      </c>
      <c r="AO26" s="85" t="s">
        <v>673</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0</v>
      </c>
      <c r="BE26" s="49">
        <v>0</v>
      </c>
      <c r="BF26" s="48">
        <v>0</v>
      </c>
      <c r="BG26" s="49">
        <v>0</v>
      </c>
      <c r="BH26" s="48">
        <v>0</v>
      </c>
      <c r="BI26" s="49">
        <v>0</v>
      </c>
      <c r="BJ26" s="48">
        <v>24</v>
      </c>
      <c r="BK26" s="49">
        <v>100</v>
      </c>
      <c r="BL26" s="48">
        <v>24</v>
      </c>
    </row>
    <row r="27" spans="1:64" ht="15">
      <c r="A27" s="64" t="s">
        <v>236</v>
      </c>
      <c r="B27" s="64" t="s">
        <v>235</v>
      </c>
      <c r="C27" s="65"/>
      <c r="D27" s="66"/>
      <c r="E27" s="67"/>
      <c r="F27" s="68"/>
      <c r="G27" s="65"/>
      <c r="H27" s="69"/>
      <c r="I27" s="70"/>
      <c r="J27" s="70"/>
      <c r="K27" s="34" t="s">
        <v>65</v>
      </c>
      <c r="L27" s="77">
        <v>32</v>
      </c>
      <c r="M27" s="77"/>
      <c r="N27" s="72"/>
      <c r="O27" s="79" t="s">
        <v>307</v>
      </c>
      <c r="P27" s="81">
        <v>43586.497615740744</v>
      </c>
      <c r="Q27" s="79" t="s">
        <v>320</v>
      </c>
      <c r="R27" s="79"/>
      <c r="S27" s="79"/>
      <c r="T27" s="79" t="s">
        <v>384</v>
      </c>
      <c r="U27" s="83" t="s">
        <v>394</v>
      </c>
      <c r="V27" s="83" t="s">
        <v>394</v>
      </c>
      <c r="W27" s="81">
        <v>43586.497615740744</v>
      </c>
      <c r="X27" s="83" t="s">
        <v>503</v>
      </c>
      <c r="Y27" s="79"/>
      <c r="Z27" s="79"/>
      <c r="AA27" s="85" t="s">
        <v>621</v>
      </c>
      <c r="AB27" s="79"/>
      <c r="AC27" s="79" t="b">
        <v>0</v>
      </c>
      <c r="AD27" s="79">
        <v>5</v>
      </c>
      <c r="AE27" s="85" t="s">
        <v>716</v>
      </c>
      <c r="AF27" s="79" t="b">
        <v>0</v>
      </c>
      <c r="AG27" s="79" t="s">
        <v>718</v>
      </c>
      <c r="AH27" s="79"/>
      <c r="AI27" s="85" t="s">
        <v>716</v>
      </c>
      <c r="AJ27" s="79" t="b">
        <v>0</v>
      </c>
      <c r="AK27" s="79">
        <v>0</v>
      </c>
      <c r="AL27" s="85" t="s">
        <v>716</v>
      </c>
      <c r="AM27" s="79" t="s">
        <v>720</v>
      </c>
      <c r="AN27" s="79" t="b">
        <v>0</v>
      </c>
      <c r="AO27" s="85" t="s">
        <v>621</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237</v>
      </c>
      <c r="B28" s="64" t="s">
        <v>297</v>
      </c>
      <c r="C28" s="65"/>
      <c r="D28" s="66"/>
      <c r="E28" s="67"/>
      <c r="F28" s="68"/>
      <c r="G28" s="65"/>
      <c r="H28" s="69"/>
      <c r="I28" s="70"/>
      <c r="J28" s="70"/>
      <c r="K28" s="34" t="s">
        <v>65</v>
      </c>
      <c r="L28" s="77">
        <v>34</v>
      </c>
      <c r="M28" s="77"/>
      <c r="N28" s="72"/>
      <c r="O28" s="79" t="s">
        <v>307</v>
      </c>
      <c r="P28" s="81">
        <v>43586.525</v>
      </c>
      <c r="Q28" s="79" t="s">
        <v>319</v>
      </c>
      <c r="R28" s="83" t="s">
        <v>357</v>
      </c>
      <c r="S28" s="79" t="s">
        <v>370</v>
      </c>
      <c r="T28" s="79" t="s">
        <v>380</v>
      </c>
      <c r="U28" s="79"/>
      <c r="V28" s="83" t="s">
        <v>419</v>
      </c>
      <c r="W28" s="81">
        <v>43586.525</v>
      </c>
      <c r="X28" s="83" t="s">
        <v>504</v>
      </c>
      <c r="Y28" s="79"/>
      <c r="Z28" s="79"/>
      <c r="AA28" s="85" t="s">
        <v>622</v>
      </c>
      <c r="AB28" s="79"/>
      <c r="AC28" s="79" t="b">
        <v>0</v>
      </c>
      <c r="AD28" s="79">
        <v>0</v>
      </c>
      <c r="AE28" s="85" t="s">
        <v>716</v>
      </c>
      <c r="AF28" s="79" t="b">
        <v>0</v>
      </c>
      <c r="AG28" s="79" t="s">
        <v>718</v>
      </c>
      <c r="AH28" s="79"/>
      <c r="AI28" s="85" t="s">
        <v>716</v>
      </c>
      <c r="AJ28" s="79" t="b">
        <v>0</v>
      </c>
      <c r="AK28" s="79">
        <v>11</v>
      </c>
      <c r="AL28" s="85" t="s">
        <v>705</v>
      </c>
      <c r="AM28" s="79" t="s">
        <v>724</v>
      </c>
      <c r="AN28" s="79" t="b">
        <v>0</v>
      </c>
      <c r="AO28" s="85" t="s">
        <v>705</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15</v>
      </c>
      <c r="BK28" s="49">
        <v>100</v>
      </c>
      <c r="BL28" s="48">
        <v>15</v>
      </c>
    </row>
    <row r="29" spans="1:64" ht="15">
      <c r="A29" s="64" t="s">
        <v>238</v>
      </c>
      <c r="B29" s="64" t="s">
        <v>297</v>
      </c>
      <c r="C29" s="65"/>
      <c r="D29" s="66"/>
      <c r="E29" s="67"/>
      <c r="F29" s="68"/>
      <c r="G29" s="65"/>
      <c r="H29" s="69"/>
      <c r="I29" s="70"/>
      <c r="J29" s="70"/>
      <c r="K29" s="34" t="s">
        <v>65</v>
      </c>
      <c r="L29" s="77">
        <v>35</v>
      </c>
      <c r="M29" s="77"/>
      <c r="N29" s="72"/>
      <c r="O29" s="79" t="s">
        <v>307</v>
      </c>
      <c r="P29" s="81">
        <v>43586.56012731481</v>
      </c>
      <c r="Q29" s="79" t="s">
        <v>319</v>
      </c>
      <c r="R29" s="83" t="s">
        <v>357</v>
      </c>
      <c r="S29" s="79" t="s">
        <v>370</v>
      </c>
      <c r="T29" s="79" t="s">
        <v>380</v>
      </c>
      <c r="U29" s="79"/>
      <c r="V29" s="83" t="s">
        <v>420</v>
      </c>
      <c r="W29" s="81">
        <v>43586.56012731481</v>
      </c>
      <c r="X29" s="83" t="s">
        <v>505</v>
      </c>
      <c r="Y29" s="79"/>
      <c r="Z29" s="79"/>
      <c r="AA29" s="85" t="s">
        <v>623</v>
      </c>
      <c r="AB29" s="79"/>
      <c r="AC29" s="79" t="b">
        <v>0</v>
      </c>
      <c r="AD29" s="79">
        <v>0</v>
      </c>
      <c r="AE29" s="85" t="s">
        <v>716</v>
      </c>
      <c r="AF29" s="79" t="b">
        <v>0</v>
      </c>
      <c r="AG29" s="79" t="s">
        <v>718</v>
      </c>
      <c r="AH29" s="79"/>
      <c r="AI29" s="85" t="s">
        <v>716</v>
      </c>
      <c r="AJ29" s="79" t="b">
        <v>0</v>
      </c>
      <c r="AK29" s="79">
        <v>11</v>
      </c>
      <c r="AL29" s="85" t="s">
        <v>705</v>
      </c>
      <c r="AM29" s="79" t="s">
        <v>724</v>
      </c>
      <c r="AN29" s="79" t="b">
        <v>0</v>
      </c>
      <c r="AO29" s="85" t="s">
        <v>705</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15</v>
      </c>
      <c r="BK29" s="49">
        <v>100</v>
      </c>
      <c r="BL29" s="48">
        <v>15</v>
      </c>
    </row>
    <row r="30" spans="1:64" ht="15">
      <c r="A30" s="64" t="s">
        <v>239</v>
      </c>
      <c r="B30" s="64" t="s">
        <v>239</v>
      </c>
      <c r="C30" s="65"/>
      <c r="D30" s="66"/>
      <c r="E30" s="67"/>
      <c r="F30" s="68"/>
      <c r="G30" s="65"/>
      <c r="H30" s="69"/>
      <c r="I30" s="70"/>
      <c r="J30" s="70"/>
      <c r="K30" s="34" t="s">
        <v>65</v>
      </c>
      <c r="L30" s="77">
        <v>36</v>
      </c>
      <c r="M30" s="77"/>
      <c r="N30" s="72"/>
      <c r="O30" s="79" t="s">
        <v>176</v>
      </c>
      <c r="P30" s="81">
        <v>43586.70140046296</v>
      </c>
      <c r="Q30" s="79" t="s">
        <v>321</v>
      </c>
      <c r="R30" s="83" t="s">
        <v>360</v>
      </c>
      <c r="S30" s="79" t="s">
        <v>370</v>
      </c>
      <c r="T30" s="79" t="s">
        <v>385</v>
      </c>
      <c r="U30" s="83" t="s">
        <v>395</v>
      </c>
      <c r="V30" s="83" t="s">
        <v>395</v>
      </c>
      <c r="W30" s="81">
        <v>43586.70140046296</v>
      </c>
      <c r="X30" s="83" t="s">
        <v>506</v>
      </c>
      <c r="Y30" s="79"/>
      <c r="Z30" s="79"/>
      <c r="AA30" s="85" t="s">
        <v>624</v>
      </c>
      <c r="AB30" s="79"/>
      <c r="AC30" s="79" t="b">
        <v>0</v>
      </c>
      <c r="AD30" s="79">
        <v>1</v>
      </c>
      <c r="AE30" s="85" t="s">
        <v>716</v>
      </c>
      <c r="AF30" s="79" t="b">
        <v>0</v>
      </c>
      <c r="AG30" s="79" t="s">
        <v>718</v>
      </c>
      <c r="AH30" s="79"/>
      <c r="AI30" s="85" t="s">
        <v>716</v>
      </c>
      <c r="AJ30" s="79" t="b">
        <v>0</v>
      </c>
      <c r="AK30" s="79">
        <v>0</v>
      </c>
      <c r="AL30" s="85" t="s">
        <v>716</v>
      </c>
      <c r="AM30" s="79" t="s">
        <v>728</v>
      </c>
      <c r="AN30" s="79" t="b">
        <v>0</v>
      </c>
      <c r="AO30" s="85" t="s">
        <v>624</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v>0</v>
      </c>
      <c r="BE30" s="49">
        <v>0</v>
      </c>
      <c r="BF30" s="48">
        <v>0</v>
      </c>
      <c r="BG30" s="49">
        <v>0</v>
      </c>
      <c r="BH30" s="48">
        <v>0</v>
      </c>
      <c r="BI30" s="49">
        <v>0</v>
      </c>
      <c r="BJ30" s="48">
        <v>10</v>
      </c>
      <c r="BK30" s="49">
        <v>100</v>
      </c>
      <c r="BL30" s="48">
        <v>10</v>
      </c>
    </row>
    <row r="31" spans="1:64" ht="15">
      <c r="A31" s="64" t="s">
        <v>240</v>
      </c>
      <c r="B31" s="64" t="s">
        <v>297</v>
      </c>
      <c r="C31" s="65"/>
      <c r="D31" s="66"/>
      <c r="E31" s="67"/>
      <c r="F31" s="68"/>
      <c r="G31" s="65"/>
      <c r="H31" s="69"/>
      <c r="I31" s="70"/>
      <c r="J31" s="70"/>
      <c r="K31" s="34" t="s">
        <v>65</v>
      </c>
      <c r="L31" s="77">
        <v>37</v>
      </c>
      <c r="M31" s="77"/>
      <c r="N31" s="72"/>
      <c r="O31" s="79" t="s">
        <v>307</v>
      </c>
      <c r="P31" s="81">
        <v>43586.76207175926</v>
      </c>
      <c r="Q31" s="79" t="s">
        <v>319</v>
      </c>
      <c r="R31" s="83" t="s">
        <v>357</v>
      </c>
      <c r="S31" s="79" t="s">
        <v>370</v>
      </c>
      <c r="T31" s="79" t="s">
        <v>380</v>
      </c>
      <c r="U31" s="79"/>
      <c r="V31" s="83" t="s">
        <v>421</v>
      </c>
      <c r="W31" s="81">
        <v>43586.76207175926</v>
      </c>
      <c r="X31" s="83" t="s">
        <v>507</v>
      </c>
      <c r="Y31" s="79"/>
      <c r="Z31" s="79"/>
      <c r="AA31" s="85" t="s">
        <v>625</v>
      </c>
      <c r="AB31" s="79"/>
      <c r="AC31" s="79" t="b">
        <v>0</v>
      </c>
      <c r="AD31" s="79">
        <v>0</v>
      </c>
      <c r="AE31" s="85" t="s">
        <v>716</v>
      </c>
      <c r="AF31" s="79" t="b">
        <v>0</v>
      </c>
      <c r="AG31" s="79" t="s">
        <v>718</v>
      </c>
      <c r="AH31" s="79"/>
      <c r="AI31" s="85" t="s">
        <v>716</v>
      </c>
      <c r="AJ31" s="79" t="b">
        <v>0</v>
      </c>
      <c r="AK31" s="79">
        <v>11</v>
      </c>
      <c r="AL31" s="85" t="s">
        <v>705</v>
      </c>
      <c r="AM31" s="79" t="s">
        <v>724</v>
      </c>
      <c r="AN31" s="79" t="b">
        <v>0</v>
      </c>
      <c r="AO31" s="85" t="s">
        <v>705</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15</v>
      </c>
      <c r="BK31" s="49">
        <v>100</v>
      </c>
      <c r="BL31" s="48">
        <v>15</v>
      </c>
    </row>
    <row r="32" spans="1:64" ht="15">
      <c r="A32" s="64" t="s">
        <v>241</v>
      </c>
      <c r="B32" s="64" t="s">
        <v>297</v>
      </c>
      <c r="C32" s="65"/>
      <c r="D32" s="66"/>
      <c r="E32" s="67"/>
      <c r="F32" s="68"/>
      <c r="G32" s="65"/>
      <c r="H32" s="69"/>
      <c r="I32" s="70"/>
      <c r="J32" s="70"/>
      <c r="K32" s="34" t="s">
        <v>65</v>
      </c>
      <c r="L32" s="77">
        <v>38</v>
      </c>
      <c r="M32" s="77"/>
      <c r="N32" s="72"/>
      <c r="O32" s="79" t="s">
        <v>307</v>
      </c>
      <c r="P32" s="81">
        <v>43586.80621527778</v>
      </c>
      <c r="Q32" s="79" t="s">
        <v>322</v>
      </c>
      <c r="R32" s="79"/>
      <c r="S32" s="79"/>
      <c r="T32" s="79" t="s">
        <v>386</v>
      </c>
      <c r="U32" s="79"/>
      <c r="V32" s="83" t="s">
        <v>422</v>
      </c>
      <c r="W32" s="81">
        <v>43586.80621527778</v>
      </c>
      <c r="X32" s="83" t="s">
        <v>508</v>
      </c>
      <c r="Y32" s="79"/>
      <c r="Z32" s="79"/>
      <c r="AA32" s="85" t="s">
        <v>626</v>
      </c>
      <c r="AB32" s="79"/>
      <c r="AC32" s="79" t="b">
        <v>0</v>
      </c>
      <c r="AD32" s="79">
        <v>0</v>
      </c>
      <c r="AE32" s="85" t="s">
        <v>716</v>
      </c>
      <c r="AF32" s="79" t="b">
        <v>0</v>
      </c>
      <c r="AG32" s="79" t="s">
        <v>718</v>
      </c>
      <c r="AH32" s="79"/>
      <c r="AI32" s="85" t="s">
        <v>716</v>
      </c>
      <c r="AJ32" s="79" t="b">
        <v>0</v>
      </c>
      <c r="AK32" s="79">
        <v>4</v>
      </c>
      <c r="AL32" s="85" t="s">
        <v>702</v>
      </c>
      <c r="AM32" s="79" t="s">
        <v>724</v>
      </c>
      <c r="AN32" s="79" t="b">
        <v>0</v>
      </c>
      <c r="AO32" s="85" t="s">
        <v>702</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20</v>
      </c>
      <c r="BK32" s="49">
        <v>100</v>
      </c>
      <c r="BL32" s="48">
        <v>20</v>
      </c>
    </row>
    <row r="33" spans="1:64" ht="15">
      <c r="A33" s="64" t="s">
        <v>242</v>
      </c>
      <c r="B33" s="64" t="s">
        <v>287</v>
      </c>
      <c r="C33" s="65"/>
      <c r="D33" s="66"/>
      <c r="E33" s="67"/>
      <c r="F33" s="68"/>
      <c r="G33" s="65"/>
      <c r="H33" s="69"/>
      <c r="I33" s="70"/>
      <c r="J33" s="70"/>
      <c r="K33" s="34" t="s">
        <v>65</v>
      </c>
      <c r="L33" s="77">
        <v>39</v>
      </c>
      <c r="M33" s="77"/>
      <c r="N33" s="72"/>
      <c r="O33" s="79" t="s">
        <v>307</v>
      </c>
      <c r="P33" s="81">
        <v>43587.11375</v>
      </c>
      <c r="Q33" s="79" t="s">
        <v>318</v>
      </c>
      <c r="R33" s="79"/>
      <c r="S33" s="79"/>
      <c r="T33" s="79" t="s">
        <v>383</v>
      </c>
      <c r="U33" s="79"/>
      <c r="V33" s="83" t="s">
        <v>423</v>
      </c>
      <c r="W33" s="81">
        <v>43587.11375</v>
      </c>
      <c r="X33" s="83" t="s">
        <v>509</v>
      </c>
      <c r="Y33" s="79"/>
      <c r="Z33" s="79"/>
      <c r="AA33" s="85" t="s">
        <v>627</v>
      </c>
      <c r="AB33" s="79"/>
      <c r="AC33" s="79" t="b">
        <v>0</v>
      </c>
      <c r="AD33" s="79">
        <v>0</v>
      </c>
      <c r="AE33" s="85" t="s">
        <v>716</v>
      </c>
      <c r="AF33" s="79" t="b">
        <v>0</v>
      </c>
      <c r="AG33" s="79" t="s">
        <v>718</v>
      </c>
      <c r="AH33" s="79"/>
      <c r="AI33" s="85" t="s">
        <v>716</v>
      </c>
      <c r="AJ33" s="79" t="b">
        <v>0</v>
      </c>
      <c r="AK33" s="79">
        <v>5</v>
      </c>
      <c r="AL33" s="85" t="s">
        <v>673</v>
      </c>
      <c r="AM33" s="79" t="s">
        <v>721</v>
      </c>
      <c r="AN33" s="79" t="b">
        <v>0</v>
      </c>
      <c r="AO33" s="85" t="s">
        <v>673</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0</v>
      </c>
      <c r="BE33" s="49">
        <v>0</v>
      </c>
      <c r="BF33" s="48">
        <v>0</v>
      </c>
      <c r="BG33" s="49">
        <v>0</v>
      </c>
      <c r="BH33" s="48">
        <v>0</v>
      </c>
      <c r="BI33" s="49">
        <v>0</v>
      </c>
      <c r="BJ33" s="48">
        <v>24</v>
      </c>
      <c r="BK33" s="49">
        <v>100</v>
      </c>
      <c r="BL33" s="48">
        <v>24</v>
      </c>
    </row>
    <row r="34" spans="1:64" ht="15">
      <c r="A34" s="64" t="s">
        <v>243</v>
      </c>
      <c r="B34" s="64" t="s">
        <v>305</v>
      </c>
      <c r="C34" s="65"/>
      <c r="D34" s="66"/>
      <c r="E34" s="67"/>
      <c r="F34" s="68"/>
      <c r="G34" s="65"/>
      <c r="H34" s="69"/>
      <c r="I34" s="70"/>
      <c r="J34" s="70"/>
      <c r="K34" s="34" t="s">
        <v>65</v>
      </c>
      <c r="L34" s="77">
        <v>40</v>
      </c>
      <c r="M34" s="77"/>
      <c r="N34" s="72"/>
      <c r="O34" s="79" t="s">
        <v>307</v>
      </c>
      <c r="P34" s="81">
        <v>43587.45788194444</v>
      </c>
      <c r="Q34" s="79" t="s">
        <v>323</v>
      </c>
      <c r="R34" s="79"/>
      <c r="S34" s="79"/>
      <c r="T34" s="79" t="s">
        <v>381</v>
      </c>
      <c r="U34" s="79"/>
      <c r="V34" s="83" t="s">
        <v>424</v>
      </c>
      <c r="W34" s="81">
        <v>43587.45788194444</v>
      </c>
      <c r="X34" s="83" t="s">
        <v>510</v>
      </c>
      <c r="Y34" s="79"/>
      <c r="Z34" s="79"/>
      <c r="AA34" s="85" t="s">
        <v>628</v>
      </c>
      <c r="AB34" s="79"/>
      <c r="AC34" s="79" t="b">
        <v>0</v>
      </c>
      <c r="AD34" s="79">
        <v>0</v>
      </c>
      <c r="AE34" s="85" t="s">
        <v>716</v>
      </c>
      <c r="AF34" s="79" t="b">
        <v>0</v>
      </c>
      <c r="AG34" s="79" t="s">
        <v>718</v>
      </c>
      <c r="AH34" s="79"/>
      <c r="AI34" s="85" t="s">
        <v>716</v>
      </c>
      <c r="AJ34" s="79" t="b">
        <v>0</v>
      </c>
      <c r="AK34" s="79">
        <v>4</v>
      </c>
      <c r="AL34" s="85" t="s">
        <v>599</v>
      </c>
      <c r="AM34" s="79" t="s">
        <v>726</v>
      </c>
      <c r="AN34" s="79" t="b">
        <v>0</v>
      </c>
      <c r="AO34" s="85" t="s">
        <v>599</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1</v>
      </c>
      <c r="BE34" s="49">
        <v>5</v>
      </c>
      <c r="BF34" s="48">
        <v>0</v>
      </c>
      <c r="BG34" s="49">
        <v>0</v>
      </c>
      <c r="BH34" s="48">
        <v>0</v>
      </c>
      <c r="BI34" s="49">
        <v>0</v>
      </c>
      <c r="BJ34" s="48">
        <v>19</v>
      </c>
      <c r="BK34" s="49">
        <v>95</v>
      </c>
      <c r="BL34" s="48">
        <v>20</v>
      </c>
    </row>
    <row r="35" spans="1:64" ht="15">
      <c r="A35" s="64" t="s">
        <v>244</v>
      </c>
      <c r="B35" s="64" t="s">
        <v>304</v>
      </c>
      <c r="C35" s="65"/>
      <c r="D35" s="66"/>
      <c r="E35" s="67"/>
      <c r="F35" s="68"/>
      <c r="G35" s="65"/>
      <c r="H35" s="69"/>
      <c r="I35" s="70"/>
      <c r="J35" s="70"/>
      <c r="K35" s="34" t="s">
        <v>65</v>
      </c>
      <c r="L35" s="77">
        <v>42</v>
      </c>
      <c r="M35" s="77"/>
      <c r="N35" s="72"/>
      <c r="O35" s="79" t="s">
        <v>307</v>
      </c>
      <c r="P35" s="81">
        <v>43585.65394675926</v>
      </c>
      <c r="Q35" s="79" t="s">
        <v>313</v>
      </c>
      <c r="R35" s="79"/>
      <c r="S35" s="79"/>
      <c r="T35" s="79" t="s">
        <v>381</v>
      </c>
      <c r="U35" s="79"/>
      <c r="V35" s="83" t="s">
        <v>425</v>
      </c>
      <c r="W35" s="81">
        <v>43585.65394675926</v>
      </c>
      <c r="X35" s="83" t="s">
        <v>511</v>
      </c>
      <c r="Y35" s="79"/>
      <c r="Z35" s="79"/>
      <c r="AA35" s="85" t="s">
        <v>629</v>
      </c>
      <c r="AB35" s="79"/>
      <c r="AC35" s="79" t="b">
        <v>0</v>
      </c>
      <c r="AD35" s="79">
        <v>0</v>
      </c>
      <c r="AE35" s="85" t="s">
        <v>716</v>
      </c>
      <c r="AF35" s="79" t="b">
        <v>0</v>
      </c>
      <c r="AG35" s="79" t="s">
        <v>718</v>
      </c>
      <c r="AH35" s="79"/>
      <c r="AI35" s="85" t="s">
        <v>716</v>
      </c>
      <c r="AJ35" s="79" t="b">
        <v>0</v>
      </c>
      <c r="AK35" s="79">
        <v>2</v>
      </c>
      <c r="AL35" s="85" t="s">
        <v>599</v>
      </c>
      <c r="AM35" s="79" t="s">
        <v>724</v>
      </c>
      <c r="AN35" s="79" t="b">
        <v>0</v>
      </c>
      <c r="AO35" s="85" t="s">
        <v>599</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c r="BE35" s="49"/>
      <c r="BF35" s="48"/>
      <c r="BG35" s="49"/>
      <c r="BH35" s="48"/>
      <c r="BI35" s="49"/>
      <c r="BJ35" s="48"/>
      <c r="BK35" s="49"/>
      <c r="BL35" s="48"/>
    </row>
    <row r="36" spans="1:64" ht="15">
      <c r="A36" s="64" t="s">
        <v>245</v>
      </c>
      <c r="B36" s="64" t="s">
        <v>297</v>
      </c>
      <c r="C36" s="65"/>
      <c r="D36" s="66"/>
      <c r="E36" s="67"/>
      <c r="F36" s="68"/>
      <c r="G36" s="65"/>
      <c r="H36" s="69"/>
      <c r="I36" s="70"/>
      <c r="J36" s="70"/>
      <c r="K36" s="34" t="s">
        <v>65</v>
      </c>
      <c r="L36" s="77">
        <v>50</v>
      </c>
      <c r="M36" s="77"/>
      <c r="N36" s="72"/>
      <c r="O36" s="79" t="s">
        <v>307</v>
      </c>
      <c r="P36" s="81">
        <v>43587.663460648146</v>
      </c>
      <c r="Q36" s="79" t="s">
        <v>319</v>
      </c>
      <c r="R36" s="83" t="s">
        <v>357</v>
      </c>
      <c r="S36" s="79" t="s">
        <v>370</v>
      </c>
      <c r="T36" s="79" t="s">
        <v>380</v>
      </c>
      <c r="U36" s="79"/>
      <c r="V36" s="83" t="s">
        <v>426</v>
      </c>
      <c r="W36" s="81">
        <v>43587.663460648146</v>
      </c>
      <c r="X36" s="83" t="s">
        <v>512</v>
      </c>
      <c r="Y36" s="79"/>
      <c r="Z36" s="79"/>
      <c r="AA36" s="85" t="s">
        <v>630</v>
      </c>
      <c r="AB36" s="79"/>
      <c r="AC36" s="79" t="b">
        <v>0</v>
      </c>
      <c r="AD36" s="79">
        <v>0</v>
      </c>
      <c r="AE36" s="85" t="s">
        <v>716</v>
      </c>
      <c r="AF36" s="79" t="b">
        <v>0</v>
      </c>
      <c r="AG36" s="79" t="s">
        <v>718</v>
      </c>
      <c r="AH36" s="79"/>
      <c r="AI36" s="85" t="s">
        <v>716</v>
      </c>
      <c r="AJ36" s="79" t="b">
        <v>0</v>
      </c>
      <c r="AK36" s="79">
        <v>14</v>
      </c>
      <c r="AL36" s="85" t="s">
        <v>705</v>
      </c>
      <c r="AM36" s="79" t="s">
        <v>721</v>
      </c>
      <c r="AN36" s="79" t="b">
        <v>0</v>
      </c>
      <c r="AO36" s="85" t="s">
        <v>705</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15</v>
      </c>
      <c r="BK36" s="49">
        <v>100</v>
      </c>
      <c r="BL36" s="48">
        <v>15</v>
      </c>
    </row>
    <row r="37" spans="1:64" ht="15">
      <c r="A37" s="64" t="s">
        <v>246</v>
      </c>
      <c r="B37" s="64" t="s">
        <v>297</v>
      </c>
      <c r="C37" s="65"/>
      <c r="D37" s="66"/>
      <c r="E37" s="67"/>
      <c r="F37" s="68"/>
      <c r="G37" s="65"/>
      <c r="H37" s="69"/>
      <c r="I37" s="70"/>
      <c r="J37" s="70"/>
      <c r="K37" s="34" t="s">
        <v>65</v>
      </c>
      <c r="L37" s="77">
        <v>51</v>
      </c>
      <c r="M37" s="77"/>
      <c r="N37" s="72"/>
      <c r="O37" s="79" t="s">
        <v>307</v>
      </c>
      <c r="P37" s="81">
        <v>43588.052465277775</v>
      </c>
      <c r="Q37" s="79" t="s">
        <v>312</v>
      </c>
      <c r="R37" s="83" t="s">
        <v>357</v>
      </c>
      <c r="S37" s="79" t="s">
        <v>370</v>
      </c>
      <c r="T37" s="79" t="s">
        <v>380</v>
      </c>
      <c r="U37" s="79"/>
      <c r="V37" s="83" t="s">
        <v>427</v>
      </c>
      <c r="W37" s="81">
        <v>43588.052465277775</v>
      </c>
      <c r="X37" s="83" t="s">
        <v>513</v>
      </c>
      <c r="Y37" s="79"/>
      <c r="Z37" s="79"/>
      <c r="AA37" s="85" t="s">
        <v>631</v>
      </c>
      <c r="AB37" s="79"/>
      <c r="AC37" s="79" t="b">
        <v>0</v>
      </c>
      <c r="AD37" s="79">
        <v>0</v>
      </c>
      <c r="AE37" s="85" t="s">
        <v>716</v>
      </c>
      <c r="AF37" s="79" t="b">
        <v>0</v>
      </c>
      <c r="AG37" s="79" t="s">
        <v>718</v>
      </c>
      <c r="AH37" s="79"/>
      <c r="AI37" s="85" t="s">
        <v>716</v>
      </c>
      <c r="AJ37" s="79" t="b">
        <v>0</v>
      </c>
      <c r="AK37" s="79">
        <v>2</v>
      </c>
      <c r="AL37" s="85" t="s">
        <v>706</v>
      </c>
      <c r="AM37" s="79" t="s">
        <v>721</v>
      </c>
      <c r="AN37" s="79" t="b">
        <v>0</v>
      </c>
      <c r="AO37" s="85" t="s">
        <v>706</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1</v>
      </c>
      <c r="BG37" s="49">
        <v>5.555555555555555</v>
      </c>
      <c r="BH37" s="48">
        <v>0</v>
      </c>
      <c r="BI37" s="49">
        <v>0</v>
      </c>
      <c r="BJ37" s="48">
        <v>17</v>
      </c>
      <c r="BK37" s="49">
        <v>94.44444444444444</v>
      </c>
      <c r="BL37" s="48">
        <v>18</v>
      </c>
    </row>
    <row r="38" spans="1:64" ht="15">
      <c r="A38" s="64" t="s">
        <v>247</v>
      </c>
      <c r="B38" s="64" t="s">
        <v>297</v>
      </c>
      <c r="C38" s="65"/>
      <c r="D38" s="66"/>
      <c r="E38" s="67"/>
      <c r="F38" s="68"/>
      <c r="G38" s="65"/>
      <c r="H38" s="69"/>
      <c r="I38" s="70"/>
      <c r="J38" s="70"/>
      <c r="K38" s="34" t="s">
        <v>65</v>
      </c>
      <c r="L38" s="77">
        <v>52</v>
      </c>
      <c r="M38" s="77"/>
      <c r="N38" s="72"/>
      <c r="O38" s="79" t="s">
        <v>307</v>
      </c>
      <c r="P38" s="81">
        <v>43588.066087962965</v>
      </c>
      <c r="Q38" s="79" t="s">
        <v>312</v>
      </c>
      <c r="R38" s="83" t="s">
        <v>357</v>
      </c>
      <c r="S38" s="79" t="s">
        <v>370</v>
      </c>
      <c r="T38" s="79" t="s">
        <v>380</v>
      </c>
      <c r="U38" s="79"/>
      <c r="V38" s="83" t="s">
        <v>428</v>
      </c>
      <c r="W38" s="81">
        <v>43588.066087962965</v>
      </c>
      <c r="X38" s="83" t="s">
        <v>514</v>
      </c>
      <c r="Y38" s="79"/>
      <c r="Z38" s="79"/>
      <c r="AA38" s="85" t="s">
        <v>632</v>
      </c>
      <c r="AB38" s="79"/>
      <c r="AC38" s="79" t="b">
        <v>0</v>
      </c>
      <c r="AD38" s="79">
        <v>0</v>
      </c>
      <c r="AE38" s="85" t="s">
        <v>716</v>
      </c>
      <c r="AF38" s="79" t="b">
        <v>0</v>
      </c>
      <c r="AG38" s="79" t="s">
        <v>718</v>
      </c>
      <c r="AH38" s="79"/>
      <c r="AI38" s="85" t="s">
        <v>716</v>
      </c>
      <c r="AJ38" s="79" t="b">
        <v>0</v>
      </c>
      <c r="AK38" s="79">
        <v>2</v>
      </c>
      <c r="AL38" s="85" t="s">
        <v>706</v>
      </c>
      <c r="AM38" s="79" t="s">
        <v>723</v>
      </c>
      <c r="AN38" s="79" t="b">
        <v>0</v>
      </c>
      <c r="AO38" s="85" t="s">
        <v>706</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1</v>
      </c>
      <c r="BG38" s="49">
        <v>5.555555555555555</v>
      </c>
      <c r="BH38" s="48">
        <v>0</v>
      </c>
      <c r="BI38" s="49">
        <v>0</v>
      </c>
      <c r="BJ38" s="48">
        <v>17</v>
      </c>
      <c r="BK38" s="49">
        <v>94.44444444444444</v>
      </c>
      <c r="BL38" s="48">
        <v>18</v>
      </c>
    </row>
    <row r="39" spans="1:64" ht="15">
      <c r="A39" s="64" t="s">
        <v>248</v>
      </c>
      <c r="B39" s="64" t="s">
        <v>297</v>
      </c>
      <c r="C39" s="65"/>
      <c r="D39" s="66"/>
      <c r="E39" s="67"/>
      <c r="F39" s="68"/>
      <c r="G39" s="65"/>
      <c r="H39" s="69"/>
      <c r="I39" s="70"/>
      <c r="J39" s="70"/>
      <c r="K39" s="34" t="s">
        <v>65</v>
      </c>
      <c r="L39" s="77">
        <v>53</v>
      </c>
      <c r="M39" s="77"/>
      <c r="N39" s="72"/>
      <c r="O39" s="79" t="s">
        <v>307</v>
      </c>
      <c r="P39" s="81">
        <v>43588.164618055554</v>
      </c>
      <c r="Q39" s="79" t="s">
        <v>319</v>
      </c>
      <c r="R39" s="83" t="s">
        <v>357</v>
      </c>
      <c r="S39" s="79" t="s">
        <v>370</v>
      </c>
      <c r="T39" s="79" t="s">
        <v>380</v>
      </c>
      <c r="U39" s="79"/>
      <c r="V39" s="83" t="s">
        <v>429</v>
      </c>
      <c r="W39" s="81">
        <v>43588.164618055554</v>
      </c>
      <c r="X39" s="83" t="s">
        <v>515</v>
      </c>
      <c r="Y39" s="79"/>
      <c r="Z39" s="79"/>
      <c r="AA39" s="85" t="s">
        <v>633</v>
      </c>
      <c r="AB39" s="79"/>
      <c r="AC39" s="79" t="b">
        <v>0</v>
      </c>
      <c r="AD39" s="79">
        <v>0</v>
      </c>
      <c r="AE39" s="85" t="s">
        <v>716</v>
      </c>
      <c r="AF39" s="79" t="b">
        <v>0</v>
      </c>
      <c r="AG39" s="79" t="s">
        <v>718</v>
      </c>
      <c r="AH39" s="79"/>
      <c r="AI39" s="85" t="s">
        <v>716</v>
      </c>
      <c r="AJ39" s="79" t="b">
        <v>0</v>
      </c>
      <c r="AK39" s="79">
        <v>14</v>
      </c>
      <c r="AL39" s="85" t="s">
        <v>705</v>
      </c>
      <c r="AM39" s="79" t="s">
        <v>724</v>
      </c>
      <c r="AN39" s="79" t="b">
        <v>0</v>
      </c>
      <c r="AO39" s="85" t="s">
        <v>705</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15</v>
      </c>
      <c r="BK39" s="49">
        <v>100</v>
      </c>
      <c r="BL39" s="48">
        <v>15</v>
      </c>
    </row>
    <row r="40" spans="1:64" ht="15">
      <c r="A40" s="64" t="s">
        <v>249</v>
      </c>
      <c r="B40" s="64" t="s">
        <v>297</v>
      </c>
      <c r="C40" s="65"/>
      <c r="D40" s="66"/>
      <c r="E40" s="67"/>
      <c r="F40" s="68"/>
      <c r="G40" s="65"/>
      <c r="H40" s="69"/>
      <c r="I40" s="70"/>
      <c r="J40" s="70"/>
      <c r="K40" s="34" t="s">
        <v>65</v>
      </c>
      <c r="L40" s="77">
        <v>54</v>
      </c>
      <c r="M40" s="77"/>
      <c r="N40" s="72"/>
      <c r="O40" s="79" t="s">
        <v>307</v>
      </c>
      <c r="P40" s="81">
        <v>43588.62417824074</v>
      </c>
      <c r="Q40" s="79" t="s">
        <v>324</v>
      </c>
      <c r="R40" s="79"/>
      <c r="S40" s="79"/>
      <c r="T40" s="79" t="s">
        <v>376</v>
      </c>
      <c r="U40" s="79"/>
      <c r="V40" s="83" t="s">
        <v>430</v>
      </c>
      <c r="W40" s="81">
        <v>43588.62417824074</v>
      </c>
      <c r="X40" s="83" t="s">
        <v>516</v>
      </c>
      <c r="Y40" s="79"/>
      <c r="Z40" s="79"/>
      <c r="AA40" s="85" t="s">
        <v>634</v>
      </c>
      <c r="AB40" s="79"/>
      <c r="AC40" s="79" t="b">
        <v>0</v>
      </c>
      <c r="AD40" s="79">
        <v>0</v>
      </c>
      <c r="AE40" s="85" t="s">
        <v>716</v>
      </c>
      <c r="AF40" s="79" t="b">
        <v>0</v>
      </c>
      <c r="AG40" s="79" t="s">
        <v>718</v>
      </c>
      <c r="AH40" s="79"/>
      <c r="AI40" s="85" t="s">
        <v>716</v>
      </c>
      <c r="AJ40" s="79" t="b">
        <v>0</v>
      </c>
      <c r="AK40" s="79">
        <v>4</v>
      </c>
      <c r="AL40" s="85" t="s">
        <v>704</v>
      </c>
      <c r="AM40" s="79" t="s">
        <v>729</v>
      </c>
      <c r="AN40" s="79" t="b">
        <v>0</v>
      </c>
      <c r="AO40" s="85" t="s">
        <v>704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22</v>
      </c>
      <c r="BK40" s="49">
        <v>100</v>
      </c>
      <c r="BL40" s="48">
        <v>22</v>
      </c>
    </row>
    <row r="41" spans="1:64" ht="15">
      <c r="A41" s="64" t="s">
        <v>250</v>
      </c>
      <c r="B41" s="64" t="s">
        <v>297</v>
      </c>
      <c r="C41" s="65"/>
      <c r="D41" s="66"/>
      <c r="E41" s="67"/>
      <c r="F41" s="68"/>
      <c r="G41" s="65"/>
      <c r="H41" s="69"/>
      <c r="I41" s="70"/>
      <c r="J41" s="70"/>
      <c r="K41" s="34" t="s">
        <v>65</v>
      </c>
      <c r="L41" s="77">
        <v>55</v>
      </c>
      <c r="M41" s="77"/>
      <c r="N41" s="72"/>
      <c r="O41" s="79" t="s">
        <v>307</v>
      </c>
      <c r="P41" s="81">
        <v>43589.76484953704</v>
      </c>
      <c r="Q41" s="79" t="s">
        <v>324</v>
      </c>
      <c r="R41" s="79"/>
      <c r="S41" s="79"/>
      <c r="T41" s="79" t="s">
        <v>376</v>
      </c>
      <c r="U41" s="79"/>
      <c r="V41" s="83" t="s">
        <v>431</v>
      </c>
      <c r="W41" s="81">
        <v>43589.76484953704</v>
      </c>
      <c r="X41" s="83" t="s">
        <v>517</v>
      </c>
      <c r="Y41" s="79"/>
      <c r="Z41" s="79"/>
      <c r="AA41" s="85" t="s">
        <v>635</v>
      </c>
      <c r="AB41" s="79"/>
      <c r="AC41" s="79" t="b">
        <v>0</v>
      </c>
      <c r="AD41" s="79">
        <v>0</v>
      </c>
      <c r="AE41" s="85" t="s">
        <v>716</v>
      </c>
      <c r="AF41" s="79" t="b">
        <v>0</v>
      </c>
      <c r="AG41" s="79" t="s">
        <v>718</v>
      </c>
      <c r="AH41" s="79"/>
      <c r="AI41" s="85" t="s">
        <v>716</v>
      </c>
      <c r="AJ41" s="79" t="b">
        <v>0</v>
      </c>
      <c r="AK41" s="79">
        <v>22</v>
      </c>
      <c r="AL41" s="85" t="s">
        <v>707</v>
      </c>
      <c r="AM41" s="79" t="s">
        <v>723</v>
      </c>
      <c r="AN41" s="79" t="b">
        <v>0</v>
      </c>
      <c r="AO41" s="85" t="s">
        <v>707</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22</v>
      </c>
      <c r="BK41" s="49">
        <v>100</v>
      </c>
      <c r="BL41" s="48">
        <v>22</v>
      </c>
    </row>
    <row r="42" spans="1:64" ht="15">
      <c r="A42" s="64" t="s">
        <v>251</v>
      </c>
      <c r="B42" s="64" t="s">
        <v>297</v>
      </c>
      <c r="C42" s="65"/>
      <c r="D42" s="66"/>
      <c r="E42" s="67"/>
      <c r="F42" s="68"/>
      <c r="G42" s="65"/>
      <c r="H42" s="69"/>
      <c r="I42" s="70"/>
      <c r="J42" s="70"/>
      <c r="K42" s="34" t="s">
        <v>65</v>
      </c>
      <c r="L42" s="77">
        <v>56</v>
      </c>
      <c r="M42" s="77"/>
      <c r="N42" s="72"/>
      <c r="O42" s="79" t="s">
        <v>307</v>
      </c>
      <c r="P42" s="81">
        <v>43589.76520833333</v>
      </c>
      <c r="Q42" s="79" t="s">
        <v>324</v>
      </c>
      <c r="R42" s="79"/>
      <c r="S42" s="79"/>
      <c r="T42" s="79" t="s">
        <v>376</v>
      </c>
      <c r="U42" s="79"/>
      <c r="V42" s="83" t="s">
        <v>432</v>
      </c>
      <c r="W42" s="81">
        <v>43589.76520833333</v>
      </c>
      <c r="X42" s="83" t="s">
        <v>518</v>
      </c>
      <c r="Y42" s="79"/>
      <c r="Z42" s="79"/>
      <c r="AA42" s="85" t="s">
        <v>636</v>
      </c>
      <c r="AB42" s="79"/>
      <c r="AC42" s="79" t="b">
        <v>0</v>
      </c>
      <c r="AD42" s="79">
        <v>0</v>
      </c>
      <c r="AE42" s="85" t="s">
        <v>716</v>
      </c>
      <c r="AF42" s="79" t="b">
        <v>0</v>
      </c>
      <c r="AG42" s="79" t="s">
        <v>718</v>
      </c>
      <c r="AH42" s="79"/>
      <c r="AI42" s="85" t="s">
        <v>716</v>
      </c>
      <c r="AJ42" s="79" t="b">
        <v>0</v>
      </c>
      <c r="AK42" s="79">
        <v>22</v>
      </c>
      <c r="AL42" s="85" t="s">
        <v>707</v>
      </c>
      <c r="AM42" s="79" t="s">
        <v>724</v>
      </c>
      <c r="AN42" s="79" t="b">
        <v>0</v>
      </c>
      <c r="AO42" s="85" t="s">
        <v>707</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22</v>
      </c>
      <c r="BK42" s="49">
        <v>100</v>
      </c>
      <c r="BL42" s="48">
        <v>22</v>
      </c>
    </row>
    <row r="43" spans="1:64" ht="15">
      <c r="A43" s="64" t="s">
        <v>252</v>
      </c>
      <c r="B43" s="64" t="s">
        <v>297</v>
      </c>
      <c r="C43" s="65"/>
      <c r="D43" s="66"/>
      <c r="E43" s="67"/>
      <c r="F43" s="68"/>
      <c r="G43" s="65"/>
      <c r="H43" s="69"/>
      <c r="I43" s="70"/>
      <c r="J43" s="70"/>
      <c r="K43" s="34" t="s">
        <v>65</v>
      </c>
      <c r="L43" s="77">
        <v>57</v>
      </c>
      <c r="M43" s="77"/>
      <c r="N43" s="72"/>
      <c r="O43" s="79" t="s">
        <v>307</v>
      </c>
      <c r="P43" s="81">
        <v>43589.771689814814</v>
      </c>
      <c r="Q43" s="79" t="s">
        <v>324</v>
      </c>
      <c r="R43" s="79"/>
      <c r="S43" s="79"/>
      <c r="T43" s="79" t="s">
        <v>376</v>
      </c>
      <c r="U43" s="79"/>
      <c r="V43" s="83" t="s">
        <v>433</v>
      </c>
      <c r="W43" s="81">
        <v>43589.771689814814</v>
      </c>
      <c r="X43" s="83" t="s">
        <v>519</v>
      </c>
      <c r="Y43" s="79"/>
      <c r="Z43" s="79"/>
      <c r="AA43" s="85" t="s">
        <v>637</v>
      </c>
      <c r="AB43" s="79"/>
      <c r="AC43" s="79" t="b">
        <v>0</v>
      </c>
      <c r="AD43" s="79">
        <v>0</v>
      </c>
      <c r="AE43" s="85" t="s">
        <v>716</v>
      </c>
      <c r="AF43" s="79" t="b">
        <v>0</v>
      </c>
      <c r="AG43" s="79" t="s">
        <v>718</v>
      </c>
      <c r="AH43" s="79"/>
      <c r="AI43" s="85" t="s">
        <v>716</v>
      </c>
      <c r="AJ43" s="79" t="b">
        <v>0</v>
      </c>
      <c r="AK43" s="79">
        <v>22</v>
      </c>
      <c r="AL43" s="85" t="s">
        <v>707</v>
      </c>
      <c r="AM43" s="79" t="s">
        <v>723</v>
      </c>
      <c r="AN43" s="79" t="b">
        <v>0</v>
      </c>
      <c r="AO43" s="85" t="s">
        <v>707</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22</v>
      </c>
      <c r="BK43" s="49">
        <v>100</v>
      </c>
      <c r="BL43" s="48">
        <v>22</v>
      </c>
    </row>
    <row r="44" spans="1:64" ht="15">
      <c r="A44" s="64" t="s">
        <v>253</v>
      </c>
      <c r="B44" s="64" t="s">
        <v>297</v>
      </c>
      <c r="C44" s="65"/>
      <c r="D44" s="66"/>
      <c r="E44" s="67"/>
      <c r="F44" s="68"/>
      <c r="G44" s="65"/>
      <c r="H44" s="69"/>
      <c r="I44" s="70"/>
      <c r="J44" s="70"/>
      <c r="K44" s="34" t="s">
        <v>65</v>
      </c>
      <c r="L44" s="77">
        <v>58</v>
      </c>
      <c r="M44" s="77"/>
      <c r="N44" s="72"/>
      <c r="O44" s="79" t="s">
        <v>307</v>
      </c>
      <c r="P44" s="81">
        <v>43589.773310185185</v>
      </c>
      <c r="Q44" s="79" t="s">
        <v>324</v>
      </c>
      <c r="R44" s="79"/>
      <c r="S44" s="79"/>
      <c r="T44" s="79" t="s">
        <v>376</v>
      </c>
      <c r="U44" s="79"/>
      <c r="V44" s="83" t="s">
        <v>434</v>
      </c>
      <c r="W44" s="81">
        <v>43589.773310185185</v>
      </c>
      <c r="X44" s="83" t="s">
        <v>520</v>
      </c>
      <c r="Y44" s="79"/>
      <c r="Z44" s="79"/>
      <c r="AA44" s="85" t="s">
        <v>638</v>
      </c>
      <c r="AB44" s="79"/>
      <c r="AC44" s="79" t="b">
        <v>0</v>
      </c>
      <c r="AD44" s="79">
        <v>0</v>
      </c>
      <c r="AE44" s="85" t="s">
        <v>716</v>
      </c>
      <c r="AF44" s="79" t="b">
        <v>0</v>
      </c>
      <c r="AG44" s="79" t="s">
        <v>718</v>
      </c>
      <c r="AH44" s="79"/>
      <c r="AI44" s="85" t="s">
        <v>716</v>
      </c>
      <c r="AJ44" s="79" t="b">
        <v>0</v>
      </c>
      <c r="AK44" s="79">
        <v>22</v>
      </c>
      <c r="AL44" s="85" t="s">
        <v>707</v>
      </c>
      <c r="AM44" s="79" t="s">
        <v>726</v>
      </c>
      <c r="AN44" s="79" t="b">
        <v>0</v>
      </c>
      <c r="AO44" s="85" t="s">
        <v>707</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22</v>
      </c>
      <c r="BK44" s="49">
        <v>100</v>
      </c>
      <c r="BL44" s="48">
        <v>22</v>
      </c>
    </row>
    <row r="45" spans="1:64" ht="15">
      <c r="A45" s="64" t="s">
        <v>254</v>
      </c>
      <c r="B45" s="64" t="s">
        <v>297</v>
      </c>
      <c r="C45" s="65"/>
      <c r="D45" s="66"/>
      <c r="E45" s="67"/>
      <c r="F45" s="68"/>
      <c r="G45" s="65"/>
      <c r="H45" s="69"/>
      <c r="I45" s="70"/>
      <c r="J45" s="70"/>
      <c r="K45" s="34" t="s">
        <v>65</v>
      </c>
      <c r="L45" s="77">
        <v>59</v>
      </c>
      <c r="M45" s="77"/>
      <c r="N45" s="72"/>
      <c r="O45" s="79" t="s">
        <v>307</v>
      </c>
      <c r="P45" s="81">
        <v>43589.77375</v>
      </c>
      <c r="Q45" s="79" t="s">
        <v>324</v>
      </c>
      <c r="R45" s="79"/>
      <c r="S45" s="79"/>
      <c r="T45" s="79" t="s">
        <v>376</v>
      </c>
      <c r="U45" s="79"/>
      <c r="V45" s="83" t="s">
        <v>435</v>
      </c>
      <c r="W45" s="81">
        <v>43589.77375</v>
      </c>
      <c r="X45" s="83" t="s">
        <v>521</v>
      </c>
      <c r="Y45" s="79"/>
      <c r="Z45" s="79"/>
      <c r="AA45" s="85" t="s">
        <v>639</v>
      </c>
      <c r="AB45" s="79"/>
      <c r="AC45" s="79" t="b">
        <v>0</v>
      </c>
      <c r="AD45" s="79">
        <v>0</v>
      </c>
      <c r="AE45" s="85" t="s">
        <v>716</v>
      </c>
      <c r="AF45" s="79" t="b">
        <v>0</v>
      </c>
      <c r="AG45" s="79" t="s">
        <v>718</v>
      </c>
      <c r="AH45" s="79"/>
      <c r="AI45" s="85" t="s">
        <v>716</v>
      </c>
      <c r="AJ45" s="79" t="b">
        <v>0</v>
      </c>
      <c r="AK45" s="79">
        <v>22</v>
      </c>
      <c r="AL45" s="85" t="s">
        <v>707</v>
      </c>
      <c r="AM45" s="79" t="s">
        <v>721</v>
      </c>
      <c r="AN45" s="79" t="b">
        <v>0</v>
      </c>
      <c r="AO45" s="85" t="s">
        <v>707</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22</v>
      </c>
      <c r="BK45" s="49">
        <v>100</v>
      </c>
      <c r="BL45" s="48">
        <v>22</v>
      </c>
    </row>
    <row r="46" spans="1:64" ht="15">
      <c r="A46" s="64" t="s">
        <v>255</v>
      </c>
      <c r="B46" s="64" t="s">
        <v>297</v>
      </c>
      <c r="C46" s="65"/>
      <c r="D46" s="66"/>
      <c r="E46" s="67"/>
      <c r="F46" s="68"/>
      <c r="G46" s="65"/>
      <c r="H46" s="69"/>
      <c r="I46" s="70"/>
      <c r="J46" s="70"/>
      <c r="K46" s="34" t="s">
        <v>65</v>
      </c>
      <c r="L46" s="77">
        <v>60</v>
      </c>
      <c r="M46" s="77"/>
      <c r="N46" s="72"/>
      <c r="O46" s="79" t="s">
        <v>307</v>
      </c>
      <c r="P46" s="81">
        <v>43589.78618055556</v>
      </c>
      <c r="Q46" s="79" t="s">
        <v>324</v>
      </c>
      <c r="R46" s="79"/>
      <c r="S46" s="79"/>
      <c r="T46" s="79" t="s">
        <v>376</v>
      </c>
      <c r="U46" s="79"/>
      <c r="V46" s="83" t="s">
        <v>436</v>
      </c>
      <c r="W46" s="81">
        <v>43589.78618055556</v>
      </c>
      <c r="X46" s="83" t="s">
        <v>522</v>
      </c>
      <c r="Y46" s="79"/>
      <c r="Z46" s="79"/>
      <c r="AA46" s="85" t="s">
        <v>640</v>
      </c>
      <c r="AB46" s="79"/>
      <c r="AC46" s="79" t="b">
        <v>0</v>
      </c>
      <c r="AD46" s="79">
        <v>0</v>
      </c>
      <c r="AE46" s="85" t="s">
        <v>716</v>
      </c>
      <c r="AF46" s="79" t="b">
        <v>0</v>
      </c>
      <c r="AG46" s="79" t="s">
        <v>718</v>
      </c>
      <c r="AH46" s="79"/>
      <c r="AI46" s="85" t="s">
        <v>716</v>
      </c>
      <c r="AJ46" s="79" t="b">
        <v>0</v>
      </c>
      <c r="AK46" s="79">
        <v>22</v>
      </c>
      <c r="AL46" s="85" t="s">
        <v>707</v>
      </c>
      <c r="AM46" s="79" t="s">
        <v>723</v>
      </c>
      <c r="AN46" s="79" t="b">
        <v>0</v>
      </c>
      <c r="AO46" s="85" t="s">
        <v>707</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22</v>
      </c>
      <c r="BK46" s="49">
        <v>100</v>
      </c>
      <c r="BL46" s="48">
        <v>22</v>
      </c>
    </row>
    <row r="47" spans="1:64" ht="15">
      <c r="A47" s="64" t="s">
        <v>256</v>
      </c>
      <c r="B47" s="64" t="s">
        <v>297</v>
      </c>
      <c r="C47" s="65"/>
      <c r="D47" s="66"/>
      <c r="E47" s="67"/>
      <c r="F47" s="68"/>
      <c r="G47" s="65"/>
      <c r="H47" s="69"/>
      <c r="I47" s="70"/>
      <c r="J47" s="70"/>
      <c r="K47" s="34" t="s">
        <v>65</v>
      </c>
      <c r="L47" s="77">
        <v>61</v>
      </c>
      <c r="M47" s="77"/>
      <c r="N47" s="72"/>
      <c r="O47" s="79" t="s">
        <v>307</v>
      </c>
      <c r="P47" s="81">
        <v>43589.7899537037</v>
      </c>
      <c r="Q47" s="79" t="s">
        <v>324</v>
      </c>
      <c r="R47" s="79"/>
      <c r="S47" s="79"/>
      <c r="T47" s="79" t="s">
        <v>376</v>
      </c>
      <c r="U47" s="79"/>
      <c r="V47" s="83" t="s">
        <v>437</v>
      </c>
      <c r="W47" s="81">
        <v>43589.7899537037</v>
      </c>
      <c r="X47" s="83" t="s">
        <v>523</v>
      </c>
      <c r="Y47" s="79"/>
      <c r="Z47" s="79"/>
      <c r="AA47" s="85" t="s">
        <v>641</v>
      </c>
      <c r="AB47" s="79"/>
      <c r="AC47" s="79" t="b">
        <v>0</v>
      </c>
      <c r="AD47" s="79">
        <v>0</v>
      </c>
      <c r="AE47" s="85" t="s">
        <v>716</v>
      </c>
      <c r="AF47" s="79" t="b">
        <v>0</v>
      </c>
      <c r="AG47" s="79" t="s">
        <v>718</v>
      </c>
      <c r="AH47" s="79"/>
      <c r="AI47" s="85" t="s">
        <v>716</v>
      </c>
      <c r="AJ47" s="79" t="b">
        <v>0</v>
      </c>
      <c r="AK47" s="79">
        <v>22</v>
      </c>
      <c r="AL47" s="85" t="s">
        <v>707</v>
      </c>
      <c r="AM47" s="79" t="s">
        <v>724</v>
      </c>
      <c r="AN47" s="79" t="b">
        <v>0</v>
      </c>
      <c r="AO47" s="85" t="s">
        <v>707</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22</v>
      </c>
      <c r="BK47" s="49">
        <v>100</v>
      </c>
      <c r="BL47" s="48">
        <v>22</v>
      </c>
    </row>
    <row r="48" spans="1:64" ht="15">
      <c r="A48" s="64" t="s">
        <v>257</v>
      </c>
      <c r="B48" s="64" t="s">
        <v>297</v>
      </c>
      <c r="C48" s="65"/>
      <c r="D48" s="66"/>
      <c r="E48" s="67"/>
      <c r="F48" s="68"/>
      <c r="G48" s="65"/>
      <c r="H48" s="69"/>
      <c r="I48" s="70"/>
      <c r="J48" s="70"/>
      <c r="K48" s="34" t="s">
        <v>65</v>
      </c>
      <c r="L48" s="77">
        <v>62</v>
      </c>
      <c r="M48" s="77"/>
      <c r="N48" s="72"/>
      <c r="O48" s="79" t="s">
        <v>307</v>
      </c>
      <c r="P48" s="81">
        <v>43589.79708333333</v>
      </c>
      <c r="Q48" s="79" t="s">
        <v>324</v>
      </c>
      <c r="R48" s="79"/>
      <c r="S48" s="79"/>
      <c r="T48" s="79" t="s">
        <v>376</v>
      </c>
      <c r="U48" s="79"/>
      <c r="V48" s="83" t="s">
        <v>438</v>
      </c>
      <c r="W48" s="81">
        <v>43589.79708333333</v>
      </c>
      <c r="X48" s="83" t="s">
        <v>524</v>
      </c>
      <c r="Y48" s="79"/>
      <c r="Z48" s="79"/>
      <c r="AA48" s="85" t="s">
        <v>642</v>
      </c>
      <c r="AB48" s="79"/>
      <c r="AC48" s="79" t="b">
        <v>0</v>
      </c>
      <c r="AD48" s="79">
        <v>0</v>
      </c>
      <c r="AE48" s="85" t="s">
        <v>716</v>
      </c>
      <c r="AF48" s="79" t="b">
        <v>0</v>
      </c>
      <c r="AG48" s="79" t="s">
        <v>718</v>
      </c>
      <c r="AH48" s="79"/>
      <c r="AI48" s="85" t="s">
        <v>716</v>
      </c>
      <c r="AJ48" s="79" t="b">
        <v>0</v>
      </c>
      <c r="AK48" s="79">
        <v>22</v>
      </c>
      <c r="AL48" s="85" t="s">
        <v>707</v>
      </c>
      <c r="AM48" s="79" t="s">
        <v>723</v>
      </c>
      <c r="AN48" s="79" t="b">
        <v>0</v>
      </c>
      <c r="AO48" s="85" t="s">
        <v>707</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22</v>
      </c>
      <c r="BK48" s="49">
        <v>100</v>
      </c>
      <c r="BL48" s="48">
        <v>22</v>
      </c>
    </row>
    <row r="49" spans="1:64" ht="15">
      <c r="A49" s="64" t="s">
        <v>258</v>
      </c>
      <c r="B49" s="64" t="s">
        <v>297</v>
      </c>
      <c r="C49" s="65"/>
      <c r="D49" s="66"/>
      <c r="E49" s="67"/>
      <c r="F49" s="68"/>
      <c r="G49" s="65"/>
      <c r="H49" s="69"/>
      <c r="I49" s="70"/>
      <c r="J49" s="70"/>
      <c r="K49" s="34" t="s">
        <v>65</v>
      </c>
      <c r="L49" s="77">
        <v>63</v>
      </c>
      <c r="M49" s="77"/>
      <c r="N49" s="72"/>
      <c r="O49" s="79" t="s">
        <v>307</v>
      </c>
      <c r="P49" s="81">
        <v>43589.80587962963</v>
      </c>
      <c r="Q49" s="79" t="s">
        <v>324</v>
      </c>
      <c r="R49" s="79"/>
      <c r="S49" s="79"/>
      <c r="T49" s="79" t="s">
        <v>376</v>
      </c>
      <c r="U49" s="79"/>
      <c r="V49" s="83" t="s">
        <v>439</v>
      </c>
      <c r="W49" s="81">
        <v>43589.80587962963</v>
      </c>
      <c r="X49" s="83" t="s">
        <v>525</v>
      </c>
      <c r="Y49" s="79"/>
      <c r="Z49" s="79"/>
      <c r="AA49" s="85" t="s">
        <v>643</v>
      </c>
      <c r="AB49" s="79"/>
      <c r="AC49" s="79" t="b">
        <v>0</v>
      </c>
      <c r="AD49" s="79">
        <v>0</v>
      </c>
      <c r="AE49" s="85" t="s">
        <v>716</v>
      </c>
      <c r="AF49" s="79" t="b">
        <v>0</v>
      </c>
      <c r="AG49" s="79" t="s">
        <v>718</v>
      </c>
      <c r="AH49" s="79"/>
      <c r="AI49" s="85" t="s">
        <v>716</v>
      </c>
      <c r="AJ49" s="79" t="b">
        <v>0</v>
      </c>
      <c r="AK49" s="79">
        <v>22</v>
      </c>
      <c r="AL49" s="85" t="s">
        <v>707</v>
      </c>
      <c r="AM49" s="79" t="s">
        <v>721</v>
      </c>
      <c r="AN49" s="79" t="b">
        <v>0</v>
      </c>
      <c r="AO49" s="85" t="s">
        <v>707</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22</v>
      </c>
      <c r="BK49" s="49">
        <v>100</v>
      </c>
      <c r="BL49" s="48">
        <v>22</v>
      </c>
    </row>
    <row r="50" spans="1:64" ht="15">
      <c r="A50" s="64" t="s">
        <v>259</v>
      </c>
      <c r="B50" s="64" t="s">
        <v>297</v>
      </c>
      <c r="C50" s="65"/>
      <c r="D50" s="66"/>
      <c r="E50" s="67"/>
      <c r="F50" s="68"/>
      <c r="G50" s="65"/>
      <c r="H50" s="69"/>
      <c r="I50" s="70"/>
      <c r="J50" s="70"/>
      <c r="K50" s="34" t="s">
        <v>65</v>
      </c>
      <c r="L50" s="77">
        <v>64</v>
      </c>
      <c r="M50" s="77"/>
      <c r="N50" s="72"/>
      <c r="O50" s="79" t="s">
        <v>307</v>
      </c>
      <c r="P50" s="81">
        <v>43589.808854166666</v>
      </c>
      <c r="Q50" s="79" t="s">
        <v>324</v>
      </c>
      <c r="R50" s="79"/>
      <c r="S50" s="79"/>
      <c r="T50" s="79" t="s">
        <v>376</v>
      </c>
      <c r="U50" s="79"/>
      <c r="V50" s="83" t="s">
        <v>440</v>
      </c>
      <c r="W50" s="81">
        <v>43589.808854166666</v>
      </c>
      <c r="X50" s="83" t="s">
        <v>526</v>
      </c>
      <c r="Y50" s="79"/>
      <c r="Z50" s="79"/>
      <c r="AA50" s="85" t="s">
        <v>644</v>
      </c>
      <c r="AB50" s="79"/>
      <c r="AC50" s="79" t="b">
        <v>0</v>
      </c>
      <c r="AD50" s="79">
        <v>0</v>
      </c>
      <c r="AE50" s="85" t="s">
        <v>716</v>
      </c>
      <c r="AF50" s="79" t="b">
        <v>0</v>
      </c>
      <c r="AG50" s="79" t="s">
        <v>718</v>
      </c>
      <c r="AH50" s="79"/>
      <c r="AI50" s="85" t="s">
        <v>716</v>
      </c>
      <c r="AJ50" s="79" t="b">
        <v>0</v>
      </c>
      <c r="AK50" s="79">
        <v>22</v>
      </c>
      <c r="AL50" s="85" t="s">
        <v>707</v>
      </c>
      <c r="AM50" s="79" t="s">
        <v>721</v>
      </c>
      <c r="AN50" s="79" t="b">
        <v>0</v>
      </c>
      <c r="AO50" s="85" t="s">
        <v>707</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22</v>
      </c>
      <c r="BK50" s="49">
        <v>100</v>
      </c>
      <c r="BL50" s="48">
        <v>22</v>
      </c>
    </row>
    <row r="51" spans="1:64" ht="15">
      <c r="A51" s="64" t="s">
        <v>260</v>
      </c>
      <c r="B51" s="64" t="s">
        <v>297</v>
      </c>
      <c r="C51" s="65"/>
      <c r="D51" s="66"/>
      <c r="E51" s="67"/>
      <c r="F51" s="68"/>
      <c r="G51" s="65"/>
      <c r="H51" s="69"/>
      <c r="I51" s="70"/>
      <c r="J51" s="70"/>
      <c r="K51" s="34" t="s">
        <v>65</v>
      </c>
      <c r="L51" s="77">
        <v>65</v>
      </c>
      <c r="M51" s="77"/>
      <c r="N51" s="72"/>
      <c r="O51" s="79" t="s">
        <v>307</v>
      </c>
      <c r="P51" s="81">
        <v>43589.83305555556</v>
      </c>
      <c r="Q51" s="79" t="s">
        <v>324</v>
      </c>
      <c r="R51" s="79"/>
      <c r="S51" s="79"/>
      <c r="T51" s="79" t="s">
        <v>376</v>
      </c>
      <c r="U51" s="79"/>
      <c r="V51" s="83" t="s">
        <v>441</v>
      </c>
      <c r="W51" s="81">
        <v>43589.83305555556</v>
      </c>
      <c r="X51" s="83" t="s">
        <v>527</v>
      </c>
      <c r="Y51" s="79"/>
      <c r="Z51" s="79"/>
      <c r="AA51" s="85" t="s">
        <v>645</v>
      </c>
      <c r="AB51" s="79"/>
      <c r="AC51" s="79" t="b">
        <v>0</v>
      </c>
      <c r="AD51" s="79">
        <v>0</v>
      </c>
      <c r="AE51" s="85" t="s">
        <v>716</v>
      </c>
      <c r="AF51" s="79" t="b">
        <v>0</v>
      </c>
      <c r="AG51" s="79" t="s">
        <v>718</v>
      </c>
      <c r="AH51" s="79"/>
      <c r="AI51" s="85" t="s">
        <v>716</v>
      </c>
      <c r="AJ51" s="79" t="b">
        <v>0</v>
      </c>
      <c r="AK51" s="79">
        <v>22</v>
      </c>
      <c r="AL51" s="85" t="s">
        <v>707</v>
      </c>
      <c r="AM51" s="79" t="s">
        <v>723</v>
      </c>
      <c r="AN51" s="79" t="b">
        <v>0</v>
      </c>
      <c r="AO51" s="85" t="s">
        <v>707</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22</v>
      </c>
      <c r="BK51" s="49">
        <v>100</v>
      </c>
      <c r="BL51" s="48">
        <v>22</v>
      </c>
    </row>
    <row r="52" spans="1:64" ht="15">
      <c r="A52" s="64" t="s">
        <v>261</v>
      </c>
      <c r="B52" s="64" t="s">
        <v>297</v>
      </c>
      <c r="C52" s="65"/>
      <c r="D52" s="66"/>
      <c r="E52" s="67"/>
      <c r="F52" s="68"/>
      <c r="G52" s="65"/>
      <c r="H52" s="69"/>
      <c r="I52" s="70"/>
      <c r="J52" s="70"/>
      <c r="K52" s="34" t="s">
        <v>65</v>
      </c>
      <c r="L52" s="77">
        <v>66</v>
      </c>
      <c r="M52" s="77"/>
      <c r="N52" s="72"/>
      <c r="O52" s="79" t="s">
        <v>307</v>
      </c>
      <c r="P52" s="81">
        <v>43589.85313657407</v>
      </c>
      <c r="Q52" s="79" t="s">
        <v>324</v>
      </c>
      <c r="R52" s="79"/>
      <c r="S52" s="79"/>
      <c r="T52" s="79" t="s">
        <v>376</v>
      </c>
      <c r="U52" s="79"/>
      <c r="V52" s="83" t="s">
        <v>442</v>
      </c>
      <c r="W52" s="81">
        <v>43589.85313657407</v>
      </c>
      <c r="X52" s="83" t="s">
        <v>528</v>
      </c>
      <c r="Y52" s="79"/>
      <c r="Z52" s="79"/>
      <c r="AA52" s="85" t="s">
        <v>646</v>
      </c>
      <c r="AB52" s="79"/>
      <c r="AC52" s="79" t="b">
        <v>0</v>
      </c>
      <c r="AD52" s="79">
        <v>0</v>
      </c>
      <c r="AE52" s="85" t="s">
        <v>716</v>
      </c>
      <c r="AF52" s="79" t="b">
        <v>0</v>
      </c>
      <c r="AG52" s="79" t="s">
        <v>718</v>
      </c>
      <c r="AH52" s="79"/>
      <c r="AI52" s="85" t="s">
        <v>716</v>
      </c>
      <c r="AJ52" s="79" t="b">
        <v>0</v>
      </c>
      <c r="AK52" s="79">
        <v>22</v>
      </c>
      <c r="AL52" s="85" t="s">
        <v>707</v>
      </c>
      <c r="AM52" s="79" t="s">
        <v>724</v>
      </c>
      <c r="AN52" s="79" t="b">
        <v>0</v>
      </c>
      <c r="AO52" s="85" t="s">
        <v>707</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22</v>
      </c>
      <c r="BK52" s="49">
        <v>100</v>
      </c>
      <c r="BL52" s="48">
        <v>22</v>
      </c>
    </row>
    <row r="53" spans="1:64" ht="15">
      <c r="A53" s="64" t="s">
        <v>262</v>
      </c>
      <c r="B53" s="64" t="s">
        <v>297</v>
      </c>
      <c r="C53" s="65"/>
      <c r="D53" s="66"/>
      <c r="E53" s="67"/>
      <c r="F53" s="68"/>
      <c r="G53" s="65"/>
      <c r="H53" s="69"/>
      <c r="I53" s="70"/>
      <c r="J53" s="70"/>
      <c r="K53" s="34" t="s">
        <v>65</v>
      </c>
      <c r="L53" s="77">
        <v>67</v>
      </c>
      <c r="M53" s="77"/>
      <c r="N53" s="72"/>
      <c r="O53" s="79" t="s">
        <v>307</v>
      </c>
      <c r="P53" s="81">
        <v>43589.87395833333</v>
      </c>
      <c r="Q53" s="79" t="s">
        <v>324</v>
      </c>
      <c r="R53" s="79"/>
      <c r="S53" s="79"/>
      <c r="T53" s="79" t="s">
        <v>376</v>
      </c>
      <c r="U53" s="79"/>
      <c r="V53" s="83" t="s">
        <v>443</v>
      </c>
      <c r="W53" s="81">
        <v>43589.87395833333</v>
      </c>
      <c r="X53" s="83" t="s">
        <v>529</v>
      </c>
      <c r="Y53" s="79"/>
      <c r="Z53" s="79"/>
      <c r="AA53" s="85" t="s">
        <v>647</v>
      </c>
      <c r="AB53" s="79"/>
      <c r="AC53" s="79" t="b">
        <v>0</v>
      </c>
      <c r="AD53" s="79">
        <v>0</v>
      </c>
      <c r="AE53" s="85" t="s">
        <v>716</v>
      </c>
      <c r="AF53" s="79" t="b">
        <v>0</v>
      </c>
      <c r="AG53" s="79" t="s">
        <v>718</v>
      </c>
      <c r="AH53" s="79"/>
      <c r="AI53" s="85" t="s">
        <v>716</v>
      </c>
      <c r="AJ53" s="79" t="b">
        <v>0</v>
      </c>
      <c r="AK53" s="79">
        <v>22</v>
      </c>
      <c r="AL53" s="85" t="s">
        <v>707</v>
      </c>
      <c r="AM53" s="79" t="s">
        <v>723</v>
      </c>
      <c r="AN53" s="79" t="b">
        <v>0</v>
      </c>
      <c r="AO53" s="85" t="s">
        <v>707</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22</v>
      </c>
      <c r="BK53" s="49">
        <v>100</v>
      </c>
      <c r="BL53" s="48">
        <v>22</v>
      </c>
    </row>
    <row r="54" spans="1:64" ht="15">
      <c r="A54" s="64" t="s">
        <v>263</v>
      </c>
      <c r="B54" s="64" t="s">
        <v>297</v>
      </c>
      <c r="C54" s="65"/>
      <c r="D54" s="66"/>
      <c r="E54" s="67"/>
      <c r="F54" s="68"/>
      <c r="G54" s="65"/>
      <c r="H54" s="69"/>
      <c r="I54" s="70"/>
      <c r="J54" s="70"/>
      <c r="K54" s="34" t="s">
        <v>65</v>
      </c>
      <c r="L54" s="77">
        <v>68</v>
      </c>
      <c r="M54" s="77"/>
      <c r="N54" s="72"/>
      <c r="O54" s="79" t="s">
        <v>307</v>
      </c>
      <c r="P54" s="81">
        <v>43589.875185185185</v>
      </c>
      <c r="Q54" s="79" t="s">
        <v>324</v>
      </c>
      <c r="R54" s="79"/>
      <c r="S54" s="79"/>
      <c r="T54" s="79" t="s">
        <v>376</v>
      </c>
      <c r="U54" s="79"/>
      <c r="V54" s="83" t="s">
        <v>444</v>
      </c>
      <c r="W54" s="81">
        <v>43589.875185185185</v>
      </c>
      <c r="X54" s="83" t="s">
        <v>530</v>
      </c>
      <c r="Y54" s="79"/>
      <c r="Z54" s="79"/>
      <c r="AA54" s="85" t="s">
        <v>648</v>
      </c>
      <c r="AB54" s="79"/>
      <c r="AC54" s="79" t="b">
        <v>0</v>
      </c>
      <c r="AD54" s="79">
        <v>0</v>
      </c>
      <c r="AE54" s="85" t="s">
        <v>716</v>
      </c>
      <c r="AF54" s="79" t="b">
        <v>0</v>
      </c>
      <c r="AG54" s="79" t="s">
        <v>718</v>
      </c>
      <c r="AH54" s="79"/>
      <c r="AI54" s="85" t="s">
        <v>716</v>
      </c>
      <c r="AJ54" s="79" t="b">
        <v>0</v>
      </c>
      <c r="AK54" s="79">
        <v>22</v>
      </c>
      <c r="AL54" s="85" t="s">
        <v>707</v>
      </c>
      <c r="AM54" s="79" t="s">
        <v>730</v>
      </c>
      <c r="AN54" s="79" t="b">
        <v>0</v>
      </c>
      <c r="AO54" s="85" t="s">
        <v>707</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22</v>
      </c>
      <c r="BK54" s="49">
        <v>100</v>
      </c>
      <c r="BL54" s="48">
        <v>22</v>
      </c>
    </row>
    <row r="55" spans="1:64" ht="15">
      <c r="A55" s="64" t="s">
        <v>264</v>
      </c>
      <c r="B55" s="64" t="s">
        <v>297</v>
      </c>
      <c r="C55" s="65"/>
      <c r="D55" s="66"/>
      <c r="E55" s="67"/>
      <c r="F55" s="68"/>
      <c r="G55" s="65"/>
      <c r="H55" s="69"/>
      <c r="I55" s="70"/>
      <c r="J55" s="70"/>
      <c r="K55" s="34" t="s">
        <v>65</v>
      </c>
      <c r="L55" s="77">
        <v>69</v>
      </c>
      <c r="M55" s="77"/>
      <c r="N55" s="72"/>
      <c r="O55" s="79" t="s">
        <v>307</v>
      </c>
      <c r="P55" s="81">
        <v>43589.88313657408</v>
      </c>
      <c r="Q55" s="79" t="s">
        <v>324</v>
      </c>
      <c r="R55" s="79"/>
      <c r="S55" s="79"/>
      <c r="T55" s="79" t="s">
        <v>376</v>
      </c>
      <c r="U55" s="79"/>
      <c r="V55" s="83" t="s">
        <v>445</v>
      </c>
      <c r="W55" s="81">
        <v>43589.88313657408</v>
      </c>
      <c r="X55" s="83" t="s">
        <v>531</v>
      </c>
      <c r="Y55" s="79"/>
      <c r="Z55" s="79"/>
      <c r="AA55" s="85" t="s">
        <v>649</v>
      </c>
      <c r="AB55" s="79"/>
      <c r="AC55" s="79" t="b">
        <v>0</v>
      </c>
      <c r="AD55" s="79">
        <v>0</v>
      </c>
      <c r="AE55" s="85" t="s">
        <v>716</v>
      </c>
      <c r="AF55" s="79" t="b">
        <v>0</v>
      </c>
      <c r="AG55" s="79" t="s">
        <v>718</v>
      </c>
      <c r="AH55" s="79"/>
      <c r="AI55" s="85" t="s">
        <v>716</v>
      </c>
      <c r="AJ55" s="79" t="b">
        <v>0</v>
      </c>
      <c r="AK55" s="79">
        <v>22</v>
      </c>
      <c r="AL55" s="85" t="s">
        <v>707</v>
      </c>
      <c r="AM55" s="79" t="s">
        <v>723</v>
      </c>
      <c r="AN55" s="79" t="b">
        <v>0</v>
      </c>
      <c r="AO55" s="85" t="s">
        <v>707</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22</v>
      </c>
      <c r="BK55" s="49">
        <v>100</v>
      </c>
      <c r="BL55" s="48">
        <v>22</v>
      </c>
    </row>
    <row r="56" spans="1:64" ht="15">
      <c r="A56" s="64" t="s">
        <v>265</v>
      </c>
      <c r="B56" s="64" t="s">
        <v>297</v>
      </c>
      <c r="C56" s="65"/>
      <c r="D56" s="66"/>
      <c r="E56" s="67"/>
      <c r="F56" s="68"/>
      <c r="G56" s="65"/>
      <c r="H56" s="69"/>
      <c r="I56" s="70"/>
      <c r="J56" s="70"/>
      <c r="K56" s="34" t="s">
        <v>65</v>
      </c>
      <c r="L56" s="77">
        <v>70</v>
      </c>
      <c r="M56" s="77"/>
      <c r="N56" s="72"/>
      <c r="O56" s="79" t="s">
        <v>307</v>
      </c>
      <c r="P56" s="81">
        <v>43589.926875</v>
      </c>
      <c r="Q56" s="79" t="s">
        <v>324</v>
      </c>
      <c r="R56" s="79"/>
      <c r="S56" s="79"/>
      <c r="T56" s="79" t="s">
        <v>376</v>
      </c>
      <c r="U56" s="79"/>
      <c r="V56" s="83" t="s">
        <v>446</v>
      </c>
      <c r="W56" s="81">
        <v>43589.926875</v>
      </c>
      <c r="X56" s="83" t="s">
        <v>532</v>
      </c>
      <c r="Y56" s="79"/>
      <c r="Z56" s="79"/>
      <c r="AA56" s="85" t="s">
        <v>650</v>
      </c>
      <c r="AB56" s="79"/>
      <c r="AC56" s="79" t="b">
        <v>0</v>
      </c>
      <c r="AD56" s="79">
        <v>0</v>
      </c>
      <c r="AE56" s="85" t="s">
        <v>716</v>
      </c>
      <c r="AF56" s="79" t="b">
        <v>0</v>
      </c>
      <c r="AG56" s="79" t="s">
        <v>718</v>
      </c>
      <c r="AH56" s="79"/>
      <c r="AI56" s="85" t="s">
        <v>716</v>
      </c>
      <c r="AJ56" s="79" t="b">
        <v>0</v>
      </c>
      <c r="AK56" s="79">
        <v>22</v>
      </c>
      <c r="AL56" s="85" t="s">
        <v>707</v>
      </c>
      <c r="AM56" s="79" t="s">
        <v>724</v>
      </c>
      <c r="AN56" s="79" t="b">
        <v>0</v>
      </c>
      <c r="AO56" s="85" t="s">
        <v>707</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22</v>
      </c>
      <c r="BK56" s="49">
        <v>100</v>
      </c>
      <c r="BL56" s="48">
        <v>22</v>
      </c>
    </row>
    <row r="57" spans="1:64" ht="15">
      <c r="A57" s="64" t="s">
        <v>266</v>
      </c>
      <c r="B57" s="64" t="s">
        <v>297</v>
      </c>
      <c r="C57" s="65"/>
      <c r="D57" s="66"/>
      <c r="E57" s="67"/>
      <c r="F57" s="68"/>
      <c r="G57" s="65"/>
      <c r="H57" s="69"/>
      <c r="I57" s="70"/>
      <c r="J57" s="70"/>
      <c r="K57" s="34" t="s">
        <v>65</v>
      </c>
      <c r="L57" s="77">
        <v>71</v>
      </c>
      <c r="M57" s="77"/>
      <c r="N57" s="72"/>
      <c r="O57" s="79" t="s">
        <v>307</v>
      </c>
      <c r="P57" s="81">
        <v>43589.981469907405</v>
      </c>
      <c r="Q57" s="79" t="s">
        <v>324</v>
      </c>
      <c r="R57" s="79"/>
      <c r="S57" s="79"/>
      <c r="T57" s="79" t="s">
        <v>376</v>
      </c>
      <c r="U57" s="79"/>
      <c r="V57" s="83" t="s">
        <v>447</v>
      </c>
      <c r="W57" s="81">
        <v>43589.981469907405</v>
      </c>
      <c r="X57" s="83" t="s">
        <v>533</v>
      </c>
      <c r="Y57" s="79"/>
      <c r="Z57" s="79"/>
      <c r="AA57" s="85" t="s">
        <v>651</v>
      </c>
      <c r="AB57" s="79"/>
      <c r="AC57" s="79" t="b">
        <v>0</v>
      </c>
      <c r="AD57" s="79">
        <v>0</v>
      </c>
      <c r="AE57" s="85" t="s">
        <v>716</v>
      </c>
      <c r="AF57" s="79" t="b">
        <v>0</v>
      </c>
      <c r="AG57" s="79" t="s">
        <v>718</v>
      </c>
      <c r="AH57" s="79"/>
      <c r="AI57" s="85" t="s">
        <v>716</v>
      </c>
      <c r="AJ57" s="79" t="b">
        <v>0</v>
      </c>
      <c r="AK57" s="79">
        <v>22</v>
      </c>
      <c r="AL57" s="85" t="s">
        <v>707</v>
      </c>
      <c r="AM57" s="79" t="s">
        <v>724</v>
      </c>
      <c r="AN57" s="79" t="b">
        <v>0</v>
      </c>
      <c r="AO57" s="85" t="s">
        <v>707</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22</v>
      </c>
      <c r="BK57" s="49">
        <v>100</v>
      </c>
      <c r="BL57" s="48">
        <v>22</v>
      </c>
    </row>
    <row r="58" spans="1:64" ht="15">
      <c r="A58" s="64" t="s">
        <v>267</v>
      </c>
      <c r="B58" s="64" t="s">
        <v>297</v>
      </c>
      <c r="C58" s="65"/>
      <c r="D58" s="66"/>
      <c r="E58" s="67"/>
      <c r="F58" s="68"/>
      <c r="G58" s="65"/>
      <c r="H58" s="69"/>
      <c r="I58" s="70"/>
      <c r="J58" s="70"/>
      <c r="K58" s="34" t="s">
        <v>65</v>
      </c>
      <c r="L58" s="77">
        <v>72</v>
      </c>
      <c r="M58" s="77"/>
      <c r="N58" s="72"/>
      <c r="O58" s="79" t="s">
        <v>307</v>
      </c>
      <c r="P58" s="81">
        <v>43590.073645833334</v>
      </c>
      <c r="Q58" s="79" t="s">
        <v>324</v>
      </c>
      <c r="R58" s="79"/>
      <c r="S58" s="79"/>
      <c r="T58" s="79" t="s">
        <v>376</v>
      </c>
      <c r="U58" s="79"/>
      <c r="V58" s="83" t="s">
        <v>448</v>
      </c>
      <c r="W58" s="81">
        <v>43590.073645833334</v>
      </c>
      <c r="X58" s="83" t="s">
        <v>534</v>
      </c>
      <c r="Y58" s="79"/>
      <c r="Z58" s="79"/>
      <c r="AA58" s="85" t="s">
        <v>652</v>
      </c>
      <c r="AB58" s="79"/>
      <c r="AC58" s="79" t="b">
        <v>0</v>
      </c>
      <c r="AD58" s="79">
        <v>0</v>
      </c>
      <c r="AE58" s="85" t="s">
        <v>716</v>
      </c>
      <c r="AF58" s="79" t="b">
        <v>0</v>
      </c>
      <c r="AG58" s="79" t="s">
        <v>718</v>
      </c>
      <c r="AH58" s="79"/>
      <c r="AI58" s="85" t="s">
        <v>716</v>
      </c>
      <c r="AJ58" s="79" t="b">
        <v>0</v>
      </c>
      <c r="AK58" s="79">
        <v>22</v>
      </c>
      <c r="AL58" s="85" t="s">
        <v>707</v>
      </c>
      <c r="AM58" s="79" t="s">
        <v>721</v>
      </c>
      <c r="AN58" s="79" t="b">
        <v>0</v>
      </c>
      <c r="AO58" s="85" t="s">
        <v>707</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22</v>
      </c>
      <c r="BK58" s="49">
        <v>100</v>
      </c>
      <c r="BL58" s="48">
        <v>22</v>
      </c>
    </row>
    <row r="59" spans="1:64" ht="15">
      <c r="A59" s="64" t="s">
        <v>268</v>
      </c>
      <c r="B59" s="64" t="s">
        <v>297</v>
      </c>
      <c r="C59" s="65"/>
      <c r="D59" s="66"/>
      <c r="E59" s="67"/>
      <c r="F59" s="68"/>
      <c r="G59" s="65"/>
      <c r="H59" s="69"/>
      <c r="I59" s="70"/>
      <c r="J59" s="70"/>
      <c r="K59" s="34" t="s">
        <v>65</v>
      </c>
      <c r="L59" s="77">
        <v>73</v>
      </c>
      <c r="M59" s="77"/>
      <c r="N59" s="72"/>
      <c r="O59" s="79" t="s">
        <v>307</v>
      </c>
      <c r="P59" s="81">
        <v>43590.08825231482</v>
      </c>
      <c r="Q59" s="79" t="s">
        <v>324</v>
      </c>
      <c r="R59" s="79"/>
      <c r="S59" s="79"/>
      <c r="T59" s="79" t="s">
        <v>376</v>
      </c>
      <c r="U59" s="79"/>
      <c r="V59" s="83" t="s">
        <v>449</v>
      </c>
      <c r="W59" s="81">
        <v>43590.08825231482</v>
      </c>
      <c r="X59" s="83" t="s">
        <v>535</v>
      </c>
      <c r="Y59" s="79"/>
      <c r="Z59" s="79"/>
      <c r="AA59" s="85" t="s">
        <v>653</v>
      </c>
      <c r="AB59" s="79"/>
      <c r="AC59" s="79" t="b">
        <v>0</v>
      </c>
      <c r="AD59" s="79">
        <v>0</v>
      </c>
      <c r="AE59" s="85" t="s">
        <v>716</v>
      </c>
      <c r="AF59" s="79" t="b">
        <v>0</v>
      </c>
      <c r="AG59" s="79" t="s">
        <v>718</v>
      </c>
      <c r="AH59" s="79"/>
      <c r="AI59" s="85" t="s">
        <v>716</v>
      </c>
      <c r="AJ59" s="79" t="b">
        <v>0</v>
      </c>
      <c r="AK59" s="79">
        <v>22</v>
      </c>
      <c r="AL59" s="85" t="s">
        <v>707</v>
      </c>
      <c r="AM59" s="79" t="s">
        <v>731</v>
      </c>
      <c r="AN59" s="79" t="b">
        <v>0</v>
      </c>
      <c r="AO59" s="85" t="s">
        <v>707</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22</v>
      </c>
      <c r="BK59" s="49">
        <v>100</v>
      </c>
      <c r="BL59" s="48">
        <v>22</v>
      </c>
    </row>
    <row r="60" spans="1:64" ht="15">
      <c r="A60" s="64" t="s">
        <v>269</v>
      </c>
      <c r="B60" s="64" t="s">
        <v>297</v>
      </c>
      <c r="C60" s="65"/>
      <c r="D60" s="66"/>
      <c r="E60" s="67"/>
      <c r="F60" s="68"/>
      <c r="G60" s="65"/>
      <c r="H60" s="69"/>
      <c r="I60" s="70"/>
      <c r="J60" s="70"/>
      <c r="K60" s="34" t="s">
        <v>65</v>
      </c>
      <c r="L60" s="77">
        <v>74</v>
      </c>
      <c r="M60" s="77"/>
      <c r="N60" s="72"/>
      <c r="O60" s="79" t="s">
        <v>307</v>
      </c>
      <c r="P60" s="81">
        <v>43590.1255787037</v>
      </c>
      <c r="Q60" s="79" t="s">
        <v>324</v>
      </c>
      <c r="R60" s="79"/>
      <c r="S60" s="79"/>
      <c r="T60" s="79" t="s">
        <v>376</v>
      </c>
      <c r="U60" s="79"/>
      <c r="V60" s="83" t="s">
        <v>450</v>
      </c>
      <c r="W60" s="81">
        <v>43590.1255787037</v>
      </c>
      <c r="X60" s="83" t="s">
        <v>536</v>
      </c>
      <c r="Y60" s="79"/>
      <c r="Z60" s="79"/>
      <c r="AA60" s="85" t="s">
        <v>654</v>
      </c>
      <c r="AB60" s="79"/>
      <c r="AC60" s="79" t="b">
        <v>0</v>
      </c>
      <c r="AD60" s="79">
        <v>0</v>
      </c>
      <c r="AE60" s="85" t="s">
        <v>716</v>
      </c>
      <c r="AF60" s="79" t="b">
        <v>0</v>
      </c>
      <c r="AG60" s="79" t="s">
        <v>718</v>
      </c>
      <c r="AH60" s="79"/>
      <c r="AI60" s="85" t="s">
        <v>716</v>
      </c>
      <c r="AJ60" s="79" t="b">
        <v>0</v>
      </c>
      <c r="AK60" s="79">
        <v>22</v>
      </c>
      <c r="AL60" s="85" t="s">
        <v>707</v>
      </c>
      <c r="AM60" s="79" t="s">
        <v>723</v>
      </c>
      <c r="AN60" s="79" t="b">
        <v>0</v>
      </c>
      <c r="AO60" s="85" t="s">
        <v>707</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22</v>
      </c>
      <c r="BK60" s="49">
        <v>100</v>
      </c>
      <c r="BL60" s="48">
        <v>22</v>
      </c>
    </row>
    <row r="61" spans="1:64" ht="15">
      <c r="A61" s="64" t="s">
        <v>270</v>
      </c>
      <c r="B61" s="64" t="s">
        <v>297</v>
      </c>
      <c r="C61" s="65"/>
      <c r="D61" s="66"/>
      <c r="E61" s="67"/>
      <c r="F61" s="68"/>
      <c r="G61" s="65"/>
      <c r="H61" s="69"/>
      <c r="I61" s="70"/>
      <c r="J61" s="70"/>
      <c r="K61" s="34" t="s">
        <v>65</v>
      </c>
      <c r="L61" s="77">
        <v>75</v>
      </c>
      <c r="M61" s="77"/>
      <c r="N61" s="72"/>
      <c r="O61" s="79" t="s">
        <v>307</v>
      </c>
      <c r="P61" s="81">
        <v>43590.15409722222</v>
      </c>
      <c r="Q61" s="79" t="s">
        <v>324</v>
      </c>
      <c r="R61" s="79"/>
      <c r="S61" s="79"/>
      <c r="T61" s="79" t="s">
        <v>376</v>
      </c>
      <c r="U61" s="79"/>
      <c r="V61" s="83" t="s">
        <v>451</v>
      </c>
      <c r="W61" s="81">
        <v>43590.15409722222</v>
      </c>
      <c r="X61" s="83" t="s">
        <v>537</v>
      </c>
      <c r="Y61" s="79"/>
      <c r="Z61" s="79"/>
      <c r="AA61" s="85" t="s">
        <v>655</v>
      </c>
      <c r="AB61" s="79"/>
      <c r="AC61" s="79" t="b">
        <v>0</v>
      </c>
      <c r="AD61" s="79">
        <v>0</v>
      </c>
      <c r="AE61" s="85" t="s">
        <v>716</v>
      </c>
      <c r="AF61" s="79" t="b">
        <v>0</v>
      </c>
      <c r="AG61" s="79" t="s">
        <v>718</v>
      </c>
      <c r="AH61" s="79"/>
      <c r="AI61" s="85" t="s">
        <v>716</v>
      </c>
      <c r="AJ61" s="79" t="b">
        <v>0</v>
      </c>
      <c r="AK61" s="79">
        <v>22</v>
      </c>
      <c r="AL61" s="85" t="s">
        <v>707</v>
      </c>
      <c r="AM61" s="79" t="s">
        <v>723</v>
      </c>
      <c r="AN61" s="79" t="b">
        <v>0</v>
      </c>
      <c r="AO61" s="85" t="s">
        <v>707</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22</v>
      </c>
      <c r="BK61" s="49">
        <v>100</v>
      </c>
      <c r="BL61" s="48">
        <v>22</v>
      </c>
    </row>
    <row r="62" spans="1:64" ht="15">
      <c r="A62" s="64" t="s">
        <v>271</v>
      </c>
      <c r="B62" s="64" t="s">
        <v>297</v>
      </c>
      <c r="C62" s="65"/>
      <c r="D62" s="66"/>
      <c r="E62" s="67"/>
      <c r="F62" s="68"/>
      <c r="G62" s="65"/>
      <c r="H62" s="69"/>
      <c r="I62" s="70"/>
      <c r="J62" s="70"/>
      <c r="K62" s="34" t="s">
        <v>65</v>
      </c>
      <c r="L62" s="77">
        <v>76</v>
      </c>
      <c r="M62" s="77"/>
      <c r="N62" s="72"/>
      <c r="O62" s="79" t="s">
        <v>307</v>
      </c>
      <c r="P62" s="81">
        <v>43590.220671296294</v>
      </c>
      <c r="Q62" s="79" t="s">
        <v>324</v>
      </c>
      <c r="R62" s="79"/>
      <c r="S62" s="79"/>
      <c r="T62" s="79" t="s">
        <v>376</v>
      </c>
      <c r="U62" s="79"/>
      <c r="V62" s="83" t="s">
        <v>452</v>
      </c>
      <c r="W62" s="81">
        <v>43590.220671296294</v>
      </c>
      <c r="X62" s="83" t="s">
        <v>538</v>
      </c>
      <c r="Y62" s="79"/>
      <c r="Z62" s="79"/>
      <c r="AA62" s="85" t="s">
        <v>656</v>
      </c>
      <c r="AB62" s="79"/>
      <c r="AC62" s="79" t="b">
        <v>0</v>
      </c>
      <c r="AD62" s="79">
        <v>0</v>
      </c>
      <c r="AE62" s="85" t="s">
        <v>716</v>
      </c>
      <c r="AF62" s="79" t="b">
        <v>0</v>
      </c>
      <c r="AG62" s="79" t="s">
        <v>718</v>
      </c>
      <c r="AH62" s="79"/>
      <c r="AI62" s="85" t="s">
        <v>716</v>
      </c>
      <c r="AJ62" s="79" t="b">
        <v>0</v>
      </c>
      <c r="AK62" s="79">
        <v>38</v>
      </c>
      <c r="AL62" s="85" t="s">
        <v>707</v>
      </c>
      <c r="AM62" s="79" t="s">
        <v>723</v>
      </c>
      <c r="AN62" s="79" t="b">
        <v>0</v>
      </c>
      <c r="AO62" s="85" t="s">
        <v>707</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22</v>
      </c>
      <c r="BK62" s="49">
        <v>100</v>
      </c>
      <c r="BL62" s="48">
        <v>22</v>
      </c>
    </row>
    <row r="63" spans="1:64" ht="15">
      <c r="A63" s="64" t="s">
        <v>272</v>
      </c>
      <c r="B63" s="64" t="s">
        <v>297</v>
      </c>
      <c r="C63" s="65"/>
      <c r="D63" s="66"/>
      <c r="E63" s="67"/>
      <c r="F63" s="68"/>
      <c r="G63" s="65"/>
      <c r="H63" s="69"/>
      <c r="I63" s="70"/>
      <c r="J63" s="70"/>
      <c r="K63" s="34" t="s">
        <v>65</v>
      </c>
      <c r="L63" s="77">
        <v>77</v>
      </c>
      <c r="M63" s="77"/>
      <c r="N63" s="72"/>
      <c r="O63" s="79" t="s">
        <v>307</v>
      </c>
      <c r="P63" s="81">
        <v>43590.30243055556</v>
      </c>
      <c r="Q63" s="79" t="s">
        <v>324</v>
      </c>
      <c r="R63" s="79"/>
      <c r="S63" s="79"/>
      <c r="T63" s="79" t="s">
        <v>376</v>
      </c>
      <c r="U63" s="79"/>
      <c r="V63" s="83" t="s">
        <v>453</v>
      </c>
      <c r="W63" s="81">
        <v>43590.30243055556</v>
      </c>
      <c r="X63" s="83" t="s">
        <v>539</v>
      </c>
      <c r="Y63" s="79"/>
      <c r="Z63" s="79"/>
      <c r="AA63" s="85" t="s">
        <v>657</v>
      </c>
      <c r="AB63" s="79"/>
      <c r="AC63" s="79" t="b">
        <v>0</v>
      </c>
      <c r="AD63" s="79">
        <v>0</v>
      </c>
      <c r="AE63" s="85" t="s">
        <v>716</v>
      </c>
      <c r="AF63" s="79" t="b">
        <v>0</v>
      </c>
      <c r="AG63" s="79" t="s">
        <v>718</v>
      </c>
      <c r="AH63" s="79"/>
      <c r="AI63" s="85" t="s">
        <v>716</v>
      </c>
      <c r="AJ63" s="79" t="b">
        <v>0</v>
      </c>
      <c r="AK63" s="79">
        <v>38</v>
      </c>
      <c r="AL63" s="85" t="s">
        <v>707</v>
      </c>
      <c r="AM63" s="79" t="s">
        <v>724</v>
      </c>
      <c r="AN63" s="79" t="b">
        <v>0</v>
      </c>
      <c r="AO63" s="85" t="s">
        <v>707</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22</v>
      </c>
      <c r="BK63" s="49">
        <v>100</v>
      </c>
      <c r="BL63" s="48">
        <v>22</v>
      </c>
    </row>
    <row r="64" spans="1:64" ht="15">
      <c r="A64" s="64" t="s">
        <v>273</v>
      </c>
      <c r="B64" s="64" t="s">
        <v>297</v>
      </c>
      <c r="C64" s="65"/>
      <c r="D64" s="66"/>
      <c r="E64" s="67"/>
      <c r="F64" s="68"/>
      <c r="G64" s="65"/>
      <c r="H64" s="69"/>
      <c r="I64" s="70"/>
      <c r="J64" s="70"/>
      <c r="K64" s="34" t="s">
        <v>65</v>
      </c>
      <c r="L64" s="77">
        <v>78</v>
      </c>
      <c r="M64" s="77"/>
      <c r="N64" s="72"/>
      <c r="O64" s="79" t="s">
        <v>307</v>
      </c>
      <c r="P64" s="81">
        <v>43590.329930555556</v>
      </c>
      <c r="Q64" s="79" t="s">
        <v>324</v>
      </c>
      <c r="R64" s="79"/>
      <c r="S64" s="79"/>
      <c r="T64" s="79" t="s">
        <v>376</v>
      </c>
      <c r="U64" s="79"/>
      <c r="V64" s="83" t="s">
        <v>454</v>
      </c>
      <c r="W64" s="81">
        <v>43590.329930555556</v>
      </c>
      <c r="X64" s="83" t="s">
        <v>540</v>
      </c>
      <c r="Y64" s="79"/>
      <c r="Z64" s="79"/>
      <c r="AA64" s="85" t="s">
        <v>658</v>
      </c>
      <c r="AB64" s="79"/>
      <c r="AC64" s="79" t="b">
        <v>0</v>
      </c>
      <c r="AD64" s="79">
        <v>0</v>
      </c>
      <c r="AE64" s="85" t="s">
        <v>716</v>
      </c>
      <c r="AF64" s="79" t="b">
        <v>0</v>
      </c>
      <c r="AG64" s="79" t="s">
        <v>718</v>
      </c>
      <c r="AH64" s="79"/>
      <c r="AI64" s="85" t="s">
        <v>716</v>
      </c>
      <c r="AJ64" s="79" t="b">
        <v>0</v>
      </c>
      <c r="AK64" s="79">
        <v>38</v>
      </c>
      <c r="AL64" s="85" t="s">
        <v>707</v>
      </c>
      <c r="AM64" s="79" t="s">
        <v>724</v>
      </c>
      <c r="AN64" s="79" t="b">
        <v>0</v>
      </c>
      <c r="AO64" s="85" t="s">
        <v>707</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22</v>
      </c>
      <c r="BK64" s="49">
        <v>100</v>
      </c>
      <c r="BL64" s="48">
        <v>22</v>
      </c>
    </row>
    <row r="65" spans="1:64" ht="15">
      <c r="A65" s="64" t="s">
        <v>274</v>
      </c>
      <c r="B65" s="64" t="s">
        <v>297</v>
      </c>
      <c r="C65" s="65"/>
      <c r="D65" s="66"/>
      <c r="E65" s="67"/>
      <c r="F65" s="68"/>
      <c r="G65" s="65"/>
      <c r="H65" s="69"/>
      <c r="I65" s="70"/>
      <c r="J65" s="70"/>
      <c r="K65" s="34" t="s">
        <v>65</v>
      </c>
      <c r="L65" s="77">
        <v>79</v>
      </c>
      <c r="M65" s="77"/>
      <c r="N65" s="72"/>
      <c r="O65" s="79" t="s">
        <v>307</v>
      </c>
      <c r="P65" s="81">
        <v>43590.3356712963</v>
      </c>
      <c r="Q65" s="79" t="s">
        <v>324</v>
      </c>
      <c r="R65" s="79"/>
      <c r="S65" s="79"/>
      <c r="T65" s="79" t="s">
        <v>376</v>
      </c>
      <c r="U65" s="79"/>
      <c r="V65" s="83" t="s">
        <v>455</v>
      </c>
      <c r="W65" s="81">
        <v>43590.3356712963</v>
      </c>
      <c r="X65" s="83" t="s">
        <v>541</v>
      </c>
      <c r="Y65" s="79"/>
      <c r="Z65" s="79"/>
      <c r="AA65" s="85" t="s">
        <v>659</v>
      </c>
      <c r="AB65" s="79"/>
      <c r="AC65" s="79" t="b">
        <v>0</v>
      </c>
      <c r="AD65" s="79">
        <v>0</v>
      </c>
      <c r="AE65" s="85" t="s">
        <v>716</v>
      </c>
      <c r="AF65" s="79" t="b">
        <v>0</v>
      </c>
      <c r="AG65" s="79" t="s">
        <v>718</v>
      </c>
      <c r="AH65" s="79"/>
      <c r="AI65" s="85" t="s">
        <v>716</v>
      </c>
      <c r="AJ65" s="79" t="b">
        <v>0</v>
      </c>
      <c r="AK65" s="79">
        <v>38</v>
      </c>
      <c r="AL65" s="85" t="s">
        <v>707</v>
      </c>
      <c r="AM65" s="79" t="s">
        <v>723</v>
      </c>
      <c r="AN65" s="79" t="b">
        <v>0</v>
      </c>
      <c r="AO65" s="85" t="s">
        <v>707</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22</v>
      </c>
      <c r="BK65" s="49">
        <v>100</v>
      </c>
      <c r="BL65" s="48">
        <v>22</v>
      </c>
    </row>
    <row r="66" spans="1:64" ht="15">
      <c r="A66" s="64" t="s">
        <v>275</v>
      </c>
      <c r="B66" s="64" t="s">
        <v>297</v>
      </c>
      <c r="C66" s="65"/>
      <c r="D66" s="66"/>
      <c r="E66" s="67"/>
      <c r="F66" s="68"/>
      <c r="G66" s="65"/>
      <c r="H66" s="69"/>
      <c r="I66" s="70"/>
      <c r="J66" s="70"/>
      <c r="K66" s="34" t="s">
        <v>65</v>
      </c>
      <c r="L66" s="77">
        <v>80</v>
      </c>
      <c r="M66" s="77"/>
      <c r="N66" s="72"/>
      <c r="O66" s="79" t="s">
        <v>307</v>
      </c>
      <c r="P66" s="81">
        <v>43590.352222222224</v>
      </c>
      <c r="Q66" s="79" t="s">
        <v>324</v>
      </c>
      <c r="R66" s="79"/>
      <c r="S66" s="79"/>
      <c r="T66" s="79" t="s">
        <v>376</v>
      </c>
      <c r="U66" s="79"/>
      <c r="V66" s="83" t="s">
        <v>456</v>
      </c>
      <c r="W66" s="81">
        <v>43590.352222222224</v>
      </c>
      <c r="X66" s="83" t="s">
        <v>542</v>
      </c>
      <c r="Y66" s="79"/>
      <c r="Z66" s="79"/>
      <c r="AA66" s="85" t="s">
        <v>660</v>
      </c>
      <c r="AB66" s="79"/>
      <c r="AC66" s="79" t="b">
        <v>0</v>
      </c>
      <c r="AD66" s="79">
        <v>0</v>
      </c>
      <c r="AE66" s="85" t="s">
        <v>716</v>
      </c>
      <c r="AF66" s="79" t="b">
        <v>0</v>
      </c>
      <c r="AG66" s="79" t="s">
        <v>718</v>
      </c>
      <c r="AH66" s="79"/>
      <c r="AI66" s="85" t="s">
        <v>716</v>
      </c>
      <c r="AJ66" s="79" t="b">
        <v>0</v>
      </c>
      <c r="AK66" s="79">
        <v>38</v>
      </c>
      <c r="AL66" s="85" t="s">
        <v>707</v>
      </c>
      <c r="AM66" s="79" t="s">
        <v>723</v>
      </c>
      <c r="AN66" s="79" t="b">
        <v>0</v>
      </c>
      <c r="AO66" s="85" t="s">
        <v>707</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22</v>
      </c>
      <c r="BK66" s="49">
        <v>100</v>
      </c>
      <c r="BL66" s="48">
        <v>22</v>
      </c>
    </row>
    <row r="67" spans="1:64" ht="15">
      <c r="A67" s="64" t="s">
        <v>276</v>
      </c>
      <c r="B67" s="64" t="s">
        <v>297</v>
      </c>
      <c r="C67" s="65"/>
      <c r="D67" s="66"/>
      <c r="E67" s="67"/>
      <c r="F67" s="68"/>
      <c r="G67" s="65"/>
      <c r="H67" s="69"/>
      <c r="I67" s="70"/>
      <c r="J67" s="70"/>
      <c r="K67" s="34" t="s">
        <v>65</v>
      </c>
      <c r="L67" s="77">
        <v>81</v>
      </c>
      <c r="M67" s="77"/>
      <c r="N67" s="72"/>
      <c r="O67" s="79" t="s">
        <v>307</v>
      </c>
      <c r="P67" s="81">
        <v>43586.301828703705</v>
      </c>
      <c r="Q67" s="79" t="s">
        <v>319</v>
      </c>
      <c r="R67" s="83" t="s">
        <v>357</v>
      </c>
      <c r="S67" s="79" t="s">
        <v>370</v>
      </c>
      <c r="T67" s="79" t="s">
        <v>380</v>
      </c>
      <c r="U67" s="79"/>
      <c r="V67" s="83" t="s">
        <v>457</v>
      </c>
      <c r="W67" s="81">
        <v>43586.301828703705</v>
      </c>
      <c r="X67" s="83" t="s">
        <v>543</v>
      </c>
      <c r="Y67" s="79"/>
      <c r="Z67" s="79"/>
      <c r="AA67" s="85" t="s">
        <v>661</v>
      </c>
      <c r="AB67" s="79"/>
      <c r="AC67" s="79" t="b">
        <v>0</v>
      </c>
      <c r="AD67" s="79">
        <v>0</v>
      </c>
      <c r="AE67" s="85" t="s">
        <v>716</v>
      </c>
      <c r="AF67" s="79" t="b">
        <v>0</v>
      </c>
      <c r="AG67" s="79" t="s">
        <v>718</v>
      </c>
      <c r="AH67" s="79"/>
      <c r="AI67" s="85" t="s">
        <v>716</v>
      </c>
      <c r="AJ67" s="79" t="b">
        <v>0</v>
      </c>
      <c r="AK67" s="79">
        <v>11</v>
      </c>
      <c r="AL67" s="85" t="s">
        <v>705</v>
      </c>
      <c r="AM67" s="79" t="s">
        <v>724</v>
      </c>
      <c r="AN67" s="79" t="b">
        <v>0</v>
      </c>
      <c r="AO67" s="85" t="s">
        <v>705</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15</v>
      </c>
      <c r="BK67" s="49">
        <v>100</v>
      </c>
      <c r="BL67" s="48">
        <v>15</v>
      </c>
    </row>
    <row r="68" spans="1:64" ht="15">
      <c r="A68" s="64" t="s">
        <v>276</v>
      </c>
      <c r="B68" s="64" t="s">
        <v>297</v>
      </c>
      <c r="C68" s="65"/>
      <c r="D68" s="66"/>
      <c r="E68" s="67"/>
      <c r="F68" s="68"/>
      <c r="G68" s="65"/>
      <c r="H68" s="69"/>
      <c r="I68" s="70"/>
      <c r="J68" s="70"/>
      <c r="K68" s="34" t="s">
        <v>65</v>
      </c>
      <c r="L68" s="77">
        <v>82</v>
      </c>
      <c r="M68" s="77"/>
      <c r="N68" s="72"/>
      <c r="O68" s="79" t="s">
        <v>307</v>
      </c>
      <c r="P68" s="81">
        <v>43590.356875</v>
      </c>
      <c r="Q68" s="79" t="s">
        <v>324</v>
      </c>
      <c r="R68" s="79"/>
      <c r="S68" s="79"/>
      <c r="T68" s="79" t="s">
        <v>376</v>
      </c>
      <c r="U68" s="79"/>
      <c r="V68" s="83" t="s">
        <v>457</v>
      </c>
      <c r="W68" s="81">
        <v>43590.356875</v>
      </c>
      <c r="X68" s="83" t="s">
        <v>544</v>
      </c>
      <c r="Y68" s="79"/>
      <c r="Z68" s="79"/>
      <c r="AA68" s="85" t="s">
        <v>662</v>
      </c>
      <c r="AB68" s="79"/>
      <c r="AC68" s="79" t="b">
        <v>0</v>
      </c>
      <c r="AD68" s="79">
        <v>0</v>
      </c>
      <c r="AE68" s="85" t="s">
        <v>716</v>
      </c>
      <c r="AF68" s="79" t="b">
        <v>0</v>
      </c>
      <c r="AG68" s="79" t="s">
        <v>718</v>
      </c>
      <c r="AH68" s="79"/>
      <c r="AI68" s="85" t="s">
        <v>716</v>
      </c>
      <c r="AJ68" s="79" t="b">
        <v>0</v>
      </c>
      <c r="AK68" s="79">
        <v>38</v>
      </c>
      <c r="AL68" s="85" t="s">
        <v>707</v>
      </c>
      <c r="AM68" s="79" t="s">
        <v>724</v>
      </c>
      <c r="AN68" s="79" t="b">
        <v>0</v>
      </c>
      <c r="AO68" s="85" t="s">
        <v>707</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22</v>
      </c>
      <c r="BK68" s="49">
        <v>100</v>
      </c>
      <c r="BL68" s="48">
        <v>22</v>
      </c>
    </row>
    <row r="69" spans="1:64" ht="15">
      <c r="A69" s="64" t="s">
        <v>277</v>
      </c>
      <c r="B69" s="64" t="s">
        <v>297</v>
      </c>
      <c r="C69" s="65"/>
      <c r="D69" s="66"/>
      <c r="E69" s="67"/>
      <c r="F69" s="68"/>
      <c r="G69" s="65"/>
      <c r="H69" s="69"/>
      <c r="I69" s="70"/>
      <c r="J69" s="70"/>
      <c r="K69" s="34" t="s">
        <v>65</v>
      </c>
      <c r="L69" s="77">
        <v>83</v>
      </c>
      <c r="M69" s="77"/>
      <c r="N69" s="72"/>
      <c r="O69" s="79" t="s">
        <v>307</v>
      </c>
      <c r="P69" s="81">
        <v>43590.421064814815</v>
      </c>
      <c r="Q69" s="79" t="s">
        <v>324</v>
      </c>
      <c r="R69" s="79"/>
      <c r="S69" s="79"/>
      <c r="T69" s="79" t="s">
        <v>376</v>
      </c>
      <c r="U69" s="79"/>
      <c r="V69" s="83" t="s">
        <v>458</v>
      </c>
      <c r="W69" s="81">
        <v>43590.421064814815</v>
      </c>
      <c r="X69" s="83" t="s">
        <v>545</v>
      </c>
      <c r="Y69" s="79"/>
      <c r="Z69" s="79"/>
      <c r="AA69" s="85" t="s">
        <v>663</v>
      </c>
      <c r="AB69" s="79"/>
      <c r="AC69" s="79" t="b">
        <v>0</v>
      </c>
      <c r="AD69" s="79">
        <v>0</v>
      </c>
      <c r="AE69" s="85" t="s">
        <v>716</v>
      </c>
      <c r="AF69" s="79" t="b">
        <v>0</v>
      </c>
      <c r="AG69" s="79" t="s">
        <v>718</v>
      </c>
      <c r="AH69" s="79"/>
      <c r="AI69" s="85" t="s">
        <v>716</v>
      </c>
      <c r="AJ69" s="79" t="b">
        <v>0</v>
      </c>
      <c r="AK69" s="79">
        <v>38</v>
      </c>
      <c r="AL69" s="85" t="s">
        <v>707</v>
      </c>
      <c r="AM69" s="79" t="s">
        <v>724</v>
      </c>
      <c r="AN69" s="79" t="b">
        <v>0</v>
      </c>
      <c r="AO69" s="85" t="s">
        <v>707</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22</v>
      </c>
      <c r="BK69" s="49">
        <v>100</v>
      </c>
      <c r="BL69" s="48">
        <v>22</v>
      </c>
    </row>
    <row r="70" spans="1:64" ht="15">
      <c r="A70" s="64" t="s">
        <v>278</v>
      </c>
      <c r="B70" s="64" t="s">
        <v>297</v>
      </c>
      <c r="C70" s="65"/>
      <c r="D70" s="66"/>
      <c r="E70" s="67"/>
      <c r="F70" s="68"/>
      <c r="G70" s="65"/>
      <c r="H70" s="69"/>
      <c r="I70" s="70"/>
      <c r="J70" s="70"/>
      <c r="K70" s="34" t="s">
        <v>65</v>
      </c>
      <c r="L70" s="77">
        <v>84</v>
      </c>
      <c r="M70" s="77"/>
      <c r="N70" s="72"/>
      <c r="O70" s="79" t="s">
        <v>307</v>
      </c>
      <c r="P70" s="81">
        <v>43590.512025462966</v>
      </c>
      <c r="Q70" s="79" t="s">
        <v>324</v>
      </c>
      <c r="R70" s="79"/>
      <c r="S70" s="79"/>
      <c r="T70" s="79" t="s">
        <v>376</v>
      </c>
      <c r="U70" s="79"/>
      <c r="V70" s="83" t="s">
        <v>459</v>
      </c>
      <c r="W70" s="81">
        <v>43590.512025462966</v>
      </c>
      <c r="X70" s="83" t="s">
        <v>546</v>
      </c>
      <c r="Y70" s="79"/>
      <c r="Z70" s="79"/>
      <c r="AA70" s="85" t="s">
        <v>664</v>
      </c>
      <c r="AB70" s="79"/>
      <c r="AC70" s="79" t="b">
        <v>0</v>
      </c>
      <c r="AD70" s="79">
        <v>0</v>
      </c>
      <c r="AE70" s="85" t="s">
        <v>716</v>
      </c>
      <c r="AF70" s="79" t="b">
        <v>0</v>
      </c>
      <c r="AG70" s="79" t="s">
        <v>718</v>
      </c>
      <c r="AH70" s="79"/>
      <c r="AI70" s="85" t="s">
        <v>716</v>
      </c>
      <c r="AJ70" s="79" t="b">
        <v>0</v>
      </c>
      <c r="AK70" s="79">
        <v>38</v>
      </c>
      <c r="AL70" s="85" t="s">
        <v>707</v>
      </c>
      <c r="AM70" s="79" t="s">
        <v>724</v>
      </c>
      <c r="AN70" s="79" t="b">
        <v>0</v>
      </c>
      <c r="AO70" s="85" t="s">
        <v>707</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22</v>
      </c>
      <c r="BK70" s="49">
        <v>100</v>
      </c>
      <c r="BL70" s="48">
        <v>22</v>
      </c>
    </row>
    <row r="71" spans="1:64" ht="15">
      <c r="A71" s="64" t="s">
        <v>279</v>
      </c>
      <c r="B71" s="64" t="s">
        <v>297</v>
      </c>
      <c r="C71" s="65"/>
      <c r="D71" s="66"/>
      <c r="E71" s="67"/>
      <c r="F71" s="68"/>
      <c r="G71" s="65"/>
      <c r="H71" s="69"/>
      <c r="I71" s="70"/>
      <c r="J71" s="70"/>
      <c r="K71" s="34" t="s">
        <v>65</v>
      </c>
      <c r="L71" s="77">
        <v>85</v>
      </c>
      <c r="M71" s="77"/>
      <c r="N71" s="72"/>
      <c r="O71" s="79" t="s">
        <v>307</v>
      </c>
      <c r="P71" s="81">
        <v>43590.535787037035</v>
      </c>
      <c r="Q71" s="79" t="s">
        <v>324</v>
      </c>
      <c r="R71" s="79"/>
      <c r="S71" s="79"/>
      <c r="T71" s="79" t="s">
        <v>376</v>
      </c>
      <c r="U71" s="79"/>
      <c r="V71" s="83" t="s">
        <v>460</v>
      </c>
      <c r="W71" s="81">
        <v>43590.535787037035</v>
      </c>
      <c r="X71" s="83" t="s">
        <v>547</v>
      </c>
      <c r="Y71" s="79"/>
      <c r="Z71" s="79"/>
      <c r="AA71" s="85" t="s">
        <v>665</v>
      </c>
      <c r="AB71" s="79"/>
      <c r="AC71" s="79" t="b">
        <v>0</v>
      </c>
      <c r="AD71" s="79">
        <v>0</v>
      </c>
      <c r="AE71" s="85" t="s">
        <v>716</v>
      </c>
      <c r="AF71" s="79" t="b">
        <v>0</v>
      </c>
      <c r="AG71" s="79" t="s">
        <v>718</v>
      </c>
      <c r="AH71" s="79"/>
      <c r="AI71" s="85" t="s">
        <v>716</v>
      </c>
      <c r="AJ71" s="79" t="b">
        <v>0</v>
      </c>
      <c r="AK71" s="79">
        <v>38</v>
      </c>
      <c r="AL71" s="85" t="s">
        <v>707</v>
      </c>
      <c r="AM71" s="79" t="s">
        <v>724</v>
      </c>
      <c r="AN71" s="79" t="b">
        <v>0</v>
      </c>
      <c r="AO71" s="85" t="s">
        <v>707</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22</v>
      </c>
      <c r="BK71" s="49">
        <v>100</v>
      </c>
      <c r="BL71" s="48">
        <v>22</v>
      </c>
    </row>
    <row r="72" spans="1:64" ht="15">
      <c r="A72" s="64" t="s">
        <v>280</v>
      </c>
      <c r="B72" s="64" t="s">
        <v>297</v>
      </c>
      <c r="C72" s="65"/>
      <c r="D72" s="66"/>
      <c r="E72" s="67"/>
      <c r="F72" s="68"/>
      <c r="G72" s="65"/>
      <c r="H72" s="69"/>
      <c r="I72" s="70"/>
      <c r="J72" s="70"/>
      <c r="K72" s="34" t="s">
        <v>65</v>
      </c>
      <c r="L72" s="77">
        <v>86</v>
      </c>
      <c r="M72" s="77"/>
      <c r="N72" s="72"/>
      <c r="O72" s="79" t="s">
        <v>307</v>
      </c>
      <c r="P72" s="81">
        <v>43590.556608796294</v>
      </c>
      <c r="Q72" s="79" t="s">
        <v>324</v>
      </c>
      <c r="R72" s="79"/>
      <c r="S72" s="79"/>
      <c r="T72" s="79" t="s">
        <v>376</v>
      </c>
      <c r="U72" s="79"/>
      <c r="V72" s="83" t="s">
        <v>461</v>
      </c>
      <c r="W72" s="81">
        <v>43590.556608796294</v>
      </c>
      <c r="X72" s="83" t="s">
        <v>548</v>
      </c>
      <c r="Y72" s="79"/>
      <c r="Z72" s="79"/>
      <c r="AA72" s="85" t="s">
        <v>666</v>
      </c>
      <c r="AB72" s="79"/>
      <c r="AC72" s="79" t="b">
        <v>0</v>
      </c>
      <c r="AD72" s="79">
        <v>0</v>
      </c>
      <c r="AE72" s="85" t="s">
        <v>716</v>
      </c>
      <c r="AF72" s="79" t="b">
        <v>0</v>
      </c>
      <c r="AG72" s="79" t="s">
        <v>718</v>
      </c>
      <c r="AH72" s="79"/>
      <c r="AI72" s="85" t="s">
        <v>716</v>
      </c>
      <c r="AJ72" s="79" t="b">
        <v>0</v>
      </c>
      <c r="AK72" s="79">
        <v>38</v>
      </c>
      <c r="AL72" s="85" t="s">
        <v>707</v>
      </c>
      <c r="AM72" s="79" t="s">
        <v>721</v>
      </c>
      <c r="AN72" s="79" t="b">
        <v>0</v>
      </c>
      <c r="AO72" s="85" t="s">
        <v>707</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22</v>
      </c>
      <c r="BK72" s="49">
        <v>100</v>
      </c>
      <c r="BL72" s="48">
        <v>22</v>
      </c>
    </row>
    <row r="73" spans="1:64" ht="15">
      <c r="A73" s="64" t="s">
        <v>281</v>
      </c>
      <c r="B73" s="64" t="s">
        <v>297</v>
      </c>
      <c r="C73" s="65"/>
      <c r="D73" s="66"/>
      <c r="E73" s="67"/>
      <c r="F73" s="68"/>
      <c r="G73" s="65"/>
      <c r="H73" s="69"/>
      <c r="I73" s="70"/>
      <c r="J73" s="70"/>
      <c r="K73" s="34" t="s">
        <v>65</v>
      </c>
      <c r="L73" s="77">
        <v>87</v>
      </c>
      <c r="M73" s="77"/>
      <c r="N73" s="72"/>
      <c r="O73" s="79" t="s">
        <v>307</v>
      </c>
      <c r="P73" s="81">
        <v>43590.56112268518</v>
      </c>
      <c r="Q73" s="79" t="s">
        <v>324</v>
      </c>
      <c r="R73" s="79"/>
      <c r="S73" s="79"/>
      <c r="T73" s="79" t="s">
        <v>376</v>
      </c>
      <c r="U73" s="79"/>
      <c r="V73" s="83" t="s">
        <v>462</v>
      </c>
      <c r="W73" s="81">
        <v>43590.56112268518</v>
      </c>
      <c r="X73" s="83" t="s">
        <v>549</v>
      </c>
      <c r="Y73" s="79"/>
      <c r="Z73" s="79"/>
      <c r="AA73" s="85" t="s">
        <v>667</v>
      </c>
      <c r="AB73" s="79"/>
      <c r="AC73" s="79" t="b">
        <v>0</v>
      </c>
      <c r="AD73" s="79">
        <v>0</v>
      </c>
      <c r="AE73" s="85" t="s">
        <v>716</v>
      </c>
      <c r="AF73" s="79" t="b">
        <v>0</v>
      </c>
      <c r="AG73" s="79" t="s">
        <v>718</v>
      </c>
      <c r="AH73" s="79"/>
      <c r="AI73" s="85" t="s">
        <v>716</v>
      </c>
      <c r="AJ73" s="79" t="b">
        <v>0</v>
      </c>
      <c r="AK73" s="79">
        <v>38</v>
      </c>
      <c r="AL73" s="85" t="s">
        <v>707</v>
      </c>
      <c r="AM73" s="79" t="s">
        <v>723</v>
      </c>
      <c r="AN73" s="79" t="b">
        <v>0</v>
      </c>
      <c r="AO73" s="85" t="s">
        <v>707</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22</v>
      </c>
      <c r="BK73" s="49">
        <v>100</v>
      </c>
      <c r="BL73" s="48">
        <v>22</v>
      </c>
    </row>
    <row r="74" spans="1:64" ht="15">
      <c r="A74" s="64" t="s">
        <v>282</v>
      </c>
      <c r="B74" s="64" t="s">
        <v>297</v>
      </c>
      <c r="C74" s="65"/>
      <c r="D74" s="66"/>
      <c r="E74" s="67"/>
      <c r="F74" s="68"/>
      <c r="G74" s="65"/>
      <c r="H74" s="69"/>
      <c r="I74" s="70"/>
      <c r="J74" s="70"/>
      <c r="K74" s="34" t="s">
        <v>65</v>
      </c>
      <c r="L74" s="77">
        <v>88</v>
      </c>
      <c r="M74" s="77"/>
      <c r="N74" s="72"/>
      <c r="O74" s="79" t="s">
        <v>307</v>
      </c>
      <c r="P74" s="81">
        <v>43590.576203703706</v>
      </c>
      <c r="Q74" s="79" t="s">
        <v>324</v>
      </c>
      <c r="R74" s="79"/>
      <c r="S74" s="79"/>
      <c r="T74" s="79" t="s">
        <v>376</v>
      </c>
      <c r="U74" s="79"/>
      <c r="V74" s="83" t="s">
        <v>463</v>
      </c>
      <c r="W74" s="81">
        <v>43590.576203703706</v>
      </c>
      <c r="X74" s="83" t="s">
        <v>550</v>
      </c>
      <c r="Y74" s="79"/>
      <c r="Z74" s="79"/>
      <c r="AA74" s="85" t="s">
        <v>668</v>
      </c>
      <c r="AB74" s="79"/>
      <c r="AC74" s="79" t="b">
        <v>0</v>
      </c>
      <c r="AD74" s="79">
        <v>0</v>
      </c>
      <c r="AE74" s="85" t="s">
        <v>716</v>
      </c>
      <c r="AF74" s="79" t="b">
        <v>0</v>
      </c>
      <c r="AG74" s="79" t="s">
        <v>718</v>
      </c>
      <c r="AH74" s="79"/>
      <c r="AI74" s="85" t="s">
        <v>716</v>
      </c>
      <c r="AJ74" s="79" t="b">
        <v>0</v>
      </c>
      <c r="AK74" s="79">
        <v>38</v>
      </c>
      <c r="AL74" s="85" t="s">
        <v>707</v>
      </c>
      <c r="AM74" s="79" t="s">
        <v>723</v>
      </c>
      <c r="AN74" s="79" t="b">
        <v>0</v>
      </c>
      <c r="AO74" s="85" t="s">
        <v>707</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22</v>
      </c>
      <c r="BK74" s="49">
        <v>100</v>
      </c>
      <c r="BL74" s="48">
        <v>22</v>
      </c>
    </row>
    <row r="75" spans="1:64" ht="15">
      <c r="A75" s="64" t="s">
        <v>283</v>
      </c>
      <c r="B75" s="64" t="s">
        <v>297</v>
      </c>
      <c r="C75" s="65"/>
      <c r="D75" s="66"/>
      <c r="E75" s="67"/>
      <c r="F75" s="68"/>
      <c r="G75" s="65"/>
      <c r="H75" s="69"/>
      <c r="I75" s="70"/>
      <c r="J75" s="70"/>
      <c r="K75" s="34" t="s">
        <v>65</v>
      </c>
      <c r="L75" s="77">
        <v>89</v>
      </c>
      <c r="M75" s="77"/>
      <c r="N75" s="72"/>
      <c r="O75" s="79" t="s">
        <v>307</v>
      </c>
      <c r="P75" s="81">
        <v>43590.59900462963</v>
      </c>
      <c r="Q75" s="79" t="s">
        <v>324</v>
      </c>
      <c r="R75" s="79"/>
      <c r="S75" s="79"/>
      <c r="T75" s="79" t="s">
        <v>376</v>
      </c>
      <c r="U75" s="79"/>
      <c r="V75" s="83" t="s">
        <v>464</v>
      </c>
      <c r="W75" s="81">
        <v>43590.59900462963</v>
      </c>
      <c r="X75" s="83" t="s">
        <v>551</v>
      </c>
      <c r="Y75" s="79"/>
      <c r="Z75" s="79"/>
      <c r="AA75" s="85" t="s">
        <v>669</v>
      </c>
      <c r="AB75" s="79"/>
      <c r="AC75" s="79" t="b">
        <v>0</v>
      </c>
      <c r="AD75" s="79">
        <v>0</v>
      </c>
      <c r="AE75" s="85" t="s">
        <v>716</v>
      </c>
      <c r="AF75" s="79" t="b">
        <v>0</v>
      </c>
      <c r="AG75" s="79" t="s">
        <v>718</v>
      </c>
      <c r="AH75" s="79"/>
      <c r="AI75" s="85" t="s">
        <v>716</v>
      </c>
      <c r="AJ75" s="79" t="b">
        <v>0</v>
      </c>
      <c r="AK75" s="79">
        <v>38</v>
      </c>
      <c r="AL75" s="85" t="s">
        <v>707</v>
      </c>
      <c r="AM75" s="79" t="s">
        <v>723</v>
      </c>
      <c r="AN75" s="79" t="b">
        <v>0</v>
      </c>
      <c r="AO75" s="85" t="s">
        <v>707</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22</v>
      </c>
      <c r="BK75" s="49">
        <v>100</v>
      </c>
      <c r="BL75" s="48">
        <v>22</v>
      </c>
    </row>
    <row r="76" spans="1:64" ht="15">
      <c r="A76" s="64" t="s">
        <v>284</v>
      </c>
      <c r="B76" s="64" t="s">
        <v>306</v>
      </c>
      <c r="C76" s="65"/>
      <c r="D76" s="66"/>
      <c r="E76" s="67"/>
      <c r="F76" s="68"/>
      <c r="G76" s="65"/>
      <c r="H76" s="69"/>
      <c r="I76" s="70"/>
      <c r="J76" s="70"/>
      <c r="K76" s="34" t="s">
        <v>65</v>
      </c>
      <c r="L76" s="77">
        <v>90</v>
      </c>
      <c r="M76" s="77"/>
      <c r="N76" s="72"/>
      <c r="O76" s="79" t="s">
        <v>307</v>
      </c>
      <c r="P76" s="81">
        <v>43590.65293981481</v>
      </c>
      <c r="Q76" s="79" t="s">
        <v>325</v>
      </c>
      <c r="R76" s="79"/>
      <c r="S76" s="79"/>
      <c r="T76" s="79"/>
      <c r="U76" s="79"/>
      <c r="V76" s="83" t="s">
        <v>465</v>
      </c>
      <c r="W76" s="81">
        <v>43590.65293981481</v>
      </c>
      <c r="X76" s="83" t="s">
        <v>552</v>
      </c>
      <c r="Y76" s="79"/>
      <c r="Z76" s="79"/>
      <c r="AA76" s="85" t="s">
        <v>670</v>
      </c>
      <c r="AB76" s="79"/>
      <c r="AC76" s="79" t="b">
        <v>0</v>
      </c>
      <c r="AD76" s="79">
        <v>0</v>
      </c>
      <c r="AE76" s="85" t="s">
        <v>716</v>
      </c>
      <c r="AF76" s="79" t="b">
        <v>0</v>
      </c>
      <c r="AG76" s="79" t="s">
        <v>718</v>
      </c>
      <c r="AH76" s="79"/>
      <c r="AI76" s="85" t="s">
        <v>716</v>
      </c>
      <c r="AJ76" s="79" t="b">
        <v>0</v>
      </c>
      <c r="AK76" s="79">
        <v>4</v>
      </c>
      <c r="AL76" s="85" t="s">
        <v>697</v>
      </c>
      <c r="AM76" s="79" t="s">
        <v>721</v>
      </c>
      <c r="AN76" s="79" t="b">
        <v>0</v>
      </c>
      <c r="AO76" s="85" t="s">
        <v>697</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1</v>
      </c>
      <c r="BG76" s="49">
        <v>4.545454545454546</v>
      </c>
      <c r="BH76" s="48">
        <v>0</v>
      </c>
      <c r="BI76" s="49">
        <v>0</v>
      </c>
      <c r="BJ76" s="48">
        <v>21</v>
      </c>
      <c r="BK76" s="49">
        <v>95.45454545454545</v>
      </c>
      <c r="BL76" s="48">
        <v>22</v>
      </c>
    </row>
    <row r="77" spans="1:64" ht="15">
      <c r="A77" s="64" t="s">
        <v>285</v>
      </c>
      <c r="B77" s="64" t="s">
        <v>297</v>
      </c>
      <c r="C77" s="65"/>
      <c r="D77" s="66"/>
      <c r="E77" s="67"/>
      <c r="F77" s="68"/>
      <c r="G77" s="65"/>
      <c r="H77" s="69"/>
      <c r="I77" s="70"/>
      <c r="J77" s="70"/>
      <c r="K77" s="34" t="s">
        <v>65</v>
      </c>
      <c r="L77" s="77">
        <v>92</v>
      </c>
      <c r="M77" s="77"/>
      <c r="N77" s="72"/>
      <c r="O77" s="79" t="s">
        <v>307</v>
      </c>
      <c r="P77" s="81">
        <v>43590.690092592595</v>
      </c>
      <c r="Q77" s="79" t="s">
        <v>324</v>
      </c>
      <c r="R77" s="79"/>
      <c r="S77" s="79"/>
      <c r="T77" s="79" t="s">
        <v>376</v>
      </c>
      <c r="U77" s="79"/>
      <c r="V77" s="83" t="s">
        <v>466</v>
      </c>
      <c r="W77" s="81">
        <v>43590.690092592595</v>
      </c>
      <c r="X77" s="83" t="s">
        <v>553</v>
      </c>
      <c r="Y77" s="79"/>
      <c r="Z77" s="79"/>
      <c r="AA77" s="85" t="s">
        <v>671</v>
      </c>
      <c r="AB77" s="79"/>
      <c r="AC77" s="79" t="b">
        <v>0</v>
      </c>
      <c r="AD77" s="79">
        <v>0</v>
      </c>
      <c r="AE77" s="85" t="s">
        <v>716</v>
      </c>
      <c r="AF77" s="79" t="b">
        <v>0</v>
      </c>
      <c r="AG77" s="79" t="s">
        <v>718</v>
      </c>
      <c r="AH77" s="79"/>
      <c r="AI77" s="85" t="s">
        <v>716</v>
      </c>
      <c r="AJ77" s="79" t="b">
        <v>0</v>
      </c>
      <c r="AK77" s="79">
        <v>38</v>
      </c>
      <c r="AL77" s="85" t="s">
        <v>707</v>
      </c>
      <c r="AM77" s="79" t="s">
        <v>723</v>
      </c>
      <c r="AN77" s="79" t="b">
        <v>0</v>
      </c>
      <c r="AO77" s="85" t="s">
        <v>707</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22</v>
      </c>
      <c r="BK77" s="49">
        <v>100</v>
      </c>
      <c r="BL77" s="48">
        <v>22</v>
      </c>
    </row>
    <row r="78" spans="1:64" ht="15">
      <c r="A78" s="64" t="s">
        <v>286</v>
      </c>
      <c r="B78" s="64" t="s">
        <v>297</v>
      </c>
      <c r="C78" s="65"/>
      <c r="D78" s="66"/>
      <c r="E78" s="67"/>
      <c r="F78" s="68"/>
      <c r="G78" s="65"/>
      <c r="H78" s="69"/>
      <c r="I78" s="70"/>
      <c r="J78" s="70"/>
      <c r="K78" s="34" t="s">
        <v>65</v>
      </c>
      <c r="L78" s="77">
        <v>93</v>
      </c>
      <c r="M78" s="77"/>
      <c r="N78" s="72"/>
      <c r="O78" s="79" t="s">
        <v>307</v>
      </c>
      <c r="P78" s="81">
        <v>43591.43939814815</v>
      </c>
      <c r="Q78" s="79" t="s">
        <v>324</v>
      </c>
      <c r="R78" s="79"/>
      <c r="S78" s="79"/>
      <c r="T78" s="79" t="s">
        <v>376</v>
      </c>
      <c r="U78" s="79"/>
      <c r="V78" s="83" t="s">
        <v>467</v>
      </c>
      <c r="W78" s="81">
        <v>43591.43939814815</v>
      </c>
      <c r="X78" s="83" t="s">
        <v>554</v>
      </c>
      <c r="Y78" s="79"/>
      <c r="Z78" s="79"/>
      <c r="AA78" s="85" t="s">
        <v>672</v>
      </c>
      <c r="AB78" s="79"/>
      <c r="AC78" s="79" t="b">
        <v>0</v>
      </c>
      <c r="AD78" s="79">
        <v>0</v>
      </c>
      <c r="AE78" s="85" t="s">
        <v>716</v>
      </c>
      <c r="AF78" s="79" t="b">
        <v>0</v>
      </c>
      <c r="AG78" s="79" t="s">
        <v>718</v>
      </c>
      <c r="AH78" s="79"/>
      <c r="AI78" s="85" t="s">
        <v>716</v>
      </c>
      <c r="AJ78" s="79" t="b">
        <v>0</v>
      </c>
      <c r="AK78" s="79">
        <v>39</v>
      </c>
      <c r="AL78" s="85" t="s">
        <v>707</v>
      </c>
      <c r="AM78" s="79" t="s">
        <v>724</v>
      </c>
      <c r="AN78" s="79" t="b">
        <v>0</v>
      </c>
      <c r="AO78" s="85" t="s">
        <v>707</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22</v>
      </c>
      <c r="BK78" s="49">
        <v>100</v>
      </c>
      <c r="BL78" s="48">
        <v>22</v>
      </c>
    </row>
    <row r="79" spans="1:64" ht="15">
      <c r="A79" s="64" t="s">
        <v>287</v>
      </c>
      <c r="B79" s="64" t="s">
        <v>287</v>
      </c>
      <c r="C79" s="65"/>
      <c r="D79" s="66"/>
      <c r="E79" s="67"/>
      <c r="F79" s="68"/>
      <c r="G79" s="65"/>
      <c r="H79" s="69"/>
      <c r="I79" s="70"/>
      <c r="J79" s="70"/>
      <c r="K79" s="34" t="s">
        <v>65</v>
      </c>
      <c r="L79" s="77">
        <v>94</v>
      </c>
      <c r="M79" s="77"/>
      <c r="N79" s="72"/>
      <c r="O79" s="79" t="s">
        <v>176</v>
      </c>
      <c r="P79" s="81">
        <v>43586.12535879629</v>
      </c>
      <c r="Q79" s="79" t="s">
        <v>326</v>
      </c>
      <c r="R79" s="83" t="s">
        <v>358</v>
      </c>
      <c r="S79" s="79" t="s">
        <v>371</v>
      </c>
      <c r="T79" s="79" t="s">
        <v>384</v>
      </c>
      <c r="U79" s="83" t="s">
        <v>394</v>
      </c>
      <c r="V79" s="83" t="s">
        <v>394</v>
      </c>
      <c r="W79" s="81">
        <v>43586.12535879629</v>
      </c>
      <c r="X79" s="83" t="s">
        <v>555</v>
      </c>
      <c r="Y79" s="79"/>
      <c r="Z79" s="79"/>
      <c r="AA79" s="85" t="s">
        <v>673</v>
      </c>
      <c r="AB79" s="79"/>
      <c r="AC79" s="79" t="b">
        <v>0</v>
      </c>
      <c r="AD79" s="79">
        <v>2</v>
      </c>
      <c r="AE79" s="85" t="s">
        <v>716</v>
      </c>
      <c r="AF79" s="79" t="b">
        <v>0</v>
      </c>
      <c r="AG79" s="79" t="s">
        <v>718</v>
      </c>
      <c r="AH79" s="79"/>
      <c r="AI79" s="85" t="s">
        <v>716</v>
      </c>
      <c r="AJ79" s="79" t="b">
        <v>0</v>
      </c>
      <c r="AK79" s="79">
        <v>1</v>
      </c>
      <c r="AL79" s="85" t="s">
        <v>716</v>
      </c>
      <c r="AM79" s="79" t="s">
        <v>728</v>
      </c>
      <c r="AN79" s="79" t="b">
        <v>0</v>
      </c>
      <c r="AO79" s="85" t="s">
        <v>673</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v>0</v>
      </c>
      <c r="BE79" s="49">
        <v>0</v>
      </c>
      <c r="BF79" s="48">
        <v>0</v>
      </c>
      <c r="BG79" s="49">
        <v>0</v>
      </c>
      <c r="BH79" s="48">
        <v>0</v>
      </c>
      <c r="BI79" s="49">
        <v>0</v>
      </c>
      <c r="BJ79" s="48">
        <v>32</v>
      </c>
      <c r="BK79" s="49">
        <v>100</v>
      </c>
      <c r="BL79" s="48">
        <v>32</v>
      </c>
    </row>
    <row r="80" spans="1:64" ht="15">
      <c r="A80" s="64" t="s">
        <v>288</v>
      </c>
      <c r="B80" s="64" t="s">
        <v>287</v>
      </c>
      <c r="C80" s="65"/>
      <c r="D80" s="66"/>
      <c r="E80" s="67"/>
      <c r="F80" s="68"/>
      <c r="G80" s="65"/>
      <c r="H80" s="69"/>
      <c r="I80" s="70"/>
      <c r="J80" s="70"/>
      <c r="K80" s="34" t="s">
        <v>65</v>
      </c>
      <c r="L80" s="77">
        <v>95</v>
      </c>
      <c r="M80" s="77"/>
      <c r="N80" s="72"/>
      <c r="O80" s="79" t="s">
        <v>307</v>
      </c>
      <c r="P80" s="81">
        <v>43592.71976851852</v>
      </c>
      <c r="Q80" s="79" t="s">
        <v>327</v>
      </c>
      <c r="R80" s="79"/>
      <c r="S80" s="79"/>
      <c r="T80" s="79" t="s">
        <v>383</v>
      </c>
      <c r="U80" s="79"/>
      <c r="V80" s="83" t="s">
        <v>468</v>
      </c>
      <c r="W80" s="81">
        <v>43592.71976851852</v>
      </c>
      <c r="X80" s="83" t="s">
        <v>556</v>
      </c>
      <c r="Y80" s="79"/>
      <c r="Z80" s="79"/>
      <c r="AA80" s="85" t="s">
        <v>674</v>
      </c>
      <c r="AB80" s="79"/>
      <c r="AC80" s="79" t="b">
        <v>0</v>
      </c>
      <c r="AD80" s="79">
        <v>0</v>
      </c>
      <c r="AE80" s="85" t="s">
        <v>716</v>
      </c>
      <c r="AF80" s="79" t="b">
        <v>0</v>
      </c>
      <c r="AG80" s="79" t="s">
        <v>718</v>
      </c>
      <c r="AH80" s="79"/>
      <c r="AI80" s="85" t="s">
        <v>716</v>
      </c>
      <c r="AJ80" s="79" t="b">
        <v>0</v>
      </c>
      <c r="AK80" s="79">
        <v>6</v>
      </c>
      <c r="AL80" s="85" t="s">
        <v>673</v>
      </c>
      <c r="AM80" s="79" t="s">
        <v>727</v>
      </c>
      <c r="AN80" s="79" t="b">
        <v>0</v>
      </c>
      <c r="AO80" s="85" t="s">
        <v>673</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v>0</v>
      </c>
      <c r="BE80" s="49">
        <v>0</v>
      </c>
      <c r="BF80" s="48">
        <v>0</v>
      </c>
      <c r="BG80" s="49">
        <v>0</v>
      </c>
      <c r="BH80" s="48">
        <v>0</v>
      </c>
      <c r="BI80" s="49">
        <v>0</v>
      </c>
      <c r="BJ80" s="48">
        <v>18</v>
      </c>
      <c r="BK80" s="49">
        <v>100</v>
      </c>
      <c r="BL80" s="48">
        <v>18</v>
      </c>
    </row>
    <row r="81" spans="1:64" ht="15">
      <c r="A81" s="64" t="s">
        <v>289</v>
      </c>
      <c r="B81" s="64" t="s">
        <v>289</v>
      </c>
      <c r="C81" s="65"/>
      <c r="D81" s="66"/>
      <c r="E81" s="67"/>
      <c r="F81" s="68"/>
      <c r="G81" s="65"/>
      <c r="H81" s="69"/>
      <c r="I81" s="70"/>
      <c r="J81" s="70"/>
      <c r="K81" s="34" t="s">
        <v>65</v>
      </c>
      <c r="L81" s="77">
        <v>96</v>
      </c>
      <c r="M81" s="77"/>
      <c r="N81" s="72"/>
      <c r="O81" s="79" t="s">
        <v>176</v>
      </c>
      <c r="P81" s="81">
        <v>43585.90943287037</v>
      </c>
      <c r="Q81" s="79" t="s">
        <v>328</v>
      </c>
      <c r="R81" s="83" t="s">
        <v>357</v>
      </c>
      <c r="S81" s="79" t="s">
        <v>370</v>
      </c>
      <c r="T81" s="79" t="s">
        <v>380</v>
      </c>
      <c r="U81" s="79"/>
      <c r="V81" s="83" t="s">
        <v>469</v>
      </c>
      <c r="W81" s="81">
        <v>43585.90943287037</v>
      </c>
      <c r="X81" s="83" t="s">
        <v>557</v>
      </c>
      <c r="Y81" s="79"/>
      <c r="Z81" s="79"/>
      <c r="AA81" s="85" t="s">
        <v>675</v>
      </c>
      <c r="AB81" s="79"/>
      <c r="AC81" s="79" t="b">
        <v>0</v>
      </c>
      <c r="AD81" s="79">
        <v>0</v>
      </c>
      <c r="AE81" s="85" t="s">
        <v>716</v>
      </c>
      <c r="AF81" s="79" t="b">
        <v>0</v>
      </c>
      <c r="AG81" s="79" t="s">
        <v>718</v>
      </c>
      <c r="AH81" s="79"/>
      <c r="AI81" s="85" t="s">
        <v>716</v>
      </c>
      <c r="AJ81" s="79" t="b">
        <v>0</v>
      </c>
      <c r="AK81" s="79">
        <v>0</v>
      </c>
      <c r="AL81" s="85" t="s">
        <v>716</v>
      </c>
      <c r="AM81" s="79" t="s">
        <v>720</v>
      </c>
      <c r="AN81" s="79" t="b">
        <v>0</v>
      </c>
      <c r="AO81" s="85" t="s">
        <v>675</v>
      </c>
      <c r="AP81" s="79" t="s">
        <v>176</v>
      </c>
      <c r="AQ81" s="79">
        <v>0</v>
      </c>
      <c r="AR81" s="79">
        <v>0</v>
      </c>
      <c r="AS81" s="79"/>
      <c r="AT81" s="79"/>
      <c r="AU81" s="79"/>
      <c r="AV81" s="79"/>
      <c r="AW81" s="79"/>
      <c r="AX81" s="79"/>
      <c r="AY81" s="79"/>
      <c r="AZ81" s="79"/>
      <c r="BA81">
        <v>5</v>
      </c>
      <c r="BB81" s="78" t="str">
        <f>REPLACE(INDEX(GroupVertices[Group],MATCH(Edges24[[#This Row],[Vertex 1]],GroupVertices[Vertex],0)),1,1,"")</f>
        <v>4</v>
      </c>
      <c r="BC81" s="78" t="str">
        <f>REPLACE(INDEX(GroupVertices[Group],MATCH(Edges24[[#This Row],[Vertex 2]],GroupVertices[Vertex],0)),1,1,"")</f>
        <v>4</v>
      </c>
      <c r="BD81" s="48">
        <v>0</v>
      </c>
      <c r="BE81" s="49">
        <v>0</v>
      </c>
      <c r="BF81" s="48">
        <v>0</v>
      </c>
      <c r="BG81" s="49">
        <v>0</v>
      </c>
      <c r="BH81" s="48">
        <v>0</v>
      </c>
      <c r="BI81" s="49">
        <v>0</v>
      </c>
      <c r="BJ81" s="48">
        <v>21</v>
      </c>
      <c r="BK81" s="49">
        <v>100</v>
      </c>
      <c r="BL81" s="48">
        <v>21</v>
      </c>
    </row>
    <row r="82" spans="1:64" ht="15">
      <c r="A82" s="64" t="s">
        <v>289</v>
      </c>
      <c r="B82" s="64" t="s">
        <v>289</v>
      </c>
      <c r="C82" s="65"/>
      <c r="D82" s="66"/>
      <c r="E82" s="67"/>
      <c r="F82" s="68"/>
      <c r="G82" s="65"/>
      <c r="H82" s="69"/>
      <c r="I82" s="70"/>
      <c r="J82" s="70"/>
      <c r="K82" s="34" t="s">
        <v>65</v>
      </c>
      <c r="L82" s="77">
        <v>97</v>
      </c>
      <c r="M82" s="77"/>
      <c r="N82" s="72"/>
      <c r="O82" s="79" t="s">
        <v>176</v>
      </c>
      <c r="P82" s="81">
        <v>43586.26326388889</v>
      </c>
      <c r="Q82" s="79" t="s">
        <v>329</v>
      </c>
      <c r="R82" s="83" t="s">
        <v>357</v>
      </c>
      <c r="S82" s="79" t="s">
        <v>370</v>
      </c>
      <c r="T82" s="79" t="s">
        <v>380</v>
      </c>
      <c r="U82" s="79"/>
      <c r="V82" s="83" t="s">
        <v>469</v>
      </c>
      <c r="W82" s="81">
        <v>43586.26326388889</v>
      </c>
      <c r="X82" s="83" t="s">
        <v>558</v>
      </c>
      <c r="Y82" s="79"/>
      <c r="Z82" s="79"/>
      <c r="AA82" s="85" t="s">
        <v>676</v>
      </c>
      <c r="AB82" s="79"/>
      <c r="AC82" s="79" t="b">
        <v>0</v>
      </c>
      <c r="AD82" s="79">
        <v>0</v>
      </c>
      <c r="AE82" s="85" t="s">
        <v>716</v>
      </c>
      <c r="AF82" s="79" t="b">
        <v>0</v>
      </c>
      <c r="AG82" s="79" t="s">
        <v>718</v>
      </c>
      <c r="AH82" s="79"/>
      <c r="AI82" s="85" t="s">
        <v>716</v>
      </c>
      <c r="AJ82" s="79" t="b">
        <v>0</v>
      </c>
      <c r="AK82" s="79">
        <v>0</v>
      </c>
      <c r="AL82" s="85" t="s">
        <v>716</v>
      </c>
      <c r="AM82" s="79" t="s">
        <v>720</v>
      </c>
      <c r="AN82" s="79" t="b">
        <v>0</v>
      </c>
      <c r="AO82" s="85" t="s">
        <v>676</v>
      </c>
      <c r="AP82" s="79" t="s">
        <v>176</v>
      </c>
      <c r="AQ82" s="79">
        <v>0</v>
      </c>
      <c r="AR82" s="79">
        <v>0</v>
      </c>
      <c r="AS82" s="79"/>
      <c r="AT82" s="79"/>
      <c r="AU82" s="79"/>
      <c r="AV82" s="79"/>
      <c r="AW82" s="79"/>
      <c r="AX82" s="79"/>
      <c r="AY82" s="79"/>
      <c r="AZ82" s="79"/>
      <c r="BA82">
        <v>5</v>
      </c>
      <c r="BB82" s="78" t="str">
        <f>REPLACE(INDEX(GroupVertices[Group],MATCH(Edges24[[#This Row],[Vertex 1]],GroupVertices[Vertex],0)),1,1,"")</f>
        <v>4</v>
      </c>
      <c r="BC82" s="78" t="str">
        <f>REPLACE(INDEX(GroupVertices[Group],MATCH(Edges24[[#This Row],[Vertex 2]],GroupVertices[Vertex],0)),1,1,"")</f>
        <v>4</v>
      </c>
      <c r="BD82" s="48">
        <v>0</v>
      </c>
      <c r="BE82" s="49">
        <v>0</v>
      </c>
      <c r="BF82" s="48">
        <v>0</v>
      </c>
      <c r="BG82" s="49">
        <v>0</v>
      </c>
      <c r="BH82" s="48">
        <v>0</v>
      </c>
      <c r="BI82" s="49">
        <v>0</v>
      </c>
      <c r="BJ82" s="48">
        <v>13</v>
      </c>
      <c r="BK82" s="49">
        <v>100</v>
      </c>
      <c r="BL82" s="48">
        <v>13</v>
      </c>
    </row>
    <row r="83" spans="1:64" ht="15">
      <c r="A83" s="64" t="s">
        <v>289</v>
      </c>
      <c r="B83" s="64" t="s">
        <v>289</v>
      </c>
      <c r="C83" s="65"/>
      <c r="D83" s="66"/>
      <c r="E83" s="67"/>
      <c r="F83" s="68"/>
      <c r="G83" s="65"/>
      <c r="H83" s="69"/>
      <c r="I83" s="70"/>
      <c r="J83" s="70"/>
      <c r="K83" s="34" t="s">
        <v>65</v>
      </c>
      <c r="L83" s="77">
        <v>98</v>
      </c>
      <c r="M83" s="77"/>
      <c r="N83" s="72"/>
      <c r="O83" s="79" t="s">
        <v>176</v>
      </c>
      <c r="P83" s="81">
        <v>43588.061203703706</v>
      </c>
      <c r="Q83" s="79" t="s">
        <v>330</v>
      </c>
      <c r="R83" s="83" t="s">
        <v>357</v>
      </c>
      <c r="S83" s="79" t="s">
        <v>370</v>
      </c>
      <c r="T83" s="79" t="s">
        <v>380</v>
      </c>
      <c r="U83" s="79"/>
      <c r="V83" s="83" t="s">
        <v>469</v>
      </c>
      <c r="W83" s="81">
        <v>43588.061203703706</v>
      </c>
      <c r="X83" s="83" t="s">
        <v>559</v>
      </c>
      <c r="Y83" s="79"/>
      <c r="Z83" s="79"/>
      <c r="AA83" s="85" t="s">
        <v>677</v>
      </c>
      <c r="AB83" s="79"/>
      <c r="AC83" s="79" t="b">
        <v>0</v>
      </c>
      <c r="AD83" s="79">
        <v>0</v>
      </c>
      <c r="AE83" s="85" t="s">
        <v>716</v>
      </c>
      <c r="AF83" s="79" t="b">
        <v>0</v>
      </c>
      <c r="AG83" s="79" t="s">
        <v>718</v>
      </c>
      <c r="AH83" s="79"/>
      <c r="AI83" s="85" t="s">
        <v>716</v>
      </c>
      <c r="AJ83" s="79" t="b">
        <v>0</v>
      </c>
      <c r="AK83" s="79">
        <v>0</v>
      </c>
      <c r="AL83" s="85" t="s">
        <v>716</v>
      </c>
      <c r="AM83" s="79" t="s">
        <v>720</v>
      </c>
      <c r="AN83" s="79" t="b">
        <v>0</v>
      </c>
      <c r="AO83" s="85" t="s">
        <v>677</v>
      </c>
      <c r="AP83" s="79" t="s">
        <v>176</v>
      </c>
      <c r="AQ83" s="79">
        <v>0</v>
      </c>
      <c r="AR83" s="79">
        <v>0</v>
      </c>
      <c r="AS83" s="79"/>
      <c r="AT83" s="79"/>
      <c r="AU83" s="79"/>
      <c r="AV83" s="79"/>
      <c r="AW83" s="79"/>
      <c r="AX83" s="79"/>
      <c r="AY83" s="79"/>
      <c r="AZ83" s="79"/>
      <c r="BA83">
        <v>5</v>
      </c>
      <c r="BB83" s="78" t="str">
        <f>REPLACE(INDEX(GroupVertices[Group],MATCH(Edges24[[#This Row],[Vertex 1]],GroupVertices[Vertex],0)),1,1,"")</f>
        <v>4</v>
      </c>
      <c r="BC83" s="78" t="str">
        <f>REPLACE(INDEX(GroupVertices[Group],MATCH(Edges24[[#This Row],[Vertex 2]],GroupVertices[Vertex],0)),1,1,"")</f>
        <v>4</v>
      </c>
      <c r="BD83" s="48">
        <v>0</v>
      </c>
      <c r="BE83" s="49">
        <v>0</v>
      </c>
      <c r="BF83" s="48">
        <v>1</v>
      </c>
      <c r="BG83" s="49">
        <v>6.25</v>
      </c>
      <c r="BH83" s="48">
        <v>0</v>
      </c>
      <c r="BI83" s="49">
        <v>0</v>
      </c>
      <c r="BJ83" s="48">
        <v>15</v>
      </c>
      <c r="BK83" s="49">
        <v>93.75</v>
      </c>
      <c r="BL83" s="48">
        <v>16</v>
      </c>
    </row>
    <row r="84" spans="1:64" ht="15">
      <c r="A84" s="64" t="s">
        <v>289</v>
      </c>
      <c r="B84" s="64" t="s">
        <v>289</v>
      </c>
      <c r="C84" s="65"/>
      <c r="D84" s="66"/>
      <c r="E84" s="67"/>
      <c r="F84" s="68"/>
      <c r="G84" s="65"/>
      <c r="H84" s="69"/>
      <c r="I84" s="70"/>
      <c r="J84" s="70"/>
      <c r="K84" s="34" t="s">
        <v>65</v>
      </c>
      <c r="L84" s="77">
        <v>99</v>
      </c>
      <c r="M84" s="77"/>
      <c r="N84" s="72"/>
      <c r="O84" s="79" t="s">
        <v>176</v>
      </c>
      <c r="P84" s="81">
        <v>43589.77324074074</v>
      </c>
      <c r="Q84" s="79" t="s">
        <v>328</v>
      </c>
      <c r="R84" s="83" t="s">
        <v>357</v>
      </c>
      <c r="S84" s="79" t="s">
        <v>370</v>
      </c>
      <c r="T84" s="79" t="s">
        <v>380</v>
      </c>
      <c r="U84" s="79"/>
      <c r="V84" s="83" t="s">
        <v>469</v>
      </c>
      <c r="W84" s="81">
        <v>43589.77324074074</v>
      </c>
      <c r="X84" s="83" t="s">
        <v>560</v>
      </c>
      <c r="Y84" s="79"/>
      <c r="Z84" s="79"/>
      <c r="AA84" s="85" t="s">
        <v>678</v>
      </c>
      <c r="AB84" s="79"/>
      <c r="AC84" s="79" t="b">
        <v>0</v>
      </c>
      <c r="AD84" s="79">
        <v>0</v>
      </c>
      <c r="AE84" s="85" t="s">
        <v>716</v>
      </c>
      <c r="AF84" s="79" t="b">
        <v>0</v>
      </c>
      <c r="AG84" s="79" t="s">
        <v>718</v>
      </c>
      <c r="AH84" s="79"/>
      <c r="AI84" s="85" t="s">
        <v>716</v>
      </c>
      <c r="AJ84" s="79" t="b">
        <v>0</v>
      </c>
      <c r="AK84" s="79">
        <v>0</v>
      </c>
      <c r="AL84" s="85" t="s">
        <v>716</v>
      </c>
      <c r="AM84" s="79" t="s">
        <v>720</v>
      </c>
      <c r="AN84" s="79" t="b">
        <v>0</v>
      </c>
      <c r="AO84" s="85" t="s">
        <v>678</v>
      </c>
      <c r="AP84" s="79" t="s">
        <v>176</v>
      </c>
      <c r="AQ84" s="79">
        <v>0</v>
      </c>
      <c r="AR84" s="79">
        <v>0</v>
      </c>
      <c r="AS84" s="79"/>
      <c r="AT84" s="79"/>
      <c r="AU84" s="79"/>
      <c r="AV84" s="79"/>
      <c r="AW84" s="79"/>
      <c r="AX84" s="79"/>
      <c r="AY84" s="79"/>
      <c r="AZ84" s="79"/>
      <c r="BA84">
        <v>5</v>
      </c>
      <c r="BB84" s="78" t="str">
        <f>REPLACE(INDEX(GroupVertices[Group],MATCH(Edges24[[#This Row],[Vertex 1]],GroupVertices[Vertex],0)),1,1,"")</f>
        <v>4</v>
      </c>
      <c r="BC84" s="78" t="str">
        <f>REPLACE(INDEX(GroupVertices[Group],MATCH(Edges24[[#This Row],[Vertex 2]],GroupVertices[Vertex],0)),1,1,"")</f>
        <v>4</v>
      </c>
      <c r="BD84" s="48">
        <v>0</v>
      </c>
      <c r="BE84" s="49">
        <v>0</v>
      </c>
      <c r="BF84" s="48">
        <v>0</v>
      </c>
      <c r="BG84" s="49">
        <v>0</v>
      </c>
      <c r="BH84" s="48">
        <v>0</v>
      </c>
      <c r="BI84" s="49">
        <v>0</v>
      </c>
      <c r="BJ84" s="48">
        <v>21</v>
      </c>
      <c r="BK84" s="49">
        <v>100</v>
      </c>
      <c r="BL84" s="48">
        <v>21</v>
      </c>
    </row>
    <row r="85" spans="1:64" ht="15">
      <c r="A85" s="64" t="s">
        <v>289</v>
      </c>
      <c r="B85" s="64" t="s">
        <v>289</v>
      </c>
      <c r="C85" s="65"/>
      <c r="D85" s="66"/>
      <c r="E85" s="67"/>
      <c r="F85" s="68"/>
      <c r="G85" s="65"/>
      <c r="H85" s="69"/>
      <c r="I85" s="70"/>
      <c r="J85" s="70"/>
      <c r="K85" s="34" t="s">
        <v>65</v>
      </c>
      <c r="L85" s="77">
        <v>100</v>
      </c>
      <c r="M85" s="77"/>
      <c r="N85" s="72"/>
      <c r="O85" s="79" t="s">
        <v>176</v>
      </c>
      <c r="P85" s="81">
        <v>43594.65300925926</v>
      </c>
      <c r="Q85" s="79" t="s">
        <v>331</v>
      </c>
      <c r="R85" s="83" t="s">
        <v>361</v>
      </c>
      <c r="S85" s="79" t="s">
        <v>372</v>
      </c>
      <c r="T85" s="79" t="s">
        <v>376</v>
      </c>
      <c r="U85" s="83" t="s">
        <v>396</v>
      </c>
      <c r="V85" s="83" t="s">
        <v>396</v>
      </c>
      <c r="W85" s="81">
        <v>43594.65300925926</v>
      </c>
      <c r="X85" s="83" t="s">
        <v>561</v>
      </c>
      <c r="Y85" s="79"/>
      <c r="Z85" s="79"/>
      <c r="AA85" s="85" t="s">
        <v>679</v>
      </c>
      <c r="AB85" s="79"/>
      <c r="AC85" s="79" t="b">
        <v>0</v>
      </c>
      <c r="AD85" s="79">
        <v>0</v>
      </c>
      <c r="AE85" s="85" t="s">
        <v>716</v>
      </c>
      <c r="AF85" s="79" t="b">
        <v>0</v>
      </c>
      <c r="AG85" s="79" t="s">
        <v>718</v>
      </c>
      <c r="AH85" s="79"/>
      <c r="AI85" s="85" t="s">
        <v>716</v>
      </c>
      <c r="AJ85" s="79" t="b">
        <v>0</v>
      </c>
      <c r="AK85" s="79">
        <v>0</v>
      </c>
      <c r="AL85" s="85" t="s">
        <v>716</v>
      </c>
      <c r="AM85" s="79" t="s">
        <v>720</v>
      </c>
      <c r="AN85" s="79" t="b">
        <v>0</v>
      </c>
      <c r="AO85" s="85" t="s">
        <v>679</v>
      </c>
      <c r="AP85" s="79" t="s">
        <v>176</v>
      </c>
      <c r="AQ85" s="79">
        <v>0</v>
      </c>
      <c r="AR85" s="79">
        <v>0</v>
      </c>
      <c r="AS85" s="79"/>
      <c r="AT85" s="79"/>
      <c r="AU85" s="79"/>
      <c r="AV85" s="79"/>
      <c r="AW85" s="79"/>
      <c r="AX85" s="79"/>
      <c r="AY85" s="79"/>
      <c r="AZ85" s="79"/>
      <c r="BA85">
        <v>5</v>
      </c>
      <c r="BB85" s="78" t="str">
        <f>REPLACE(INDEX(GroupVertices[Group],MATCH(Edges24[[#This Row],[Vertex 1]],GroupVertices[Vertex],0)),1,1,"")</f>
        <v>4</v>
      </c>
      <c r="BC85" s="78" t="str">
        <f>REPLACE(INDEX(GroupVertices[Group],MATCH(Edges24[[#This Row],[Vertex 2]],GroupVertices[Vertex],0)),1,1,"")</f>
        <v>4</v>
      </c>
      <c r="BD85" s="48">
        <v>0</v>
      </c>
      <c r="BE85" s="49">
        <v>0</v>
      </c>
      <c r="BF85" s="48">
        <v>0</v>
      </c>
      <c r="BG85" s="49">
        <v>0</v>
      </c>
      <c r="BH85" s="48">
        <v>0</v>
      </c>
      <c r="BI85" s="49">
        <v>0</v>
      </c>
      <c r="BJ85" s="48">
        <v>11</v>
      </c>
      <c r="BK85" s="49">
        <v>100</v>
      </c>
      <c r="BL85" s="48">
        <v>11</v>
      </c>
    </row>
    <row r="86" spans="1:64" ht="15">
      <c r="A86" s="64" t="s">
        <v>290</v>
      </c>
      <c r="B86" s="64" t="s">
        <v>290</v>
      </c>
      <c r="C86" s="65"/>
      <c r="D86" s="66"/>
      <c r="E86" s="67"/>
      <c r="F86" s="68"/>
      <c r="G86" s="65"/>
      <c r="H86" s="69"/>
      <c r="I86" s="70"/>
      <c r="J86" s="70"/>
      <c r="K86" s="34" t="s">
        <v>65</v>
      </c>
      <c r="L86" s="77">
        <v>101</v>
      </c>
      <c r="M86" s="77"/>
      <c r="N86" s="72"/>
      <c r="O86" s="79" t="s">
        <v>176</v>
      </c>
      <c r="P86" s="81">
        <v>43594.65420138889</v>
      </c>
      <c r="Q86" s="79" t="s">
        <v>332</v>
      </c>
      <c r="R86" s="83" t="s">
        <v>361</v>
      </c>
      <c r="S86" s="79" t="s">
        <v>372</v>
      </c>
      <c r="T86" s="79" t="s">
        <v>376</v>
      </c>
      <c r="U86" s="83" t="s">
        <v>396</v>
      </c>
      <c r="V86" s="83" t="s">
        <v>396</v>
      </c>
      <c r="W86" s="81">
        <v>43594.65420138889</v>
      </c>
      <c r="X86" s="83" t="s">
        <v>562</v>
      </c>
      <c r="Y86" s="79"/>
      <c r="Z86" s="79"/>
      <c r="AA86" s="85" t="s">
        <v>680</v>
      </c>
      <c r="AB86" s="79"/>
      <c r="AC86" s="79" t="b">
        <v>0</v>
      </c>
      <c r="AD86" s="79">
        <v>0</v>
      </c>
      <c r="AE86" s="85" t="s">
        <v>716</v>
      </c>
      <c r="AF86" s="79" t="b">
        <v>0</v>
      </c>
      <c r="AG86" s="79" t="s">
        <v>718</v>
      </c>
      <c r="AH86" s="79"/>
      <c r="AI86" s="85" t="s">
        <v>716</v>
      </c>
      <c r="AJ86" s="79" t="b">
        <v>0</v>
      </c>
      <c r="AK86" s="79">
        <v>0</v>
      </c>
      <c r="AL86" s="85" t="s">
        <v>716</v>
      </c>
      <c r="AM86" s="79" t="s">
        <v>720</v>
      </c>
      <c r="AN86" s="79" t="b">
        <v>0</v>
      </c>
      <c r="AO86" s="85" t="s">
        <v>680</v>
      </c>
      <c r="AP86" s="79" t="s">
        <v>176</v>
      </c>
      <c r="AQ86" s="79">
        <v>0</v>
      </c>
      <c r="AR86" s="79">
        <v>0</v>
      </c>
      <c r="AS86" s="79"/>
      <c r="AT86" s="79"/>
      <c r="AU86" s="79"/>
      <c r="AV86" s="79"/>
      <c r="AW86" s="79"/>
      <c r="AX86" s="79"/>
      <c r="AY86" s="79"/>
      <c r="AZ86" s="79"/>
      <c r="BA86">
        <v>1</v>
      </c>
      <c r="BB86" s="78" t="str">
        <f>REPLACE(INDEX(GroupVertices[Group],MATCH(Edges24[[#This Row],[Vertex 1]],GroupVertices[Vertex],0)),1,1,"")</f>
        <v>4</v>
      </c>
      <c r="BC86" s="78" t="str">
        <f>REPLACE(INDEX(GroupVertices[Group],MATCH(Edges24[[#This Row],[Vertex 2]],GroupVertices[Vertex],0)),1,1,"")</f>
        <v>4</v>
      </c>
      <c r="BD86" s="48">
        <v>0</v>
      </c>
      <c r="BE86" s="49">
        <v>0</v>
      </c>
      <c r="BF86" s="48">
        <v>0</v>
      </c>
      <c r="BG86" s="49">
        <v>0</v>
      </c>
      <c r="BH86" s="48">
        <v>0</v>
      </c>
      <c r="BI86" s="49">
        <v>0</v>
      </c>
      <c r="BJ86" s="48">
        <v>13</v>
      </c>
      <c r="BK86" s="49">
        <v>100</v>
      </c>
      <c r="BL86" s="48">
        <v>13</v>
      </c>
    </row>
    <row r="87" spans="1:64" ht="15">
      <c r="A87" s="64" t="s">
        <v>291</v>
      </c>
      <c r="B87" s="64" t="s">
        <v>291</v>
      </c>
      <c r="C87" s="65"/>
      <c r="D87" s="66"/>
      <c r="E87" s="67"/>
      <c r="F87" s="68"/>
      <c r="G87" s="65"/>
      <c r="H87" s="69"/>
      <c r="I87" s="70"/>
      <c r="J87" s="70"/>
      <c r="K87" s="34" t="s">
        <v>65</v>
      </c>
      <c r="L87" s="77">
        <v>102</v>
      </c>
      <c r="M87" s="77"/>
      <c r="N87" s="72"/>
      <c r="O87" s="79" t="s">
        <v>176</v>
      </c>
      <c r="P87" s="81">
        <v>43585.55894675926</v>
      </c>
      <c r="Q87" s="79" t="s">
        <v>333</v>
      </c>
      <c r="R87" s="83" t="s">
        <v>357</v>
      </c>
      <c r="S87" s="79" t="s">
        <v>370</v>
      </c>
      <c r="T87" s="79" t="s">
        <v>380</v>
      </c>
      <c r="U87" s="79"/>
      <c r="V87" s="83" t="s">
        <v>470</v>
      </c>
      <c r="W87" s="81">
        <v>43585.55894675926</v>
      </c>
      <c r="X87" s="83" t="s">
        <v>563</v>
      </c>
      <c r="Y87" s="79"/>
      <c r="Z87" s="79"/>
      <c r="AA87" s="85" t="s">
        <v>681</v>
      </c>
      <c r="AB87" s="79"/>
      <c r="AC87" s="79" t="b">
        <v>0</v>
      </c>
      <c r="AD87" s="79">
        <v>0</v>
      </c>
      <c r="AE87" s="85" t="s">
        <v>716</v>
      </c>
      <c r="AF87" s="79" t="b">
        <v>0</v>
      </c>
      <c r="AG87" s="79" t="s">
        <v>718</v>
      </c>
      <c r="AH87" s="79"/>
      <c r="AI87" s="85" t="s">
        <v>716</v>
      </c>
      <c r="AJ87" s="79" t="b">
        <v>0</v>
      </c>
      <c r="AK87" s="79">
        <v>0</v>
      </c>
      <c r="AL87" s="85" t="s">
        <v>716</v>
      </c>
      <c r="AM87" s="79" t="s">
        <v>720</v>
      </c>
      <c r="AN87" s="79" t="b">
        <v>0</v>
      </c>
      <c r="AO87" s="85" t="s">
        <v>681</v>
      </c>
      <c r="AP87" s="79" t="s">
        <v>176</v>
      </c>
      <c r="AQ87" s="79">
        <v>0</v>
      </c>
      <c r="AR87" s="79">
        <v>0</v>
      </c>
      <c r="AS87" s="79"/>
      <c r="AT87" s="79"/>
      <c r="AU87" s="79"/>
      <c r="AV87" s="79"/>
      <c r="AW87" s="79"/>
      <c r="AX87" s="79"/>
      <c r="AY87" s="79"/>
      <c r="AZ87" s="79"/>
      <c r="BA87">
        <v>6</v>
      </c>
      <c r="BB87" s="78" t="str">
        <f>REPLACE(INDEX(GroupVertices[Group],MATCH(Edges24[[#This Row],[Vertex 1]],GroupVertices[Vertex],0)),1,1,"")</f>
        <v>6</v>
      </c>
      <c r="BC87" s="78" t="str">
        <f>REPLACE(INDEX(GroupVertices[Group],MATCH(Edges24[[#This Row],[Vertex 2]],GroupVertices[Vertex],0)),1,1,"")</f>
        <v>6</v>
      </c>
      <c r="BD87" s="48">
        <v>0</v>
      </c>
      <c r="BE87" s="49">
        <v>0</v>
      </c>
      <c r="BF87" s="48">
        <v>1</v>
      </c>
      <c r="BG87" s="49">
        <v>6.25</v>
      </c>
      <c r="BH87" s="48">
        <v>0</v>
      </c>
      <c r="BI87" s="49">
        <v>0</v>
      </c>
      <c r="BJ87" s="48">
        <v>15</v>
      </c>
      <c r="BK87" s="49">
        <v>93.75</v>
      </c>
      <c r="BL87" s="48">
        <v>16</v>
      </c>
    </row>
    <row r="88" spans="1:64" ht="15">
      <c r="A88" s="64" t="s">
        <v>291</v>
      </c>
      <c r="B88" s="64" t="s">
        <v>291</v>
      </c>
      <c r="C88" s="65"/>
      <c r="D88" s="66"/>
      <c r="E88" s="67"/>
      <c r="F88" s="68"/>
      <c r="G88" s="65"/>
      <c r="H88" s="69"/>
      <c r="I88" s="70"/>
      <c r="J88" s="70"/>
      <c r="K88" s="34" t="s">
        <v>65</v>
      </c>
      <c r="L88" s="77">
        <v>103</v>
      </c>
      <c r="M88" s="77"/>
      <c r="N88" s="72"/>
      <c r="O88" s="79" t="s">
        <v>176</v>
      </c>
      <c r="P88" s="81">
        <v>43585.90961805556</v>
      </c>
      <c r="Q88" s="79" t="s">
        <v>334</v>
      </c>
      <c r="R88" s="83" t="s">
        <v>357</v>
      </c>
      <c r="S88" s="79" t="s">
        <v>370</v>
      </c>
      <c r="T88" s="79" t="s">
        <v>380</v>
      </c>
      <c r="U88" s="79"/>
      <c r="V88" s="83" t="s">
        <v>470</v>
      </c>
      <c r="W88" s="81">
        <v>43585.90961805556</v>
      </c>
      <c r="X88" s="83" t="s">
        <v>564</v>
      </c>
      <c r="Y88" s="79"/>
      <c r="Z88" s="79"/>
      <c r="AA88" s="85" t="s">
        <v>682</v>
      </c>
      <c r="AB88" s="79"/>
      <c r="AC88" s="79" t="b">
        <v>0</v>
      </c>
      <c r="AD88" s="79">
        <v>0</v>
      </c>
      <c r="AE88" s="85" t="s">
        <v>716</v>
      </c>
      <c r="AF88" s="79" t="b">
        <v>0</v>
      </c>
      <c r="AG88" s="79" t="s">
        <v>718</v>
      </c>
      <c r="AH88" s="79"/>
      <c r="AI88" s="85" t="s">
        <v>716</v>
      </c>
      <c r="AJ88" s="79" t="b">
        <v>0</v>
      </c>
      <c r="AK88" s="79">
        <v>1</v>
      </c>
      <c r="AL88" s="85" t="s">
        <v>716</v>
      </c>
      <c r="AM88" s="79" t="s">
        <v>720</v>
      </c>
      <c r="AN88" s="79" t="b">
        <v>0</v>
      </c>
      <c r="AO88" s="85" t="s">
        <v>682</v>
      </c>
      <c r="AP88" s="79" t="s">
        <v>176</v>
      </c>
      <c r="AQ88" s="79">
        <v>0</v>
      </c>
      <c r="AR88" s="79">
        <v>0</v>
      </c>
      <c r="AS88" s="79"/>
      <c r="AT88" s="79"/>
      <c r="AU88" s="79"/>
      <c r="AV88" s="79"/>
      <c r="AW88" s="79"/>
      <c r="AX88" s="79"/>
      <c r="AY88" s="79"/>
      <c r="AZ88" s="79"/>
      <c r="BA88">
        <v>6</v>
      </c>
      <c r="BB88" s="78" t="str">
        <f>REPLACE(INDEX(GroupVertices[Group],MATCH(Edges24[[#This Row],[Vertex 1]],GroupVertices[Vertex],0)),1,1,"")</f>
        <v>6</v>
      </c>
      <c r="BC88" s="78" t="str">
        <f>REPLACE(INDEX(GroupVertices[Group],MATCH(Edges24[[#This Row],[Vertex 2]],GroupVertices[Vertex],0)),1,1,"")</f>
        <v>6</v>
      </c>
      <c r="BD88" s="48">
        <v>0</v>
      </c>
      <c r="BE88" s="49">
        <v>0</v>
      </c>
      <c r="BF88" s="48">
        <v>0</v>
      </c>
      <c r="BG88" s="49">
        <v>0</v>
      </c>
      <c r="BH88" s="48">
        <v>0</v>
      </c>
      <c r="BI88" s="49">
        <v>0</v>
      </c>
      <c r="BJ88" s="48">
        <v>21</v>
      </c>
      <c r="BK88" s="49">
        <v>100</v>
      </c>
      <c r="BL88" s="48">
        <v>21</v>
      </c>
    </row>
    <row r="89" spans="1:64" ht="15">
      <c r="A89" s="64" t="s">
        <v>291</v>
      </c>
      <c r="B89" s="64" t="s">
        <v>291</v>
      </c>
      <c r="C89" s="65"/>
      <c r="D89" s="66"/>
      <c r="E89" s="67"/>
      <c r="F89" s="68"/>
      <c r="G89" s="65"/>
      <c r="H89" s="69"/>
      <c r="I89" s="70"/>
      <c r="J89" s="70"/>
      <c r="K89" s="34" t="s">
        <v>65</v>
      </c>
      <c r="L89" s="77">
        <v>104</v>
      </c>
      <c r="M89" s="77"/>
      <c r="N89" s="72"/>
      <c r="O89" s="79" t="s">
        <v>176</v>
      </c>
      <c r="P89" s="81">
        <v>43586.26335648148</v>
      </c>
      <c r="Q89" s="79" t="s">
        <v>335</v>
      </c>
      <c r="R89" s="83" t="s">
        <v>357</v>
      </c>
      <c r="S89" s="79" t="s">
        <v>370</v>
      </c>
      <c r="T89" s="79" t="s">
        <v>380</v>
      </c>
      <c r="U89" s="79"/>
      <c r="V89" s="83" t="s">
        <v>470</v>
      </c>
      <c r="W89" s="81">
        <v>43586.26335648148</v>
      </c>
      <c r="X89" s="83" t="s">
        <v>565</v>
      </c>
      <c r="Y89" s="79"/>
      <c r="Z89" s="79"/>
      <c r="AA89" s="85" t="s">
        <v>683</v>
      </c>
      <c r="AB89" s="79"/>
      <c r="AC89" s="79" t="b">
        <v>0</v>
      </c>
      <c r="AD89" s="79">
        <v>0</v>
      </c>
      <c r="AE89" s="85" t="s">
        <v>716</v>
      </c>
      <c r="AF89" s="79" t="b">
        <v>0</v>
      </c>
      <c r="AG89" s="79" t="s">
        <v>718</v>
      </c>
      <c r="AH89" s="79"/>
      <c r="AI89" s="85" t="s">
        <v>716</v>
      </c>
      <c r="AJ89" s="79" t="b">
        <v>0</v>
      </c>
      <c r="AK89" s="79">
        <v>0</v>
      </c>
      <c r="AL89" s="85" t="s">
        <v>716</v>
      </c>
      <c r="AM89" s="79" t="s">
        <v>720</v>
      </c>
      <c r="AN89" s="79" t="b">
        <v>0</v>
      </c>
      <c r="AO89" s="85" t="s">
        <v>683</v>
      </c>
      <c r="AP89" s="79" t="s">
        <v>176</v>
      </c>
      <c r="AQ89" s="79">
        <v>0</v>
      </c>
      <c r="AR89" s="79">
        <v>0</v>
      </c>
      <c r="AS89" s="79"/>
      <c r="AT89" s="79"/>
      <c r="AU89" s="79"/>
      <c r="AV89" s="79"/>
      <c r="AW89" s="79"/>
      <c r="AX89" s="79"/>
      <c r="AY89" s="79"/>
      <c r="AZ89" s="79"/>
      <c r="BA89">
        <v>6</v>
      </c>
      <c r="BB89" s="78" t="str">
        <f>REPLACE(INDEX(GroupVertices[Group],MATCH(Edges24[[#This Row],[Vertex 1]],GroupVertices[Vertex],0)),1,1,"")</f>
        <v>6</v>
      </c>
      <c r="BC89" s="78" t="str">
        <f>REPLACE(INDEX(GroupVertices[Group],MATCH(Edges24[[#This Row],[Vertex 2]],GroupVertices[Vertex],0)),1,1,"")</f>
        <v>6</v>
      </c>
      <c r="BD89" s="48">
        <v>0</v>
      </c>
      <c r="BE89" s="49">
        <v>0</v>
      </c>
      <c r="BF89" s="48">
        <v>0</v>
      </c>
      <c r="BG89" s="49">
        <v>0</v>
      </c>
      <c r="BH89" s="48">
        <v>0</v>
      </c>
      <c r="BI89" s="49">
        <v>0</v>
      </c>
      <c r="BJ89" s="48">
        <v>13</v>
      </c>
      <c r="BK89" s="49">
        <v>100</v>
      </c>
      <c r="BL89" s="48">
        <v>13</v>
      </c>
    </row>
    <row r="90" spans="1:64" ht="15">
      <c r="A90" s="64" t="s">
        <v>291</v>
      </c>
      <c r="B90" s="64" t="s">
        <v>291</v>
      </c>
      <c r="C90" s="65"/>
      <c r="D90" s="66"/>
      <c r="E90" s="67"/>
      <c r="F90" s="68"/>
      <c r="G90" s="65"/>
      <c r="H90" s="69"/>
      <c r="I90" s="70"/>
      <c r="J90" s="70"/>
      <c r="K90" s="34" t="s">
        <v>65</v>
      </c>
      <c r="L90" s="77">
        <v>105</v>
      </c>
      <c r="M90" s="77"/>
      <c r="N90" s="72"/>
      <c r="O90" s="79" t="s">
        <v>176</v>
      </c>
      <c r="P90" s="81">
        <v>43588.05510416667</v>
      </c>
      <c r="Q90" s="79" t="s">
        <v>333</v>
      </c>
      <c r="R90" s="83" t="s">
        <v>357</v>
      </c>
      <c r="S90" s="79" t="s">
        <v>370</v>
      </c>
      <c r="T90" s="79" t="s">
        <v>380</v>
      </c>
      <c r="U90" s="79"/>
      <c r="V90" s="83" t="s">
        <v>470</v>
      </c>
      <c r="W90" s="81">
        <v>43588.05510416667</v>
      </c>
      <c r="X90" s="83" t="s">
        <v>566</v>
      </c>
      <c r="Y90" s="79"/>
      <c r="Z90" s="79"/>
      <c r="AA90" s="85" t="s">
        <v>684</v>
      </c>
      <c r="AB90" s="79"/>
      <c r="AC90" s="79" t="b">
        <v>0</v>
      </c>
      <c r="AD90" s="79">
        <v>1</v>
      </c>
      <c r="AE90" s="85" t="s">
        <v>716</v>
      </c>
      <c r="AF90" s="79" t="b">
        <v>0</v>
      </c>
      <c r="AG90" s="79" t="s">
        <v>718</v>
      </c>
      <c r="AH90" s="79"/>
      <c r="AI90" s="85" t="s">
        <v>716</v>
      </c>
      <c r="AJ90" s="79" t="b">
        <v>0</v>
      </c>
      <c r="AK90" s="79">
        <v>0</v>
      </c>
      <c r="AL90" s="85" t="s">
        <v>716</v>
      </c>
      <c r="AM90" s="79" t="s">
        <v>720</v>
      </c>
      <c r="AN90" s="79" t="b">
        <v>0</v>
      </c>
      <c r="AO90" s="85" t="s">
        <v>684</v>
      </c>
      <c r="AP90" s="79" t="s">
        <v>176</v>
      </c>
      <c r="AQ90" s="79">
        <v>0</v>
      </c>
      <c r="AR90" s="79">
        <v>0</v>
      </c>
      <c r="AS90" s="79"/>
      <c r="AT90" s="79"/>
      <c r="AU90" s="79"/>
      <c r="AV90" s="79"/>
      <c r="AW90" s="79"/>
      <c r="AX90" s="79"/>
      <c r="AY90" s="79"/>
      <c r="AZ90" s="79"/>
      <c r="BA90">
        <v>6</v>
      </c>
      <c r="BB90" s="78" t="str">
        <f>REPLACE(INDEX(GroupVertices[Group],MATCH(Edges24[[#This Row],[Vertex 1]],GroupVertices[Vertex],0)),1,1,"")</f>
        <v>6</v>
      </c>
      <c r="BC90" s="78" t="str">
        <f>REPLACE(INDEX(GroupVertices[Group],MATCH(Edges24[[#This Row],[Vertex 2]],GroupVertices[Vertex],0)),1,1,"")</f>
        <v>6</v>
      </c>
      <c r="BD90" s="48">
        <v>0</v>
      </c>
      <c r="BE90" s="49">
        <v>0</v>
      </c>
      <c r="BF90" s="48">
        <v>1</v>
      </c>
      <c r="BG90" s="49">
        <v>6.25</v>
      </c>
      <c r="BH90" s="48">
        <v>0</v>
      </c>
      <c r="BI90" s="49">
        <v>0</v>
      </c>
      <c r="BJ90" s="48">
        <v>15</v>
      </c>
      <c r="BK90" s="49">
        <v>93.75</v>
      </c>
      <c r="BL90" s="48">
        <v>16</v>
      </c>
    </row>
    <row r="91" spans="1:64" ht="15">
      <c r="A91" s="64" t="s">
        <v>291</v>
      </c>
      <c r="B91" s="64" t="s">
        <v>291</v>
      </c>
      <c r="C91" s="65"/>
      <c r="D91" s="66"/>
      <c r="E91" s="67"/>
      <c r="F91" s="68"/>
      <c r="G91" s="65"/>
      <c r="H91" s="69"/>
      <c r="I91" s="70"/>
      <c r="J91" s="70"/>
      <c r="K91" s="34" t="s">
        <v>65</v>
      </c>
      <c r="L91" s="77">
        <v>106</v>
      </c>
      <c r="M91" s="77"/>
      <c r="N91" s="72"/>
      <c r="O91" s="79" t="s">
        <v>176</v>
      </c>
      <c r="P91" s="81">
        <v>43589.770208333335</v>
      </c>
      <c r="Q91" s="79" t="s">
        <v>334</v>
      </c>
      <c r="R91" s="83" t="s">
        <v>357</v>
      </c>
      <c r="S91" s="79" t="s">
        <v>370</v>
      </c>
      <c r="T91" s="79" t="s">
        <v>380</v>
      </c>
      <c r="U91" s="79"/>
      <c r="V91" s="83" t="s">
        <v>470</v>
      </c>
      <c r="W91" s="81">
        <v>43589.770208333335</v>
      </c>
      <c r="X91" s="83" t="s">
        <v>567</v>
      </c>
      <c r="Y91" s="79"/>
      <c r="Z91" s="79"/>
      <c r="AA91" s="85" t="s">
        <v>685</v>
      </c>
      <c r="AB91" s="79"/>
      <c r="AC91" s="79" t="b">
        <v>0</v>
      </c>
      <c r="AD91" s="79">
        <v>0</v>
      </c>
      <c r="AE91" s="85" t="s">
        <v>716</v>
      </c>
      <c r="AF91" s="79" t="b">
        <v>0</v>
      </c>
      <c r="AG91" s="79" t="s">
        <v>718</v>
      </c>
      <c r="AH91" s="79"/>
      <c r="AI91" s="85" t="s">
        <v>716</v>
      </c>
      <c r="AJ91" s="79" t="b">
        <v>0</v>
      </c>
      <c r="AK91" s="79">
        <v>0</v>
      </c>
      <c r="AL91" s="85" t="s">
        <v>716</v>
      </c>
      <c r="AM91" s="79" t="s">
        <v>720</v>
      </c>
      <c r="AN91" s="79" t="b">
        <v>0</v>
      </c>
      <c r="AO91" s="85" t="s">
        <v>685</v>
      </c>
      <c r="AP91" s="79" t="s">
        <v>176</v>
      </c>
      <c r="AQ91" s="79">
        <v>0</v>
      </c>
      <c r="AR91" s="79">
        <v>0</v>
      </c>
      <c r="AS91" s="79"/>
      <c r="AT91" s="79"/>
      <c r="AU91" s="79"/>
      <c r="AV91" s="79"/>
      <c r="AW91" s="79"/>
      <c r="AX91" s="79"/>
      <c r="AY91" s="79"/>
      <c r="AZ91" s="79"/>
      <c r="BA91">
        <v>6</v>
      </c>
      <c r="BB91" s="78" t="str">
        <f>REPLACE(INDEX(GroupVertices[Group],MATCH(Edges24[[#This Row],[Vertex 1]],GroupVertices[Vertex],0)),1,1,"")</f>
        <v>6</v>
      </c>
      <c r="BC91" s="78" t="str">
        <f>REPLACE(INDEX(GroupVertices[Group],MATCH(Edges24[[#This Row],[Vertex 2]],GroupVertices[Vertex],0)),1,1,"")</f>
        <v>6</v>
      </c>
      <c r="BD91" s="48">
        <v>0</v>
      </c>
      <c r="BE91" s="49">
        <v>0</v>
      </c>
      <c r="BF91" s="48">
        <v>0</v>
      </c>
      <c r="BG91" s="49">
        <v>0</v>
      </c>
      <c r="BH91" s="48">
        <v>0</v>
      </c>
      <c r="BI91" s="49">
        <v>0</v>
      </c>
      <c r="BJ91" s="48">
        <v>21</v>
      </c>
      <c r="BK91" s="49">
        <v>100</v>
      </c>
      <c r="BL91" s="48">
        <v>21</v>
      </c>
    </row>
    <row r="92" spans="1:64" ht="15">
      <c r="A92" s="64" t="s">
        <v>291</v>
      </c>
      <c r="B92" s="64" t="s">
        <v>291</v>
      </c>
      <c r="C92" s="65"/>
      <c r="D92" s="66"/>
      <c r="E92" s="67"/>
      <c r="F92" s="68"/>
      <c r="G92" s="65"/>
      <c r="H92" s="69"/>
      <c r="I92" s="70"/>
      <c r="J92" s="70"/>
      <c r="K92" s="34" t="s">
        <v>65</v>
      </c>
      <c r="L92" s="77">
        <v>107</v>
      </c>
      <c r="M92" s="77"/>
      <c r="N92" s="72"/>
      <c r="O92" s="79" t="s">
        <v>176</v>
      </c>
      <c r="P92" s="81">
        <v>43594.65429398148</v>
      </c>
      <c r="Q92" s="79" t="s">
        <v>336</v>
      </c>
      <c r="R92" s="83" t="s">
        <v>361</v>
      </c>
      <c r="S92" s="79" t="s">
        <v>372</v>
      </c>
      <c r="T92" s="79" t="s">
        <v>376</v>
      </c>
      <c r="U92" s="83" t="s">
        <v>396</v>
      </c>
      <c r="V92" s="83" t="s">
        <v>396</v>
      </c>
      <c r="W92" s="81">
        <v>43594.65429398148</v>
      </c>
      <c r="X92" s="83" t="s">
        <v>568</v>
      </c>
      <c r="Y92" s="79"/>
      <c r="Z92" s="79"/>
      <c r="AA92" s="85" t="s">
        <v>686</v>
      </c>
      <c r="AB92" s="79"/>
      <c r="AC92" s="79" t="b">
        <v>0</v>
      </c>
      <c r="AD92" s="79">
        <v>0</v>
      </c>
      <c r="AE92" s="85" t="s">
        <v>716</v>
      </c>
      <c r="AF92" s="79" t="b">
        <v>0</v>
      </c>
      <c r="AG92" s="79" t="s">
        <v>718</v>
      </c>
      <c r="AH92" s="79"/>
      <c r="AI92" s="85" t="s">
        <v>716</v>
      </c>
      <c r="AJ92" s="79" t="b">
        <v>0</v>
      </c>
      <c r="AK92" s="79">
        <v>0</v>
      </c>
      <c r="AL92" s="85" t="s">
        <v>716</v>
      </c>
      <c r="AM92" s="79" t="s">
        <v>720</v>
      </c>
      <c r="AN92" s="79" t="b">
        <v>0</v>
      </c>
      <c r="AO92" s="85" t="s">
        <v>686</v>
      </c>
      <c r="AP92" s="79" t="s">
        <v>176</v>
      </c>
      <c r="AQ92" s="79">
        <v>0</v>
      </c>
      <c r="AR92" s="79">
        <v>0</v>
      </c>
      <c r="AS92" s="79"/>
      <c r="AT92" s="79"/>
      <c r="AU92" s="79"/>
      <c r="AV92" s="79"/>
      <c r="AW92" s="79"/>
      <c r="AX92" s="79"/>
      <c r="AY92" s="79"/>
      <c r="AZ92" s="79"/>
      <c r="BA92">
        <v>6</v>
      </c>
      <c r="BB92" s="78" t="str">
        <f>REPLACE(INDEX(GroupVertices[Group],MATCH(Edges24[[#This Row],[Vertex 1]],GroupVertices[Vertex],0)),1,1,"")</f>
        <v>6</v>
      </c>
      <c r="BC92" s="78" t="str">
        <f>REPLACE(INDEX(GroupVertices[Group],MATCH(Edges24[[#This Row],[Vertex 2]],GroupVertices[Vertex],0)),1,1,"")</f>
        <v>6</v>
      </c>
      <c r="BD92" s="48">
        <v>0</v>
      </c>
      <c r="BE92" s="49">
        <v>0</v>
      </c>
      <c r="BF92" s="48">
        <v>0</v>
      </c>
      <c r="BG92" s="49">
        <v>0</v>
      </c>
      <c r="BH92" s="48">
        <v>0</v>
      </c>
      <c r="BI92" s="49">
        <v>0</v>
      </c>
      <c r="BJ92" s="48">
        <v>11</v>
      </c>
      <c r="BK92" s="49">
        <v>100</v>
      </c>
      <c r="BL92" s="48">
        <v>11</v>
      </c>
    </row>
    <row r="93" spans="1:64" ht="15">
      <c r="A93" s="64" t="s">
        <v>292</v>
      </c>
      <c r="B93" s="64" t="s">
        <v>292</v>
      </c>
      <c r="C93" s="65"/>
      <c r="D93" s="66"/>
      <c r="E93" s="67"/>
      <c r="F93" s="68"/>
      <c r="G93" s="65"/>
      <c r="H93" s="69"/>
      <c r="I93" s="70"/>
      <c r="J93" s="70"/>
      <c r="K93" s="34" t="s">
        <v>65</v>
      </c>
      <c r="L93" s="77">
        <v>108</v>
      </c>
      <c r="M93" s="77"/>
      <c r="N93" s="72"/>
      <c r="O93" s="79" t="s">
        <v>176</v>
      </c>
      <c r="P93" s="81">
        <v>43585.55814814815</v>
      </c>
      <c r="Q93" s="79" t="s">
        <v>337</v>
      </c>
      <c r="R93" s="79" t="s">
        <v>362</v>
      </c>
      <c r="S93" s="79" t="s">
        <v>373</v>
      </c>
      <c r="T93" s="79" t="s">
        <v>387</v>
      </c>
      <c r="U93" s="79"/>
      <c r="V93" s="83" t="s">
        <v>471</v>
      </c>
      <c r="W93" s="81">
        <v>43585.55814814815</v>
      </c>
      <c r="X93" s="83" t="s">
        <v>569</v>
      </c>
      <c r="Y93" s="79"/>
      <c r="Z93" s="79"/>
      <c r="AA93" s="85" t="s">
        <v>687</v>
      </c>
      <c r="AB93" s="79"/>
      <c r="AC93" s="79" t="b">
        <v>0</v>
      </c>
      <c r="AD93" s="79">
        <v>0</v>
      </c>
      <c r="AE93" s="85" t="s">
        <v>716</v>
      </c>
      <c r="AF93" s="79" t="b">
        <v>1</v>
      </c>
      <c r="AG93" s="79" t="s">
        <v>718</v>
      </c>
      <c r="AH93" s="79"/>
      <c r="AI93" s="85" t="s">
        <v>703</v>
      </c>
      <c r="AJ93" s="79" t="b">
        <v>0</v>
      </c>
      <c r="AK93" s="79">
        <v>0</v>
      </c>
      <c r="AL93" s="85" t="s">
        <v>716</v>
      </c>
      <c r="AM93" s="79" t="s">
        <v>720</v>
      </c>
      <c r="AN93" s="79" t="b">
        <v>0</v>
      </c>
      <c r="AO93" s="85" t="s">
        <v>687</v>
      </c>
      <c r="AP93" s="79" t="s">
        <v>176</v>
      </c>
      <c r="AQ93" s="79">
        <v>0</v>
      </c>
      <c r="AR93" s="79">
        <v>0</v>
      </c>
      <c r="AS93" s="79"/>
      <c r="AT93" s="79"/>
      <c r="AU93" s="79"/>
      <c r="AV93" s="79"/>
      <c r="AW93" s="79"/>
      <c r="AX93" s="79"/>
      <c r="AY93" s="79"/>
      <c r="AZ93" s="79"/>
      <c r="BA93">
        <v>6</v>
      </c>
      <c r="BB93" s="78" t="str">
        <f>REPLACE(INDEX(GroupVertices[Group],MATCH(Edges24[[#This Row],[Vertex 1]],GroupVertices[Vertex],0)),1,1,"")</f>
        <v>4</v>
      </c>
      <c r="BC93" s="78" t="str">
        <f>REPLACE(INDEX(GroupVertices[Group],MATCH(Edges24[[#This Row],[Vertex 2]],GroupVertices[Vertex],0)),1,1,"")</f>
        <v>4</v>
      </c>
      <c r="BD93" s="48">
        <v>0</v>
      </c>
      <c r="BE93" s="49">
        <v>0</v>
      </c>
      <c r="BF93" s="48">
        <v>1</v>
      </c>
      <c r="BG93" s="49">
        <v>5.882352941176471</v>
      </c>
      <c r="BH93" s="48">
        <v>0</v>
      </c>
      <c r="BI93" s="49">
        <v>0</v>
      </c>
      <c r="BJ93" s="48">
        <v>16</v>
      </c>
      <c r="BK93" s="49">
        <v>94.11764705882354</v>
      </c>
      <c r="BL93" s="48">
        <v>17</v>
      </c>
    </row>
    <row r="94" spans="1:64" ht="15">
      <c r="A94" s="64" t="s">
        <v>292</v>
      </c>
      <c r="B94" s="64" t="s">
        <v>292</v>
      </c>
      <c r="C94" s="65"/>
      <c r="D94" s="66"/>
      <c r="E94" s="67"/>
      <c r="F94" s="68"/>
      <c r="G94" s="65"/>
      <c r="H94" s="69"/>
      <c r="I94" s="70"/>
      <c r="J94" s="70"/>
      <c r="K94" s="34" t="s">
        <v>65</v>
      </c>
      <c r="L94" s="77">
        <v>109</v>
      </c>
      <c r="M94" s="77"/>
      <c r="N94" s="72"/>
      <c r="O94" s="79" t="s">
        <v>176</v>
      </c>
      <c r="P94" s="81">
        <v>43585.91206018518</v>
      </c>
      <c r="Q94" s="79" t="s">
        <v>338</v>
      </c>
      <c r="R94" s="79" t="s">
        <v>363</v>
      </c>
      <c r="S94" s="79" t="s">
        <v>373</v>
      </c>
      <c r="T94" s="79" t="s">
        <v>387</v>
      </c>
      <c r="U94" s="79"/>
      <c r="V94" s="83" t="s">
        <v>471</v>
      </c>
      <c r="W94" s="81">
        <v>43585.91206018518</v>
      </c>
      <c r="X94" s="83" t="s">
        <v>570</v>
      </c>
      <c r="Y94" s="79"/>
      <c r="Z94" s="79"/>
      <c r="AA94" s="85" t="s">
        <v>688</v>
      </c>
      <c r="AB94" s="79"/>
      <c r="AC94" s="79" t="b">
        <v>0</v>
      </c>
      <c r="AD94" s="79">
        <v>0</v>
      </c>
      <c r="AE94" s="85" t="s">
        <v>716</v>
      </c>
      <c r="AF94" s="79" t="b">
        <v>1</v>
      </c>
      <c r="AG94" s="79" t="s">
        <v>718</v>
      </c>
      <c r="AH94" s="79"/>
      <c r="AI94" s="85" t="s">
        <v>704</v>
      </c>
      <c r="AJ94" s="79" t="b">
        <v>0</v>
      </c>
      <c r="AK94" s="79">
        <v>0</v>
      </c>
      <c r="AL94" s="85" t="s">
        <v>716</v>
      </c>
      <c r="AM94" s="79" t="s">
        <v>720</v>
      </c>
      <c r="AN94" s="79" t="b">
        <v>0</v>
      </c>
      <c r="AO94" s="85" t="s">
        <v>688</v>
      </c>
      <c r="AP94" s="79" t="s">
        <v>176</v>
      </c>
      <c r="AQ94" s="79">
        <v>0</v>
      </c>
      <c r="AR94" s="79">
        <v>0</v>
      </c>
      <c r="AS94" s="79"/>
      <c r="AT94" s="79"/>
      <c r="AU94" s="79"/>
      <c r="AV94" s="79"/>
      <c r="AW94" s="79"/>
      <c r="AX94" s="79"/>
      <c r="AY94" s="79"/>
      <c r="AZ94" s="79"/>
      <c r="BA94">
        <v>6</v>
      </c>
      <c r="BB94" s="78" t="str">
        <f>REPLACE(INDEX(GroupVertices[Group],MATCH(Edges24[[#This Row],[Vertex 1]],GroupVertices[Vertex],0)),1,1,"")</f>
        <v>4</v>
      </c>
      <c r="BC94" s="78" t="str">
        <f>REPLACE(INDEX(GroupVertices[Group],MATCH(Edges24[[#This Row],[Vertex 2]],GroupVertices[Vertex],0)),1,1,"")</f>
        <v>4</v>
      </c>
      <c r="BD94" s="48">
        <v>0</v>
      </c>
      <c r="BE94" s="49">
        <v>0</v>
      </c>
      <c r="BF94" s="48">
        <v>0</v>
      </c>
      <c r="BG94" s="49">
        <v>0</v>
      </c>
      <c r="BH94" s="48">
        <v>0</v>
      </c>
      <c r="BI94" s="49">
        <v>0</v>
      </c>
      <c r="BJ94" s="48">
        <v>22</v>
      </c>
      <c r="BK94" s="49">
        <v>100</v>
      </c>
      <c r="BL94" s="48">
        <v>22</v>
      </c>
    </row>
    <row r="95" spans="1:64" ht="15">
      <c r="A95" s="64" t="s">
        <v>292</v>
      </c>
      <c r="B95" s="64" t="s">
        <v>292</v>
      </c>
      <c r="C95" s="65"/>
      <c r="D95" s="66"/>
      <c r="E95" s="67"/>
      <c r="F95" s="68"/>
      <c r="G95" s="65"/>
      <c r="H95" s="69"/>
      <c r="I95" s="70"/>
      <c r="J95" s="70"/>
      <c r="K95" s="34" t="s">
        <v>65</v>
      </c>
      <c r="L95" s="77">
        <v>110</v>
      </c>
      <c r="M95" s="77"/>
      <c r="N95" s="72"/>
      <c r="O95" s="79" t="s">
        <v>176</v>
      </c>
      <c r="P95" s="81">
        <v>43586.26258101852</v>
      </c>
      <c r="Q95" s="79" t="s">
        <v>339</v>
      </c>
      <c r="R95" s="79" t="s">
        <v>364</v>
      </c>
      <c r="S95" s="79" t="s">
        <v>373</v>
      </c>
      <c r="T95" s="79" t="s">
        <v>387</v>
      </c>
      <c r="U95" s="79"/>
      <c r="V95" s="83" t="s">
        <v>471</v>
      </c>
      <c r="W95" s="81">
        <v>43586.26258101852</v>
      </c>
      <c r="X95" s="83" t="s">
        <v>571</v>
      </c>
      <c r="Y95" s="79"/>
      <c r="Z95" s="79"/>
      <c r="AA95" s="85" t="s">
        <v>689</v>
      </c>
      <c r="AB95" s="79"/>
      <c r="AC95" s="79" t="b">
        <v>0</v>
      </c>
      <c r="AD95" s="79">
        <v>0</v>
      </c>
      <c r="AE95" s="85" t="s">
        <v>716</v>
      </c>
      <c r="AF95" s="79" t="b">
        <v>1</v>
      </c>
      <c r="AG95" s="79" t="s">
        <v>718</v>
      </c>
      <c r="AH95" s="79"/>
      <c r="AI95" s="85" t="s">
        <v>705</v>
      </c>
      <c r="AJ95" s="79" t="b">
        <v>0</v>
      </c>
      <c r="AK95" s="79">
        <v>0</v>
      </c>
      <c r="AL95" s="85" t="s">
        <v>716</v>
      </c>
      <c r="AM95" s="79" t="s">
        <v>720</v>
      </c>
      <c r="AN95" s="79" t="b">
        <v>0</v>
      </c>
      <c r="AO95" s="85" t="s">
        <v>689</v>
      </c>
      <c r="AP95" s="79" t="s">
        <v>176</v>
      </c>
      <c r="AQ95" s="79">
        <v>0</v>
      </c>
      <c r="AR95" s="79">
        <v>0</v>
      </c>
      <c r="AS95" s="79"/>
      <c r="AT95" s="79"/>
      <c r="AU95" s="79"/>
      <c r="AV95" s="79"/>
      <c r="AW95" s="79"/>
      <c r="AX95" s="79"/>
      <c r="AY95" s="79"/>
      <c r="AZ95" s="79"/>
      <c r="BA95">
        <v>6</v>
      </c>
      <c r="BB95" s="78" t="str">
        <f>REPLACE(INDEX(GroupVertices[Group],MATCH(Edges24[[#This Row],[Vertex 1]],GroupVertices[Vertex],0)),1,1,"")</f>
        <v>4</v>
      </c>
      <c r="BC95" s="78" t="str">
        <f>REPLACE(INDEX(GroupVertices[Group],MATCH(Edges24[[#This Row],[Vertex 2]],GroupVertices[Vertex],0)),1,1,"")</f>
        <v>4</v>
      </c>
      <c r="BD95" s="48">
        <v>0</v>
      </c>
      <c r="BE95" s="49">
        <v>0</v>
      </c>
      <c r="BF95" s="48">
        <v>0</v>
      </c>
      <c r="BG95" s="49">
        <v>0</v>
      </c>
      <c r="BH95" s="48">
        <v>0</v>
      </c>
      <c r="BI95" s="49">
        <v>0</v>
      </c>
      <c r="BJ95" s="48">
        <v>14</v>
      </c>
      <c r="BK95" s="49">
        <v>100</v>
      </c>
      <c r="BL95" s="48">
        <v>14</v>
      </c>
    </row>
    <row r="96" spans="1:64" ht="15">
      <c r="A96" s="64" t="s">
        <v>292</v>
      </c>
      <c r="B96" s="64" t="s">
        <v>292</v>
      </c>
      <c r="C96" s="65"/>
      <c r="D96" s="66"/>
      <c r="E96" s="67"/>
      <c r="F96" s="68"/>
      <c r="G96" s="65"/>
      <c r="H96" s="69"/>
      <c r="I96" s="70"/>
      <c r="J96" s="70"/>
      <c r="K96" s="34" t="s">
        <v>65</v>
      </c>
      <c r="L96" s="77">
        <v>111</v>
      </c>
      <c r="M96" s="77"/>
      <c r="N96" s="72"/>
      <c r="O96" s="79" t="s">
        <v>176</v>
      </c>
      <c r="P96" s="81">
        <v>43588.05233796296</v>
      </c>
      <c r="Q96" s="79" t="s">
        <v>340</v>
      </c>
      <c r="R96" s="79" t="s">
        <v>365</v>
      </c>
      <c r="S96" s="79" t="s">
        <v>373</v>
      </c>
      <c r="T96" s="79" t="s">
        <v>387</v>
      </c>
      <c r="U96" s="79"/>
      <c r="V96" s="83" t="s">
        <v>471</v>
      </c>
      <c r="W96" s="81">
        <v>43588.05233796296</v>
      </c>
      <c r="X96" s="83" t="s">
        <v>572</v>
      </c>
      <c r="Y96" s="79"/>
      <c r="Z96" s="79"/>
      <c r="AA96" s="85" t="s">
        <v>690</v>
      </c>
      <c r="AB96" s="79"/>
      <c r="AC96" s="79" t="b">
        <v>0</v>
      </c>
      <c r="AD96" s="79">
        <v>0</v>
      </c>
      <c r="AE96" s="85" t="s">
        <v>716</v>
      </c>
      <c r="AF96" s="79" t="b">
        <v>1</v>
      </c>
      <c r="AG96" s="79" t="s">
        <v>718</v>
      </c>
      <c r="AH96" s="79"/>
      <c r="AI96" s="85" t="s">
        <v>706</v>
      </c>
      <c r="AJ96" s="79" t="b">
        <v>0</v>
      </c>
      <c r="AK96" s="79">
        <v>0</v>
      </c>
      <c r="AL96" s="85" t="s">
        <v>716</v>
      </c>
      <c r="AM96" s="79" t="s">
        <v>720</v>
      </c>
      <c r="AN96" s="79" t="b">
        <v>0</v>
      </c>
      <c r="AO96" s="85" t="s">
        <v>690</v>
      </c>
      <c r="AP96" s="79" t="s">
        <v>176</v>
      </c>
      <c r="AQ96" s="79">
        <v>0</v>
      </c>
      <c r="AR96" s="79">
        <v>0</v>
      </c>
      <c r="AS96" s="79"/>
      <c r="AT96" s="79"/>
      <c r="AU96" s="79"/>
      <c r="AV96" s="79"/>
      <c r="AW96" s="79"/>
      <c r="AX96" s="79"/>
      <c r="AY96" s="79"/>
      <c r="AZ96" s="79"/>
      <c r="BA96">
        <v>6</v>
      </c>
      <c r="BB96" s="78" t="str">
        <f>REPLACE(INDEX(GroupVertices[Group],MATCH(Edges24[[#This Row],[Vertex 1]],GroupVertices[Vertex],0)),1,1,"")</f>
        <v>4</v>
      </c>
      <c r="BC96" s="78" t="str">
        <f>REPLACE(INDEX(GroupVertices[Group],MATCH(Edges24[[#This Row],[Vertex 2]],GroupVertices[Vertex],0)),1,1,"")</f>
        <v>4</v>
      </c>
      <c r="BD96" s="48">
        <v>0</v>
      </c>
      <c r="BE96" s="49">
        <v>0</v>
      </c>
      <c r="BF96" s="48">
        <v>1</v>
      </c>
      <c r="BG96" s="49">
        <v>5.882352941176471</v>
      </c>
      <c r="BH96" s="48">
        <v>0</v>
      </c>
      <c r="BI96" s="49">
        <v>0</v>
      </c>
      <c r="BJ96" s="48">
        <v>16</v>
      </c>
      <c r="BK96" s="49">
        <v>94.11764705882354</v>
      </c>
      <c r="BL96" s="48">
        <v>17</v>
      </c>
    </row>
    <row r="97" spans="1:64" ht="15">
      <c r="A97" s="64" t="s">
        <v>292</v>
      </c>
      <c r="B97" s="64" t="s">
        <v>292</v>
      </c>
      <c r="C97" s="65"/>
      <c r="D97" s="66"/>
      <c r="E97" s="67"/>
      <c r="F97" s="68"/>
      <c r="G97" s="65"/>
      <c r="H97" s="69"/>
      <c r="I97" s="70"/>
      <c r="J97" s="70"/>
      <c r="K97" s="34" t="s">
        <v>65</v>
      </c>
      <c r="L97" s="77">
        <v>112</v>
      </c>
      <c r="M97" s="77"/>
      <c r="N97" s="72"/>
      <c r="O97" s="79" t="s">
        <v>176</v>
      </c>
      <c r="P97" s="81">
        <v>43589.76428240741</v>
      </c>
      <c r="Q97" s="79" t="s">
        <v>341</v>
      </c>
      <c r="R97" s="79" t="s">
        <v>366</v>
      </c>
      <c r="S97" s="79" t="s">
        <v>373</v>
      </c>
      <c r="T97" s="79" t="s">
        <v>387</v>
      </c>
      <c r="U97" s="79"/>
      <c r="V97" s="83" t="s">
        <v>471</v>
      </c>
      <c r="W97" s="81">
        <v>43589.76428240741</v>
      </c>
      <c r="X97" s="83" t="s">
        <v>573</v>
      </c>
      <c r="Y97" s="79"/>
      <c r="Z97" s="79"/>
      <c r="AA97" s="85" t="s">
        <v>691</v>
      </c>
      <c r="AB97" s="79"/>
      <c r="AC97" s="79" t="b">
        <v>0</v>
      </c>
      <c r="AD97" s="79">
        <v>0</v>
      </c>
      <c r="AE97" s="85" t="s">
        <v>716</v>
      </c>
      <c r="AF97" s="79" t="b">
        <v>1</v>
      </c>
      <c r="AG97" s="79" t="s">
        <v>718</v>
      </c>
      <c r="AH97" s="79"/>
      <c r="AI97" s="85" t="s">
        <v>707</v>
      </c>
      <c r="AJ97" s="79" t="b">
        <v>0</v>
      </c>
      <c r="AK97" s="79">
        <v>0</v>
      </c>
      <c r="AL97" s="85" t="s">
        <v>716</v>
      </c>
      <c r="AM97" s="79" t="s">
        <v>720</v>
      </c>
      <c r="AN97" s="79" t="b">
        <v>0</v>
      </c>
      <c r="AO97" s="85" t="s">
        <v>691</v>
      </c>
      <c r="AP97" s="79" t="s">
        <v>176</v>
      </c>
      <c r="AQ97" s="79">
        <v>0</v>
      </c>
      <c r="AR97" s="79">
        <v>0</v>
      </c>
      <c r="AS97" s="79"/>
      <c r="AT97" s="79"/>
      <c r="AU97" s="79"/>
      <c r="AV97" s="79"/>
      <c r="AW97" s="79"/>
      <c r="AX97" s="79"/>
      <c r="AY97" s="79"/>
      <c r="AZ97" s="79"/>
      <c r="BA97">
        <v>6</v>
      </c>
      <c r="BB97" s="78" t="str">
        <f>REPLACE(INDEX(GroupVertices[Group],MATCH(Edges24[[#This Row],[Vertex 1]],GroupVertices[Vertex],0)),1,1,"")</f>
        <v>4</v>
      </c>
      <c r="BC97" s="78" t="str">
        <f>REPLACE(INDEX(GroupVertices[Group],MATCH(Edges24[[#This Row],[Vertex 2]],GroupVertices[Vertex],0)),1,1,"")</f>
        <v>4</v>
      </c>
      <c r="BD97" s="48">
        <v>0</v>
      </c>
      <c r="BE97" s="49">
        <v>0</v>
      </c>
      <c r="BF97" s="48">
        <v>0</v>
      </c>
      <c r="BG97" s="49">
        <v>0</v>
      </c>
      <c r="BH97" s="48">
        <v>0</v>
      </c>
      <c r="BI97" s="49">
        <v>0</v>
      </c>
      <c r="BJ97" s="48">
        <v>22</v>
      </c>
      <c r="BK97" s="49">
        <v>100</v>
      </c>
      <c r="BL97" s="48">
        <v>22</v>
      </c>
    </row>
    <row r="98" spans="1:64" ht="15">
      <c r="A98" s="64" t="s">
        <v>292</v>
      </c>
      <c r="B98" s="64" t="s">
        <v>292</v>
      </c>
      <c r="C98" s="65"/>
      <c r="D98" s="66"/>
      <c r="E98" s="67"/>
      <c r="F98" s="68"/>
      <c r="G98" s="65"/>
      <c r="H98" s="69"/>
      <c r="I98" s="70"/>
      <c r="J98" s="70"/>
      <c r="K98" s="34" t="s">
        <v>65</v>
      </c>
      <c r="L98" s="77">
        <v>113</v>
      </c>
      <c r="M98" s="77"/>
      <c r="N98" s="72"/>
      <c r="O98" s="79" t="s">
        <v>176</v>
      </c>
      <c r="P98" s="81">
        <v>43594.65636574074</v>
      </c>
      <c r="Q98" s="79" t="s">
        <v>342</v>
      </c>
      <c r="R98" s="79" t="s">
        <v>367</v>
      </c>
      <c r="S98" s="79" t="s">
        <v>374</v>
      </c>
      <c r="T98" s="79" t="s">
        <v>388</v>
      </c>
      <c r="U98" s="79"/>
      <c r="V98" s="83" t="s">
        <v>471</v>
      </c>
      <c r="W98" s="81">
        <v>43594.65636574074</v>
      </c>
      <c r="X98" s="83" t="s">
        <v>574</v>
      </c>
      <c r="Y98" s="79"/>
      <c r="Z98" s="79"/>
      <c r="AA98" s="85" t="s">
        <v>692</v>
      </c>
      <c r="AB98" s="79"/>
      <c r="AC98" s="79" t="b">
        <v>0</v>
      </c>
      <c r="AD98" s="79">
        <v>0</v>
      </c>
      <c r="AE98" s="85" t="s">
        <v>716</v>
      </c>
      <c r="AF98" s="79" t="b">
        <v>1</v>
      </c>
      <c r="AG98" s="79" t="s">
        <v>718</v>
      </c>
      <c r="AH98" s="79"/>
      <c r="AI98" s="85" t="s">
        <v>708</v>
      </c>
      <c r="AJ98" s="79" t="b">
        <v>0</v>
      </c>
      <c r="AK98" s="79">
        <v>0</v>
      </c>
      <c r="AL98" s="85" t="s">
        <v>716</v>
      </c>
      <c r="AM98" s="79" t="s">
        <v>720</v>
      </c>
      <c r="AN98" s="79" t="b">
        <v>0</v>
      </c>
      <c r="AO98" s="85" t="s">
        <v>692</v>
      </c>
      <c r="AP98" s="79" t="s">
        <v>176</v>
      </c>
      <c r="AQ98" s="79">
        <v>0</v>
      </c>
      <c r="AR98" s="79">
        <v>0</v>
      </c>
      <c r="AS98" s="79"/>
      <c r="AT98" s="79"/>
      <c r="AU98" s="79"/>
      <c r="AV98" s="79"/>
      <c r="AW98" s="79"/>
      <c r="AX98" s="79"/>
      <c r="AY98" s="79"/>
      <c r="AZ98" s="79"/>
      <c r="BA98">
        <v>6</v>
      </c>
      <c r="BB98" s="78" t="str">
        <f>REPLACE(INDEX(GroupVertices[Group],MATCH(Edges24[[#This Row],[Vertex 1]],GroupVertices[Vertex],0)),1,1,"")</f>
        <v>4</v>
      </c>
      <c r="BC98" s="78" t="str">
        <f>REPLACE(INDEX(GroupVertices[Group],MATCH(Edges24[[#This Row],[Vertex 2]],GroupVertices[Vertex],0)),1,1,"")</f>
        <v>4</v>
      </c>
      <c r="BD98" s="48">
        <v>0</v>
      </c>
      <c r="BE98" s="49">
        <v>0</v>
      </c>
      <c r="BF98" s="48">
        <v>0</v>
      </c>
      <c r="BG98" s="49">
        <v>0</v>
      </c>
      <c r="BH98" s="48">
        <v>0</v>
      </c>
      <c r="BI98" s="49">
        <v>0</v>
      </c>
      <c r="BJ98" s="48">
        <v>12</v>
      </c>
      <c r="BK98" s="49">
        <v>100</v>
      </c>
      <c r="BL98" s="48">
        <v>12</v>
      </c>
    </row>
    <row r="99" spans="1:64" ht="15">
      <c r="A99" s="64" t="s">
        <v>293</v>
      </c>
      <c r="B99" s="64" t="s">
        <v>297</v>
      </c>
      <c r="C99" s="65"/>
      <c r="D99" s="66"/>
      <c r="E99" s="67"/>
      <c r="F99" s="68"/>
      <c r="G99" s="65"/>
      <c r="H99" s="69"/>
      <c r="I99" s="70"/>
      <c r="J99" s="70"/>
      <c r="K99" s="34" t="s">
        <v>65</v>
      </c>
      <c r="L99" s="77">
        <v>114</v>
      </c>
      <c r="M99" s="77"/>
      <c r="N99" s="72"/>
      <c r="O99" s="79" t="s">
        <v>307</v>
      </c>
      <c r="P99" s="81">
        <v>43594.675844907404</v>
      </c>
      <c r="Q99" s="79" t="s">
        <v>343</v>
      </c>
      <c r="R99" s="83" t="s">
        <v>361</v>
      </c>
      <c r="S99" s="79" t="s">
        <v>372</v>
      </c>
      <c r="T99" s="79" t="s">
        <v>376</v>
      </c>
      <c r="U99" s="79"/>
      <c r="V99" s="83" t="s">
        <v>472</v>
      </c>
      <c r="W99" s="81">
        <v>43594.675844907404</v>
      </c>
      <c r="X99" s="83" t="s">
        <v>575</v>
      </c>
      <c r="Y99" s="79"/>
      <c r="Z99" s="79"/>
      <c r="AA99" s="85" t="s">
        <v>693</v>
      </c>
      <c r="AB99" s="79"/>
      <c r="AC99" s="79" t="b">
        <v>0</v>
      </c>
      <c r="AD99" s="79">
        <v>0</v>
      </c>
      <c r="AE99" s="85" t="s">
        <v>716</v>
      </c>
      <c r="AF99" s="79" t="b">
        <v>0</v>
      </c>
      <c r="AG99" s="79" t="s">
        <v>718</v>
      </c>
      <c r="AH99" s="79"/>
      <c r="AI99" s="85" t="s">
        <v>716</v>
      </c>
      <c r="AJ99" s="79" t="b">
        <v>0</v>
      </c>
      <c r="AK99" s="79">
        <v>3</v>
      </c>
      <c r="AL99" s="85" t="s">
        <v>708</v>
      </c>
      <c r="AM99" s="79" t="s">
        <v>723</v>
      </c>
      <c r="AN99" s="79" t="b">
        <v>0</v>
      </c>
      <c r="AO99" s="85" t="s">
        <v>708</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13</v>
      </c>
      <c r="BK99" s="49">
        <v>100</v>
      </c>
      <c r="BL99" s="48">
        <v>13</v>
      </c>
    </row>
    <row r="100" spans="1:64" ht="15">
      <c r="A100" s="64" t="s">
        <v>294</v>
      </c>
      <c r="B100" s="64" t="s">
        <v>297</v>
      </c>
      <c r="C100" s="65"/>
      <c r="D100" s="66"/>
      <c r="E100" s="67"/>
      <c r="F100" s="68"/>
      <c r="G100" s="65"/>
      <c r="H100" s="69"/>
      <c r="I100" s="70"/>
      <c r="J100" s="70"/>
      <c r="K100" s="34" t="s">
        <v>65</v>
      </c>
      <c r="L100" s="77">
        <v>115</v>
      </c>
      <c r="M100" s="77"/>
      <c r="N100" s="72"/>
      <c r="O100" s="79" t="s">
        <v>307</v>
      </c>
      <c r="P100" s="81">
        <v>43594.75984953704</v>
      </c>
      <c r="Q100" s="79" t="s">
        <v>343</v>
      </c>
      <c r="R100" s="83" t="s">
        <v>361</v>
      </c>
      <c r="S100" s="79" t="s">
        <v>372</v>
      </c>
      <c r="T100" s="79" t="s">
        <v>376</v>
      </c>
      <c r="U100" s="79"/>
      <c r="V100" s="83" t="s">
        <v>473</v>
      </c>
      <c r="W100" s="81">
        <v>43594.75984953704</v>
      </c>
      <c r="X100" s="83" t="s">
        <v>576</v>
      </c>
      <c r="Y100" s="79"/>
      <c r="Z100" s="79"/>
      <c r="AA100" s="85" t="s">
        <v>694</v>
      </c>
      <c r="AB100" s="79"/>
      <c r="AC100" s="79" t="b">
        <v>0</v>
      </c>
      <c r="AD100" s="79">
        <v>0</v>
      </c>
      <c r="AE100" s="85" t="s">
        <v>716</v>
      </c>
      <c r="AF100" s="79" t="b">
        <v>0</v>
      </c>
      <c r="AG100" s="79" t="s">
        <v>718</v>
      </c>
      <c r="AH100" s="79"/>
      <c r="AI100" s="85" t="s">
        <v>716</v>
      </c>
      <c r="AJ100" s="79" t="b">
        <v>0</v>
      </c>
      <c r="AK100" s="79">
        <v>3</v>
      </c>
      <c r="AL100" s="85" t="s">
        <v>708</v>
      </c>
      <c r="AM100" s="79" t="s">
        <v>724</v>
      </c>
      <c r="AN100" s="79" t="b">
        <v>0</v>
      </c>
      <c r="AO100" s="85" t="s">
        <v>708</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13</v>
      </c>
      <c r="BK100" s="49">
        <v>100</v>
      </c>
      <c r="BL100" s="48">
        <v>13</v>
      </c>
    </row>
    <row r="101" spans="1:64" ht="15">
      <c r="A101" s="64" t="s">
        <v>295</v>
      </c>
      <c r="B101" s="64" t="s">
        <v>297</v>
      </c>
      <c r="C101" s="65"/>
      <c r="D101" s="66"/>
      <c r="E101" s="67"/>
      <c r="F101" s="68"/>
      <c r="G101" s="65"/>
      <c r="H101" s="69"/>
      <c r="I101" s="70"/>
      <c r="J101" s="70"/>
      <c r="K101" s="34" t="s">
        <v>65</v>
      </c>
      <c r="L101" s="77">
        <v>116</v>
      </c>
      <c r="M101" s="77"/>
      <c r="N101" s="72"/>
      <c r="O101" s="79" t="s">
        <v>307</v>
      </c>
      <c r="P101" s="81">
        <v>43589.65278935185</v>
      </c>
      <c r="Q101" s="79" t="s">
        <v>344</v>
      </c>
      <c r="R101" s="83" t="s">
        <v>368</v>
      </c>
      <c r="S101" s="79" t="s">
        <v>370</v>
      </c>
      <c r="T101" s="79" t="s">
        <v>376</v>
      </c>
      <c r="U101" s="79"/>
      <c r="V101" s="83" t="s">
        <v>474</v>
      </c>
      <c r="W101" s="81">
        <v>43589.65278935185</v>
      </c>
      <c r="X101" s="83" t="s">
        <v>577</v>
      </c>
      <c r="Y101" s="79"/>
      <c r="Z101" s="79"/>
      <c r="AA101" s="85" t="s">
        <v>695</v>
      </c>
      <c r="AB101" s="79"/>
      <c r="AC101" s="79" t="b">
        <v>0</v>
      </c>
      <c r="AD101" s="79">
        <v>0</v>
      </c>
      <c r="AE101" s="85" t="s">
        <v>716</v>
      </c>
      <c r="AF101" s="79" t="b">
        <v>0</v>
      </c>
      <c r="AG101" s="79" t="s">
        <v>718</v>
      </c>
      <c r="AH101" s="79"/>
      <c r="AI101" s="85" t="s">
        <v>716</v>
      </c>
      <c r="AJ101" s="79" t="b">
        <v>0</v>
      </c>
      <c r="AK101" s="79">
        <v>1</v>
      </c>
      <c r="AL101" s="85" t="s">
        <v>716</v>
      </c>
      <c r="AM101" s="79" t="s">
        <v>728</v>
      </c>
      <c r="AN101" s="79" t="b">
        <v>0</v>
      </c>
      <c r="AO101" s="85" t="s">
        <v>695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13</v>
      </c>
      <c r="BK101" s="49">
        <v>100</v>
      </c>
      <c r="BL101" s="48">
        <v>13</v>
      </c>
    </row>
    <row r="102" spans="1:64" ht="15">
      <c r="A102" s="64" t="s">
        <v>296</v>
      </c>
      <c r="B102" s="64" t="s">
        <v>295</v>
      </c>
      <c r="C102" s="65"/>
      <c r="D102" s="66"/>
      <c r="E102" s="67"/>
      <c r="F102" s="68"/>
      <c r="G102" s="65"/>
      <c r="H102" s="69"/>
      <c r="I102" s="70"/>
      <c r="J102" s="70"/>
      <c r="K102" s="34" t="s">
        <v>65</v>
      </c>
      <c r="L102" s="77">
        <v>117</v>
      </c>
      <c r="M102" s="77"/>
      <c r="N102" s="72"/>
      <c r="O102" s="79" t="s">
        <v>307</v>
      </c>
      <c r="P102" s="81">
        <v>43589.653495370374</v>
      </c>
      <c r="Q102" s="79" t="s">
        <v>345</v>
      </c>
      <c r="R102" s="83" t="s">
        <v>368</v>
      </c>
      <c r="S102" s="79" t="s">
        <v>370</v>
      </c>
      <c r="T102" s="79" t="s">
        <v>376</v>
      </c>
      <c r="U102" s="79"/>
      <c r="V102" s="83" t="s">
        <v>475</v>
      </c>
      <c r="W102" s="81">
        <v>43589.653495370374</v>
      </c>
      <c r="X102" s="83" t="s">
        <v>578</v>
      </c>
      <c r="Y102" s="79"/>
      <c r="Z102" s="79"/>
      <c r="AA102" s="85" t="s">
        <v>696</v>
      </c>
      <c r="AB102" s="79"/>
      <c r="AC102" s="79" t="b">
        <v>0</v>
      </c>
      <c r="AD102" s="79">
        <v>0</v>
      </c>
      <c r="AE102" s="85" t="s">
        <v>716</v>
      </c>
      <c r="AF102" s="79" t="b">
        <v>0</v>
      </c>
      <c r="AG102" s="79" t="s">
        <v>718</v>
      </c>
      <c r="AH102" s="79"/>
      <c r="AI102" s="85" t="s">
        <v>716</v>
      </c>
      <c r="AJ102" s="79" t="b">
        <v>0</v>
      </c>
      <c r="AK102" s="79">
        <v>1</v>
      </c>
      <c r="AL102" s="85" t="s">
        <v>695</v>
      </c>
      <c r="AM102" s="79" t="s">
        <v>732</v>
      </c>
      <c r="AN102" s="79" t="b">
        <v>0</v>
      </c>
      <c r="AO102" s="85" t="s">
        <v>695</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297</v>
      </c>
      <c r="B103" s="64" t="s">
        <v>306</v>
      </c>
      <c r="C103" s="65"/>
      <c r="D103" s="66"/>
      <c r="E103" s="67"/>
      <c r="F103" s="68"/>
      <c r="G103" s="65"/>
      <c r="H103" s="69"/>
      <c r="I103" s="70"/>
      <c r="J103" s="70"/>
      <c r="K103" s="34" t="s">
        <v>65</v>
      </c>
      <c r="L103" s="77">
        <v>118</v>
      </c>
      <c r="M103" s="77"/>
      <c r="N103" s="72"/>
      <c r="O103" s="79" t="s">
        <v>307</v>
      </c>
      <c r="P103" s="81">
        <v>43578.666817129626</v>
      </c>
      <c r="Q103" s="79" t="s">
        <v>346</v>
      </c>
      <c r="R103" s="79"/>
      <c r="S103" s="79"/>
      <c r="T103" s="79" t="s">
        <v>376</v>
      </c>
      <c r="U103" s="79"/>
      <c r="V103" s="83" t="s">
        <v>476</v>
      </c>
      <c r="W103" s="81">
        <v>43578.666817129626</v>
      </c>
      <c r="X103" s="83" t="s">
        <v>579</v>
      </c>
      <c r="Y103" s="79"/>
      <c r="Z103" s="79"/>
      <c r="AA103" s="85" t="s">
        <v>697</v>
      </c>
      <c r="AB103" s="79"/>
      <c r="AC103" s="79" t="b">
        <v>0</v>
      </c>
      <c r="AD103" s="79">
        <v>3</v>
      </c>
      <c r="AE103" s="85" t="s">
        <v>716</v>
      </c>
      <c r="AF103" s="79" t="b">
        <v>0</v>
      </c>
      <c r="AG103" s="79" t="s">
        <v>718</v>
      </c>
      <c r="AH103" s="79"/>
      <c r="AI103" s="85" t="s">
        <v>716</v>
      </c>
      <c r="AJ103" s="79" t="b">
        <v>0</v>
      </c>
      <c r="AK103" s="79">
        <v>4</v>
      </c>
      <c r="AL103" s="85" t="s">
        <v>716</v>
      </c>
      <c r="AM103" s="79" t="s">
        <v>721</v>
      </c>
      <c r="AN103" s="79" t="b">
        <v>0</v>
      </c>
      <c r="AO103" s="85" t="s">
        <v>697</v>
      </c>
      <c r="AP103" s="79" t="s">
        <v>734</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1</v>
      </c>
      <c r="BG103" s="49">
        <v>4.761904761904762</v>
      </c>
      <c r="BH103" s="48">
        <v>0</v>
      </c>
      <c r="BI103" s="49">
        <v>0</v>
      </c>
      <c r="BJ103" s="48">
        <v>20</v>
      </c>
      <c r="BK103" s="49">
        <v>95.23809523809524</v>
      </c>
      <c r="BL103" s="48">
        <v>21</v>
      </c>
    </row>
    <row r="104" spans="1:64" ht="15">
      <c r="A104" s="64" t="s">
        <v>296</v>
      </c>
      <c r="B104" s="64" t="s">
        <v>306</v>
      </c>
      <c r="C104" s="65"/>
      <c r="D104" s="66"/>
      <c r="E104" s="67"/>
      <c r="F104" s="68"/>
      <c r="G104" s="65"/>
      <c r="H104" s="69"/>
      <c r="I104" s="70"/>
      <c r="J104" s="70"/>
      <c r="K104" s="34" t="s">
        <v>65</v>
      </c>
      <c r="L104" s="77">
        <v>119</v>
      </c>
      <c r="M104" s="77"/>
      <c r="N104" s="72"/>
      <c r="O104" s="79" t="s">
        <v>307</v>
      </c>
      <c r="P104" s="81">
        <v>43590.653495370374</v>
      </c>
      <c r="Q104" s="79" t="s">
        <v>325</v>
      </c>
      <c r="R104" s="79"/>
      <c r="S104" s="79"/>
      <c r="T104" s="79"/>
      <c r="U104" s="79"/>
      <c r="V104" s="83" t="s">
        <v>475</v>
      </c>
      <c r="W104" s="81">
        <v>43590.653495370374</v>
      </c>
      <c r="X104" s="83" t="s">
        <v>580</v>
      </c>
      <c r="Y104" s="79"/>
      <c r="Z104" s="79"/>
      <c r="AA104" s="85" t="s">
        <v>698</v>
      </c>
      <c r="AB104" s="79"/>
      <c r="AC104" s="79" t="b">
        <v>0</v>
      </c>
      <c r="AD104" s="79">
        <v>0</v>
      </c>
      <c r="AE104" s="85" t="s">
        <v>716</v>
      </c>
      <c r="AF104" s="79" t="b">
        <v>0</v>
      </c>
      <c r="AG104" s="79" t="s">
        <v>718</v>
      </c>
      <c r="AH104" s="79"/>
      <c r="AI104" s="85" t="s">
        <v>716</v>
      </c>
      <c r="AJ104" s="79" t="b">
        <v>0</v>
      </c>
      <c r="AK104" s="79">
        <v>4</v>
      </c>
      <c r="AL104" s="85" t="s">
        <v>697</v>
      </c>
      <c r="AM104" s="79" t="s">
        <v>732</v>
      </c>
      <c r="AN104" s="79" t="b">
        <v>0</v>
      </c>
      <c r="AO104" s="85" t="s">
        <v>697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c r="BE104" s="49"/>
      <c r="BF104" s="48"/>
      <c r="BG104" s="49"/>
      <c r="BH104" s="48"/>
      <c r="BI104" s="49"/>
      <c r="BJ104" s="48"/>
      <c r="BK104" s="49"/>
      <c r="BL104" s="48"/>
    </row>
    <row r="105" spans="1:64" ht="15">
      <c r="A105" s="64" t="s">
        <v>296</v>
      </c>
      <c r="B105" s="64" t="s">
        <v>297</v>
      </c>
      <c r="C105" s="65"/>
      <c r="D105" s="66"/>
      <c r="E105" s="67"/>
      <c r="F105" s="68"/>
      <c r="G105" s="65"/>
      <c r="H105" s="69"/>
      <c r="I105" s="70"/>
      <c r="J105" s="70"/>
      <c r="K105" s="34" t="s">
        <v>65</v>
      </c>
      <c r="L105" s="77">
        <v>120</v>
      </c>
      <c r="M105" s="77"/>
      <c r="N105" s="72"/>
      <c r="O105" s="79" t="s">
        <v>307</v>
      </c>
      <c r="P105" s="81">
        <v>43587.66400462963</v>
      </c>
      <c r="Q105" s="79" t="s">
        <v>319</v>
      </c>
      <c r="R105" s="83" t="s">
        <v>357</v>
      </c>
      <c r="S105" s="79" t="s">
        <v>370</v>
      </c>
      <c r="T105" s="79" t="s">
        <v>380</v>
      </c>
      <c r="U105" s="79"/>
      <c r="V105" s="83" t="s">
        <v>475</v>
      </c>
      <c r="W105" s="81">
        <v>43587.66400462963</v>
      </c>
      <c r="X105" s="83" t="s">
        <v>581</v>
      </c>
      <c r="Y105" s="79"/>
      <c r="Z105" s="79"/>
      <c r="AA105" s="85" t="s">
        <v>699</v>
      </c>
      <c r="AB105" s="79"/>
      <c r="AC105" s="79" t="b">
        <v>0</v>
      </c>
      <c r="AD105" s="79">
        <v>0</v>
      </c>
      <c r="AE105" s="85" t="s">
        <v>716</v>
      </c>
      <c r="AF105" s="79" t="b">
        <v>0</v>
      </c>
      <c r="AG105" s="79" t="s">
        <v>718</v>
      </c>
      <c r="AH105" s="79"/>
      <c r="AI105" s="85" t="s">
        <v>716</v>
      </c>
      <c r="AJ105" s="79" t="b">
        <v>0</v>
      </c>
      <c r="AK105" s="79">
        <v>14</v>
      </c>
      <c r="AL105" s="85" t="s">
        <v>705</v>
      </c>
      <c r="AM105" s="79" t="s">
        <v>732</v>
      </c>
      <c r="AN105" s="79" t="b">
        <v>0</v>
      </c>
      <c r="AO105" s="85" t="s">
        <v>705</v>
      </c>
      <c r="AP105" s="79" t="s">
        <v>176</v>
      </c>
      <c r="AQ105" s="79">
        <v>0</v>
      </c>
      <c r="AR105" s="79">
        <v>0</v>
      </c>
      <c r="AS105" s="79"/>
      <c r="AT105" s="79"/>
      <c r="AU105" s="79"/>
      <c r="AV105" s="79"/>
      <c r="AW105" s="79"/>
      <c r="AX105" s="79"/>
      <c r="AY105" s="79"/>
      <c r="AZ105" s="79"/>
      <c r="BA105">
        <v>5</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15</v>
      </c>
      <c r="BK105" s="49">
        <v>100</v>
      </c>
      <c r="BL105" s="48">
        <v>15</v>
      </c>
    </row>
    <row r="106" spans="1:64" ht="15">
      <c r="A106" s="64" t="s">
        <v>296</v>
      </c>
      <c r="B106" s="64" t="s">
        <v>297</v>
      </c>
      <c r="C106" s="65"/>
      <c r="D106" s="66"/>
      <c r="E106" s="67"/>
      <c r="F106" s="68"/>
      <c r="G106" s="65"/>
      <c r="H106" s="69"/>
      <c r="I106" s="70"/>
      <c r="J106" s="70"/>
      <c r="K106" s="34" t="s">
        <v>65</v>
      </c>
      <c r="L106" s="77">
        <v>122</v>
      </c>
      <c r="M106" s="77"/>
      <c r="N106" s="72"/>
      <c r="O106" s="79" t="s">
        <v>307</v>
      </c>
      <c r="P106" s="81">
        <v>43589.76840277778</v>
      </c>
      <c r="Q106" s="79" t="s">
        <v>324</v>
      </c>
      <c r="R106" s="79"/>
      <c r="S106" s="79"/>
      <c r="T106" s="79" t="s">
        <v>376</v>
      </c>
      <c r="U106" s="79"/>
      <c r="V106" s="83" t="s">
        <v>475</v>
      </c>
      <c r="W106" s="81">
        <v>43589.76840277778</v>
      </c>
      <c r="X106" s="83" t="s">
        <v>582</v>
      </c>
      <c r="Y106" s="79"/>
      <c r="Z106" s="79"/>
      <c r="AA106" s="85" t="s">
        <v>700</v>
      </c>
      <c r="AB106" s="79"/>
      <c r="AC106" s="79" t="b">
        <v>0</v>
      </c>
      <c r="AD106" s="79">
        <v>0</v>
      </c>
      <c r="AE106" s="85" t="s">
        <v>716</v>
      </c>
      <c r="AF106" s="79" t="b">
        <v>0</v>
      </c>
      <c r="AG106" s="79" t="s">
        <v>718</v>
      </c>
      <c r="AH106" s="79"/>
      <c r="AI106" s="85" t="s">
        <v>716</v>
      </c>
      <c r="AJ106" s="79" t="b">
        <v>0</v>
      </c>
      <c r="AK106" s="79">
        <v>22</v>
      </c>
      <c r="AL106" s="85" t="s">
        <v>707</v>
      </c>
      <c r="AM106" s="79" t="s">
        <v>732</v>
      </c>
      <c r="AN106" s="79" t="b">
        <v>0</v>
      </c>
      <c r="AO106" s="85" t="s">
        <v>707</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22</v>
      </c>
      <c r="BK106" s="49">
        <v>100</v>
      </c>
      <c r="BL106" s="48">
        <v>22</v>
      </c>
    </row>
    <row r="107" spans="1:64" ht="15">
      <c r="A107" s="64" t="s">
        <v>296</v>
      </c>
      <c r="B107" s="64" t="s">
        <v>297</v>
      </c>
      <c r="C107" s="65"/>
      <c r="D107" s="66"/>
      <c r="E107" s="67"/>
      <c r="F107" s="68"/>
      <c r="G107" s="65"/>
      <c r="H107" s="69"/>
      <c r="I107" s="70"/>
      <c r="J107" s="70"/>
      <c r="K107" s="34" t="s">
        <v>65</v>
      </c>
      <c r="L107" s="77">
        <v>124</v>
      </c>
      <c r="M107" s="77"/>
      <c r="N107" s="72"/>
      <c r="O107" s="79" t="s">
        <v>307</v>
      </c>
      <c r="P107" s="81">
        <v>43594.76829861111</v>
      </c>
      <c r="Q107" s="79" t="s">
        <v>343</v>
      </c>
      <c r="R107" s="83" t="s">
        <v>361</v>
      </c>
      <c r="S107" s="79" t="s">
        <v>372</v>
      </c>
      <c r="T107" s="79" t="s">
        <v>376</v>
      </c>
      <c r="U107" s="79"/>
      <c r="V107" s="83" t="s">
        <v>475</v>
      </c>
      <c r="W107" s="81">
        <v>43594.76829861111</v>
      </c>
      <c r="X107" s="83" t="s">
        <v>583</v>
      </c>
      <c r="Y107" s="79"/>
      <c r="Z107" s="79"/>
      <c r="AA107" s="85" t="s">
        <v>701</v>
      </c>
      <c r="AB107" s="79"/>
      <c r="AC107" s="79" t="b">
        <v>0</v>
      </c>
      <c r="AD107" s="79">
        <v>0</v>
      </c>
      <c r="AE107" s="85" t="s">
        <v>716</v>
      </c>
      <c r="AF107" s="79" t="b">
        <v>0</v>
      </c>
      <c r="AG107" s="79" t="s">
        <v>718</v>
      </c>
      <c r="AH107" s="79"/>
      <c r="AI107" s="85" t="s">
        <v>716</v>
      </c>
      <c r="AJ107" s="79" t="b">
        <v>0</v>
      </c>
      <c r="AK107" s="79">
        <v>3</v>
      </c>
      <c r="AL107" s="85" t="s">
        <v>708</v>
      </c>
      <c r="AM107" s="79" t="s">
        <v>732</v>
      </c>
      <c r="AN107" s="79" t="b">
        <v>0</v>
      </c>
      <c r="AO107" s="85" t="s">
        <v>708</v>
      </c>
      <c r="AP107" s="79" t="s">
        <v>176</v>
      </c>
      <c r="AQ107" s="79">
        <v>0</v>
      </c>
      <c r="AR107" s="79">
        <v>0</v>
      </c>
      <c r="AS107" s="79"/>
      <c r="AT107" s="79"/>
      <c r="AU107" s="79"/>
      <c r="AV107" s="79"/>
      <c r="AW107" s="79"/>
      <c r="AX107" s="79"/>
      <c r="AY107" s="79"/>
      <c r="AZ107" s="79"/>
      <c r="BA107">
        <v>5</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13</v>
      </c>
      <c r="BK107" s="49">
        <v>100</v>
      </c>
      <c r="BL107" s="48">
        <v>13</v>
      </c>
    </row>
    <row r="108" spans="1:64" ht="15">
      <c r="A108" s="64" t="s">
        <v>297</v>
      </c>
      <c r="B108" s="64" t="s">
        <v>297</v>
      </c>
      <c r="C108" s="65"/>
      <c r="D108" s="66"/>
      <c r="E108" s="67"/>
      <c r="F108" s="68"/>
      <c r="G108" s="65"/>
      <c r="H108" s="69"/>
      <c r="I108" s="70"/>
      <c r="J108" s="70"/>
      <c r="K108" s="34" t="s">
        <v>65</v>
      </c>
      <c r="L108" s="77">
        <v>125</v>
      </c>
      <c r="M108" s="77"/>
      <c r="N108" s="72"/>
      <c r="O108" s="79" t="s">
        <v>176</v>
      </c>
      <c r="P108" s="81">
        <v>43578.70898148148</v>
      </c>
      <c r="Q108" s="79" t="s">
        <v>347</v>
      </c>
      <c r="R108" s="83" t="s">
        <v>369</v>
      </c>
      <c r="S108" s="79" t="s">
        <v>375</v>
      </c>
      <c r="T108" s="79" t="s">
        <v>389</v>
      </c>
      <c r="U108" s="79"/>
      <c r="V108" s="83" t="s">
        <v>476</v>
      </c>
      <c r="W108" s="81">
        <v>43578.70898148148</v>
      </c>
      <c r="X108" s="83" t="s">
        <v>584</v>
      </c>
      <c r="Y108" s="79"/>
      <c r="Z108" s="79"/>
      <c r="AA108" s="85" t="s">
        <v>702</v>
      </c>
      <c r="AB108" s="85" t="s">
        <v>715</v>
      </c>
      <c r="AC108" s="79" t="b">
        <v>0</v>
      </c>
      <c r="AD108" s="79">
        <v>6</v>
      </c>
      <c r="AE108" s="85" t="s">
        <v>717</v>
      </c>
      <c r="AF108" s="79" t="b">
        <v>0</v>
      </c>
      <c r="AG108" s="79" t="s">
        <v>718</v>
      </c>
      <c r="AH108" s="79"/>
      <c r="AI108" s="85" t="s">
        <v>716</v>
      </c>
      <c r="AJ108" s="79" t="b">
        <v>0</v>
      </c>
      <c r="AK108" s="79">
        <v>4</v>
      </c>
      <c r="AL108" s="85" t="s">
        <v>716</v>
      </c>
      <c r="AM108" s="79" t="s">
        <v>721</v>
      </c>
      <c r="AN108" s="79" t="b">
        <v>0</v>
      </c>
      <c r="AO108" s="85" t="s">
        <v>715</v>
      </c>
      <c r="AP108" s="79" t="s">
        <v>734</v>
      </c>
      <c r="AQ108" s="79">
        <v>0</v>
      </c>
      <c r="AR108" s="79">
        <v>0</v>
      </c>
      <c r="AS108" s="79"/>
      <c r="AT108" s="79"/>
      <c r="AU108" s="79"/>
      <c r="AV108" s="79"/>
      <c r="AW108" s="79"/>
      <c r="AX108" s="79"/>
      <c r="AY108" s="79"/>
      <c r="AZ108" s="79"/>
      <c r="BA108">
        <v>7</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37</v>
      </c>
      <c r="BK108" s="49">
        <v>100</v>
      </c>
      <c r="BL108" s="48">
        <v>37</v>
      </c>
    </row>
    <row r="109" spans="1:64" ht="15">
      <c r="A109" s="64" t="s">
        <v>297</v>
      </c>
      <c r="B109" s="64" t="s">
        <v>297</v>
      </c>
      <c r="C109" s="65"/>
      <c r="D109" s="66"/>
      <c r="E109" s="67"/>
      <c r="F109" s="68"/>
      <c r="G109" s="65"/>
      <c r="H109" s="69"/>
      <c r="I109" s="70"/>
      <c r="J109" s="70"/>
      <c r="K109" s="34" t="s">
        <v>65</v>
      </c>
      <c r="L109" s="77">
        <v>126</v>
      </c>
      <c r="M109" s="77"/>
      <c r="N109" s="72"/>
      <c r="O109" s="79" t="s">
        <v>176</v>
      </c>
      <c r="P109" s="81">
        <v>43585.552256944444</v>
      </c>
      <c r="Q109" s="79" t="s">
        <v>348</v>
      </c>
      <c r="R109" s="83" t="s">
        <v>357</v>
      </c>
      <c r="S109" s="79" t="s">
        <v>370</v>
      </c>
      <c r="T109" s="79" t="s">
        <v>380</v>
      </c>
      <c r="U109" s="79"/>
      <c r="V109" s="83" t="s">
        <v>476</v>
      </c>
      <c r="W109" s="81">
        <v>43585.552256944444</v>
      </c>
      <c r="X109" s="83" t="s">
        <v>585</v>
      </c>
      <c r="Y109" s="79"/>
      <c r="Z109" s="79"/>
      <c r="AA109" s="85" t="s">
        <v>703</v>
      </c>
      <c r="AB109" s="79"/>
      <c r="AC109" s="79" t="b">
        <v>0</v>
      </c>
      <c r="AD109" s="79">
        <v>10</v>
      </c>
      <c r="AE109" s="85" t="s">
        <v>716</v>
      </c>
      <c r="AF109" s="79" t="b">
        <v>0</v>
      </c>
      <c r="AG109" s="79" t="s">
        <v>718</v>
      </c>
      <c r="AH109" s="79"/>
      <c r="AI109" s="85" t="s">
        <v>716</v>
      </c>
      <c r="AJ109" s="79" t="b">
        <v>0</v>
      </c>
      <c r="AK109" s="79">
        <v>6</v>
      </c>
      <c r="AL109" s="85" t="s">
        <v>716</v>
      </c>
      <c r="AM109" s="79" t="s">
        <v>733</v>
      </c>
      <c r="AN109" s="79" t="b">
        <v>0</v>
      </c>
      <c r="AO109" s="85" t="s">
        <v>703</v>
      </c>
      <c r="AP109" s="79" t="s">
        <v>176</v>
      </c>
      <c r="AQ109" s="79">
        <v>0</v>
      </c>
      <c r="AR109" s="79">
        <v>0</v>
      </c>
      <c r="AS109" s="79"/>
      <c r="AT109" s="79"/>
      <c r="AU109" s="79"/>
      <c r="AV109" s="79"/>
      <c r="AW109" s="79"/>
      <c r="AX109" s="79"/>
      <c r="AY109" s="79"/>
      <c r="AZ109" s="79"/>
      <c r="BA109">
        <v>7</v>
      </c>
      <c r="BB109" s="78" t="str">
        <f>REPLACE(INDEX(GroupVertices[Group],MATCH(Edges24[[#This Row],[Vertex 1]],GroupVertices[Vertex],0)),1,1,"")</f>
        <v>1</v>
      </c>
      <c r="BC109" s="78" t="str">
        <f>REPLACE(INDEX(GroupVertices[Group],MATCH(Edges24[[#This Row],[Vertex 2]],GroupVertices[Vertex],0)),1,1,"")</f>
        <v>1</v>
      </c>
      <c r="BD109" s="48">
        <v>0</v>
      </c>
      <c r="BE109" s="49">
        <v>0</v>
      </c>
      <c r="BF109" s="48">
        <v>1</v>
      </c>
      <c r="BG109" s="49">
        <v>6.25</v>
      </c>
      <c r="BH109" s="48">
        <v>0</v>
      </c>
      <c r="BI109" s="49">
        <v>0</v>
      </c>
      <c r="BJ109" s="48">
        <v>15</v>
      </c>
      <c r="BK109" s="49">
        <v>93.75</v>
      </c>
      <c r="BL109" s="48">
        <v>16</v>
      </c>
    </row>
    <row r="110" spans="1:64" ht="15">
      <c r="A110" s="64" t="s">
        <v>297</v>
      </c>
      <c r="B110" s="64" t="s">
        <v>297</v>
      </c>
      <c r="C110" s="65"/>
      <c r="D110" s="66"/>
      <c r="E110" s="67"/>
      <c r="F110" s="68"/>
      <c r="G110" s="65"/>
      <c r="H110" s="69"/>
      <c r="I110" s="70"/>
      <c r="J110" s="70"/>
      <c r="K110" s="34" t="s">
        <v>65</v>
      </c>
      <c r="L110" s="77">
        <v>127</v>
      </c>
      <c r="M110" s="77"/>
      <c r="N110" s="72"/>
      <c r="O110" s="79" t="s">
        <v>176</v>
      </c>
      <c r="P110" s="81">
        <v>43585.90635416667</v>
      </c>
      <c r="Q110" s="79" t="s">
        <v>349</v>
      </c>
      <c r="R110" s="83" t="s">
        <v>357</v>
      </c>
      <c r="S110" s="79" t="s">
        <v>370</v>
      </c>
      <c r="T110" s="79" t="s">
        <v>380</v>
      </c>
      <c r="U110" s="79"/>
      <c r="V110" s="83" t="s">
        <v>476</v>
      </c>
      <c r="W110" s="81">
        <v>43585.90635416667</v>
      </c>
      <c r="X110" s="83" t="s">
        <v>586</v>
      </c>
      <c r="Y110" s="79"/>
      <c r="Z110" s="79"/>
      <c r="AA110" s="85" t="s">
        <v>704</v>
      </c>
      <c r="AB110" s="79"/>
      <c r="AC110" s="79" t="b">
        <v>0</v>
      </c>
      <c r="AD110" s="79">
        <v>10</v>
      </c>
      <c r="AE110" s="85" t="s">
        <v>716</v>
      </c>
      <c r="AF110" s="79" t="b">
        <v>0</v>
      </c>
      <c r="AG110" s="79" t="s">
        <v>718</v>
      </c>
      <c r="AH110" s="79"/>
      <c r="AI110" s="85" t="s">
        <v>716</v>
      </c>
      <c r="AJ110" s="79" t="b">
        <v>0</v>
      </c>
      <c r="AK110" s="79">
        <v>3</v>
      </c>
      <c r="AL110" s="85" t="s">
        <v>716</v>
      </c>
      <c r="AM110" s="79" t="s">
        <v>733</v>
      </c>
      <c r="AN110" s="79" t="b">
        <v>0</v>
      </c>
      <c r="AO110" s="85" t="s">
        <v>704</v>
      </c>
      <c r="AP110" s="79" t="s">
        <v>176</v>
      </c>
      <c r="AQ110" s="79">
        <v>0</v>
      </c>
      <c r="AR110" s="79">
        <v>0</v>
      </c>
      <c r="AS110" s="79"/>
      <c r="AT110" s="79"/>
      <c r="AU110" s="79"/>
      <c r="AV110" s="79"/>
      <c r="AW110" s="79"/>
      <c r="AX110" s="79"/>
      <c r="AY110" s="79"/>
      <c r="AZ110" s="79"/>
      <c r="BA110">
        <v>7</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21</v>
      </c>
      <c r="BK110" s="49">
        <v>100</v>
      </c>
      <c r="BL110" s="48">
        <v>21</v>
      </c>
    </row>
    <row r="111" spans="1:64" ht="15">
      <c r="A111" s="64" t="s">
        <v>297</v>
      </c>
      <c r="B111" s="64" t="s">
        <v>297</v>
      </c>
      <c r="C111" s="65"/>
      <c r="D111" s="66"/>
      <c r="E111" s="67"/>
      <c r="F111" s="68"/>
      <c r="G111" s="65"/>
      <c r="H111" s="69"/>
      <c r="I111" s="70"/>
      <c r="J111" s="70"/>
      <c r="K111" s="34" t="s">
        <v>65</v>
      </c>
      <c r="L111" s="77">
        <v>128</v>
      </c>
      <c r="M111" s="77"/>
      <c r="N111" s="72"/>
      <c r="O111" s="79" t="s">
        <v>176</v>
      </c>
      <c r="P111" s="81">
        <v>43586.26049768519</v>
      </c>
      <c r="Q111" s="79" t="s">
        <v>350</v>
      </c>
      <c r="R111" s="83" t="s">
        <v>357</v>
      </c>
      <c r="S111" s="79" t="s">
        <v>370</v>
      </c>
      <c r="T111" s="79" t="s">
        <v>380</v>
      </c>
      <c r="U111" s="79"/>
      <c r="V111" s="83" t="s">
        <v>476</v>
      </c>
      <c r="W111" s="81">
        <v>43586.26049768519</v>
      </c>
      <c r="X111" s="83" t="s">
        <v>587</v>
      </c>
      <c r="Y111" s="79"/>
      <c r="Z111" s="79"/>
      <c r="AA111" s="85" t="s">
        <v>705</v>
      </c>
      <c r="AB111" s="79"/>
      <c r="AC111" s="79" t="b">
        <v>0</v>
      </c>
      <c r="AD111" s="79">
        <v>26</v>
      </c>
      <c r="AE111" s="85" t="s">
        <v>716</v>
      </c>
      <c r="AF111" s="79" t="b">
        <v>0</v>
      </c>
      <c r="AG111" s="79" t="s">
        <v>718</v>
      </c>
      <c r="AH111" s="79"/>
      <c r="AI111" s="85" t="s">
        <v>716</v>
      </c>
      <c r="AJ111" s="79" t="b">
        <v>0</v>
      </c>
      <c r="AK111" s="79">
        <v>11</v>
      </c>
      <c r="AL111" s="85" t="s">
        <v>716</v>
      </c>
      <c r="AM111" s="79" t="s">
        <v>733</v>
      </c>
      <c r="AN111" s="79" t="b">
        <v>0</v>
      </c>
      <c r="AO111" s="85" t="s">
        <v>705</v>
      </c>
      <c r="AP111" s="79" t="s">
        <v>176</v>
      </c>
      <c r="AQ111" s="79">
        <v>0</v>
      </c>
      <c r="AR111" s="79">
        <v>0</v>
      </c>
      <c r="AS111" s="79"/>
      <c r="AT111" s="79"/>
      <c r="AU111" s="79"/>
      <c r="AV111" s="79"/>
      <c r="AW111" s="79"/>
      <c r="AX111" s="79"/>
      <c r="AY111" s="79"/>
      <c r="AZ111" s="79"/>
      <c r="BA111">
        <v>7</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13</v>
      </c>
      <c r="BK111" s="49">
        <v>100</v>
      </c>
      <c r="BL111" s="48">
        <v>13</v>
      </c>
    </row>
    <row r="112" spans="1:64" ht="15">
      <c r="A112" s="64" t="s">
        <v>297</v>
      </c>
      <c r="B112" s="64" t="s">
        <v>297</v>
      </c>
      <c r="C112" s="65"/>
      <c r="D112" s="66"/>
      <c r="E112" s="67"/>
      <c r="F112" s="68"/>
      <c r="G112" s="65"/>
      <c r="H112" s="69"/>
      <c r="I112" s="70"/>
      <c r="J112" s="70"/>
      <c r="K112" s="34" t="s">
        <v>65</v>
      </c>
      <c r="L112" s="77">
        <v>129</v>
      </c>
      <c r="M112" s="77"/>
      <c r="N112" s="72"/>
      <c r="O112" s="79" t="s">
        <v>176</v>
      </c>
      <c r="P112" s="81">
        <v>43588.05216435185</v>
      </c>
      <c r="Q112" s="79" t="s">
        <v>348</v>
      </c>
      <c r="R112" s="83" t="s">
        <v>357</v>
      </c>
      <c r="S112" s="79" t="s">
        <v>370</v>
      </c>
      <c r="T112" s="79" t="s">
        <v>380</v>
      </c>
      <c r="U112" s="79"/>
      <c r="V112" s="83" t="s">
        <v>476</v>
      </c>
      <c r="W112" s="81">
        <v>43588.05216435185</v>
      </c>
      <c r="X112" s="83" t="s">
        <v>588</v>
      </c>
      <c r="Y112" s="79"/>
      <c r="Z112" s="79"/>
      <c r="AA112" s="85" t="s">
        <v>706</v>
      </c>
      <c r="AB112" s="79"/>
      <c r="AC112" s="79" t="b">
        <v>0</v>
      </c>
      <c r="AD112" s="79">
        <v>4</v>
      </c>
      <c r="AE112" s="85" t="s">
        <v>716</v>
      </c>
      <c r="AF112" s="79" t="b">
        <v>0</v>
      </c>
      <c r="AG112" s="79" t="s">
        <v>718</v>
      </c>
      <c r="AH112" s="79"/>
      <c r="AI112" s="85" t="s">
        <v>716</v>
      </c>
      <c r="AJ112" s="79" t="b">
        <v>0</v>
      </c>
      <c r="AK112" s="79">
        <v>2</v>
      </c>
      <c r="AL112" s="85" t="s">
        <v>716</v>
      </c>
      <c r="AM112" s="79" t="s">
        <v>733</v>
      </c>
      <c r="AN112" s="79" t="b">
        <v>0</v>
      </c>
      <c r="AO112" s="85" t="s">
        <v>706</v>
      </c>
      <c r="AP112" s="79" t="s">
        <v>176</v>
      </c>
      <c r="AQ112" s="79">
        <v>0</v>
      </c>
      <c r="AR112" s="79">
        <v>0</v>
      </c>
      <c r="AS112" s="79"/>
      <c r="AT112" s="79"/>
      <c r="AU112" s="79"/>
      <c r="AV112" s="79"/>
      <c r="AW112" s="79"/>
      <c r="AX112" s="79"/>
      <c r="AY112" s="79"/>
      <c r="AZ112" s="79"/>
      <c r="BA112">
        <v>7</v>
      </c>
      <c r="BB112" s="78" t="str">
        <f>REPLACE(INDEX(GroupVertices[Group],MATCH(Edges24[[#This Row],[Vertex 1]],GroupVertices[Vertex],0)),1,1,"")</f>
        <v>1</v>
      </c>
      <c r="BC112" s="78" t="str">
        <f>REPLACE(INDEX(GroupVertices[Group],MATCH(Edges24[[#This Row],[Vertex 2]],GroupVertices[Vertex],0)),1,1,"")</f>
        <v>1</v>
      </c>
      <c r="BD112" s="48">
        <v>0</v>
      </c>
      <c r="BE112" s="49">
        <v>0</v>
      </c>
      <c r="BF112" s="48">
        <v>1</v>
      </c>
      <c r="BG112" s="49">
        <v>6.25</v>
      </c>
      <c r="BH112" s="48">
        <v>0</v>
      </c>
      <c r="BI112" s="49">
        <v>0</v>
      </c>
      <c r="BJ112" s="48">
        <v>15</v>
      </c>
      <c r="BK112" s="49">
        <v>93.75</v>
      </c>
      <c r="BL112" s="48">
        <v>16</v>
      </c>
    </row>
    <row r="113" spans="1:64" ht="15">
      <c r="A113" s="64" t="s">
        <v>297</v>
      </c>
      <c r="B113" s="64" t="s">
        <v>297</v>
      </c>
      <c r="C113" s="65"/>
      <c r="D113" s="66"/>
      <c r="E113" s="67"/>
      <c r="F113" s="68"/>
      <c r="G113" s="65"/>
      <c r="H113" s="69"/>
      <c r="I113" s="70"/>
      <c r="J113" s="70"/>
      <c r="K113" s="34" t="s">
        <v>65</v>
      </c>
      <c r="L113" s="77">
        <v>130</v>
      </c>
      <c r="M113" s="77"/>
      <c r="N113" s="72"/>
      <c r="O113" s="79" t="s">
        <v>176</v>
      </c>
      <c r="P113" s="81">
        <v>43589.76400462963</v>
      </c>
      <c r="Q113" s="79" t="s">
        <v>349</v>
      </c>
      <c r="R113" s="83" t="s">
        <v>357</v>
      </c>
      <c r="S113" s="79" t="s">
        <v>370</v>
      </c>
      <c r="T113" s="79" t="s">
        <v>380</v>
      </c>
      <c r="U113" s="79"/>
      <c r="V113" s="83" t="s">
        <v>476</v>
      </c>
      <c r="W113" s="81">
        <v>43589.76400462963</v>
      </c>
      <c r="X113" s="83" t="s">
        <v>589</v>
      </c>
      <c r="Y113" s="79"/>
      <c r="Z113" s="79"/>
      <c r="AA113" s="85" t="s">
        <v>707</v>
      </c>
      <c r="AB113" s="79"/>
      <c r="AC113" s="79" t="b">
        <v>0</v>
      </c>
      <c r="AD113" s="79">
        <v>32</v>
      </c>
      <c r="AE113" s="85" t="s">
        <v>716</v>
      </c>
      <c r="AF113" s="79" t="b">
        <v>0</v>
      </c>
      <c r="AG113" s="79" t="s">
        <v>718</v>
      </c>
      <c r="AH113" s="79"/>
      <c r="AI113" s="85" t="s">
        <v>716</v>
      </c>
      <c r="AJ113" s="79" t="b">
        <v>0</v>
      </c>
      <c r="AK113" s="79">
        <v>22</v>
      </c>
      <c r="AL113" s="85" t="s">
        <v>716</v>
      </c>
      <c r="AM113" s="79" t="s">
        <v>733</v>
      </c>
      <c r="AN113" s="79" t="b">
        <v>0</v>
      </c>
      <c r="AO113" s="85" t="s">
        <v>707</v>
      </c>
      <c r="AP113" s="79" t="s">
        <v>176</v>
      </c>
      <c r="AQ113" s="79">
        <v>0</v>
      </c>
      <c r="AR113" s="79">
        <v>0</v>
      </c>
      <c r="AS113" s="79"/>
      <c r="AT113" s="79"/>
      <c r="AU113" s="79"/>
      <c r="AV113" s="79"/>
      <c r="AW113" s="79"/>
      <c r="AX113" s="79"/>
      <c r="AY113" s="79"/>
      <c r="AZ113" s="79"/>
      <c r="BA113">
        <v>7</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21</v>
      </c>
      <c r="BK113" s="49">
        <v>100</v>
      </c>
      <c r="BL113" s="48">
        <v>21</v>
      </c>
    </row>
    <row r="114" spans="1:64" ht="15">
      <c r="A114" s="64" t="s">
        <v>297</v>
      </c>
      <c r="B114" s="64" t="s">
        <v>297</v>
      </c>
      <c r="C114" s="65"/>
      <c r="D114" s="66"/>
      <c r="E114" s="67"/>
      <c r="F114" s="68"/>
      <c r="G114" s="65"/>
      <c r="H114" s="69"/>
      <c r="I114" s="70"/>
      <c r="J114" s="70"/>
      <c r="K114" s="34" t="s">
        <v>65</v>
      </c>
      <c r="L114" s="77">
        <v>131</v>
      </c>
      <c r="M114" s="77"/>
      <c r="N114" s="72"/>
      <c r="O114" s="79" t="s">
        <v>176</v>
      </c>
      <c r="P114" s="81">
        <v>43594.65143518519</v>
      </c>
      <c r="Q114" s="79" t="s">
        <v>351</v>
      </c>
      <c r="R114" s="83" t="s">
        <v>361</v>
      </c>
      <c r="S114" s="79" t="s">
        <v>372</v>
      </c>
      <c r="T114" s="79" t="s">
        <v>376</v>
      </c>
      <c r="U114" s="83" t="s">
        <v>396</v>
      </c>
      <c r="V114" s="83" t="s">
        <v>396</v>
      </c>
      <c r="W114" s="81">
        <v>43594.65143518519</v>
      </c>
      <c r="X114" s="83" t="s">
        <v>590</v>
      </c>
      <c r="Y114" s="79"/>
      <c r="Z114" s="79"/>
      <c r="AA114" s="85" t="s">
        <v>708</v>
      </c>
      <c r="AB114" s="79"/>
      <c r="AC114" s="79" t="b">
        <v>0</v>
      </c>
      <c r="AD114" s="79">
        <v>14</v>
      </c>
      <c r="AE114" s="85" t="s">
        <v>716</v>
      </c>
      <c r="AF114" s="79" t="b">
        <v>0</v>
      </c>
      <c r="AG114" s="79" t="s">
        <v>718</v>
      </c>
      <c r="AH114" s="79"/>
      <c r="AI114" s="85" t="s">
        <v>716</v>
      </c>
      <c r="AJ114" s="79" t="b">
        <v>0</v>
      </c>
      <c r="AK114" s="79">
        <v>3</v>
      </c>
      <c r="AL114" s="85" t="s">
        <v>716</v>
      </c>
      <c r="AM114" s="79" t="s">
        <v>721</v>
      </c>
      <c r="AN114" s="79" t="b">
        <v>0</v>
      </c>
      <c r="AO114" s="85" t="s">
        <v>708</v>
      </c>
      <c r="AP114" s="79" t="s">
        <v>176</v>
      </c>
      <c r="AQ114" s="79">
        <v>0</v>
      </c>
      <c r="AR114" s="79">
        <v>0</v>
      </c>
      <c r="AS114" s="79"/>
      <c r="AT114" s="79"/>
      <c r="AU114" s="79"/>
      <c r="AV114" s="79"/>
      <c r="AW114" s="79"/>
      <c r="AX114" s="79"/>
      <c r="AY114" s="79"/>
      <c r="AZ114" s="79"/>
      <c r="BA114">
        <v>7</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11</v>
      </c>
      <c r="BK114" s="49">
        <v>100</v>
      </c>
      <c r="BL114" s="48">
        <v>11</v>
      </c>
    </row>
    <row r="115" spans="1:64" ht="15">
      <c r="A115" s="64" t="s">
        <v>298</v>
      </c>
      <c r="B115" s="64" t="s">
        <v>297</v>
      </c>
      <c r="C115" s="65"/>
      <c r="D115" s="66"/>
      <c r="E115" s="67"/>
      <c r="F115" s="68"/>
      <c r="G115" s="65"/>
      <c r="H115" s="69"/>
      <c r="I115" s="70"/>
      <c r="J115" s="70"/>
      <c r="K115" s="34" t="s">
        <v>65</v>
      </c>
      <c r="L115" s="77">
        <v>132</v>
      </c>
      <c r="M115" s="77"/>
      <c r="N115" s="72"/>
      <c r="O115" s="79" t="s">
        <v>307</v>
      </c>
      <c r="P115" s="81">
        <v>43594.814421296294</v>
      </c>
      <c r="Q115" s="79" t="s">
        <v>324</v>
      </c>
      <c r="R115" s="79"/>
      <c r="S115" s="79"/>
      <c r="T115" s="79" t="s">
        <v>376</v>
      </c>
      <c r="U115" s="79"/>
      <c r="V115" s="83" t="s">
        <v>477</v>
      </c>
      <c r="W115" s="81">
        <v>43594.814421296294</v>
      </c>
      <c r="X115" s="83" t="s">
        <v>591</v>
      </c>
      <c r="Y115" s="79"/>
      <c r="Z115" s="79"/>
      <c r="AA115" s="85" t="s">
        <v>709</v>
      </c>
      <c r="AB115" s="79"/>
      <c r="AC115" s="79" t="b">
        <v>0</v>
      </c>
      <c r="AD115" s="79">
        <v>0</v>
      </c>
      <c r="AE115" s="85" t="s">
        <v>716</v>
      </c>
      <c r="AF115" s="79" t="b">
        <v>0</v>
      </c>
      <c r="AG115" s="79" t="s">
        <v>718</v>
      </c>
      <c r="AH115" s="79"/>
      <c r="AI115" s="85" t="s">
        <v>716</v>
      </c>
      <c r="AJ115" s="79" t="b">
        <v>0</v>
      </c>
      <c r="AK115" s="79">
        <v>39</v>
      </c>
      <c r="AL115" s="85" t="s">
        <v>707</v>
      </c>
      <c r="AM115" s="79" t="s">
        <v>721</v>
      </c>
      <c r="AN115" s="79" t="b">
        <v>0</v>
      </c>
      <c r="AO115" s="85" t="s">
        <v>707</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22</v>
      </c>
      <c r="BK115" s="49">
        <v>100</v>
      </c>
      <c r="BL115" s="48">
        <v>22</v>
      </c>
    </row>
    <row r="116" spans="1:64" ht="15">
      <c r="A116" s="64" t="s">
        <v>299</v>
      </c>
      <c r="B116" s="64" t="s">
        <v>299</v>
      </c>
      <c r="C116" s="65"/>
      <c r="D116" s="66"/>
      <c r="E116" s="67"/>
      <c r="F116" s="68"/>
      <c r="G116" s="65"/>
      <c r="H116" s="69"/>
      <c r="I116" s="70"/>
      <c r="J116" s="70"/>
      <c r="K116" s="34" t="s">
        <v>65</v>
      </c>
      <c r="L116" s="77">
        <v>133</v>
      </c>
      <c r="M116" s="77"/>
      <c r="N116" s="72"/>
      <c r="O116" s="79" t="s">
        <v>176</v>
      </c>
      <c r="P116" s="81">
        <v>43586.29704861111</v>
      </c>
      <c r="Q116" s="79" t="s">
        <v>352</v>
      </c>
      <c r="R116" s="83" t="s">
        <v>357</v>
      </c>
      <c r="S116" s="79" t="s">
        <v>370</v>
      </c>
      <c r="T116" s="79" t="s">
        <v>390</v>
      </c>
      <c r="U116" s="79"/>
      <c r="V116" s="83" t="s">
        <v>478</v>
      </c>
      <c r="W116" s="81">
        <v>43586.29704861111</v>
      </c>
      <c r="X116" s="83" t="s">
        <v>592</v>
      </c>
      <c r="Y116" s="79"/>
      <c r="Z116" s="79"/>
      <c r="AA116" s="85" t="s">
        <v>710</v>
      </c>
      <c r="AB116" s="79"/>
      <c r="AC116" s="79" t="b">
        <v>0</v>
      </c>
      <c r="AD116" s="79">
        <v>0</v>
      </c>
      <c r="AE116" s="85" t="s">
        <v>716</v>
      </c>
      <c r="AF116" s="79" t="b">
        <v>0</v>
      </c>
      <c r="AG116" s="79" t="s">
        <v>718</v>
      </c>
      <c r="AH116" s="79"/>
      <c r="AI116" s="85" t="s">
        <v>716</v>
      </c>
      <c r="AJ116" s="79" t="b">
        <v>0</v>
      </c>
      <c r="AK116" s="79">
        <v>0</v>
      </c>
      <c r="AL116" s="85" t="s">
        <v>716</v>
      </c>
      <c r="AM116" s="79" t="s">
        <v>720</v>
      </c>
      <c r="AN116" s="79" t="b">
        <v>0</v>
      </c>
      <c r="AO116" s="85" t="s">
        <v>710</v>
      </c>
      <c r="AP116" s="79" t="s">
        <v>176</v>
      </c>
      <c r="AQ116" s="79">
        <v>0</v>
      </c>
      <c r="AR116" s="79">
        <v>0</v>
      </c>
      <c r="AS116" s="79"/>
      <c r="AT116" s="79"/>
      <c r="AU116" s="79"/>
      <c r="AV116" s="79"/>
      <c r="AW116" s="79"/>
      <c r="AX116" s="79"/>
      <c r="AY116" s="79"/>
      <c r="AZ116" s="79"/>
      <c r="BA116">
        <v>5</v>
      </c>
      <c r="BB116" s="78" t="str">
        <f>REPLACE(INDEX(GroupVertices[Group],MATCH(Edges24[[#This Row],[Vertex 1]],GroupVertices[Vertex],0)),1,1,"")</f>
        <v>4</v>
      </c>
      <c r="BC116" s="78" t="str">
        <f>REPLACE(INDEX(GroupVertices[Group],MATCH(Edges24[[#This Row],[Vertex 2]],GroupVertices[Vertex],0)),1,1,"")</f>
        <v>4</v>
      </c>
      <c r="BD116" s="48">
        <v>0</v>
      </c>
      <c r="BE116" s="49">
        <v>0</v>
      </c>
      <c r="BF116" s="48">
        <v>0</v>
      </c>
      <c r="BG116" s="49">
        <v>0</v>
      </c>
      <c r="BH116" s="48">
        <v>0</v>
      </c>
      <c r="BI116" s="49">
        <v>0</v>
      </c>
      <c r="BJ116" s="48">
        <v>22</v>
      </c>
      <c r="BK116" s="49">
        <v>100</v>
      </c>
      <c r="BL116" s="48">
        <v>22</v>
      </c>
    </row>
    <row r="117" spans="1:64" ht="15">
      <c r="A117" s="64" t="s">
        <v>299</v>
      </c>
      <c r="B117" s="64" t="s">
        <v>299</v>
      </c>
      <c r="C117" s="65"/>
      <c r="D117" s="66"/>
      <c r="E117" s="67"/>
      <c r="F117" s="68"/>
      <c r="G117" s="65"/>
      <c r="H117" s="69"/>
      <c r="I117" s="70"/>
      <c r="J117" s="70"/>
      <c r="K117" s="34" t="s">
        <v>65</v>
      </c>
      <c r="L117" s="77">
        <v>134</v>
      </c>
      <c r="M117" s="77"/>
      <c r="N117" s="72"/>
      <c r="O117" s="79" t="s">
        <v>176</v>
      </c>
      <c r="P117" s="81">
        <v>43586.297106481485</v>
      </c>
      <c r="Q117" s="79" t="s">
        <v>353</v>
      </c>
      <c r="R117" s="83" t="s">
        <v>357</v>
      </c>
      <c r="S117" s="79" t="s">
        <v>370</v>
      </c>
      <c r="T117" s="79" t="s">
        <v>390</v>
      </c>
      <c r="U117" s="79"/>
      <c r="V117" s="83" t="s">
        <v>478</v>
      </c>
      <c r="W117" s="81">
        <v>43586.297106481485</v>
      </c>
      <c r="X117" s="83" t="s">
        <v>593</v>
      </c>
      <c r="Y117" s="79"/>
      <c r="Z117" s="79"/>
      <c r="AA117" s="85" t="s">
        <v>711</v>
      </c>
      <c r="AB117" s="79"/>
      <c r="AC117" s="79" t="b">
        <v>0</v>
      </c>
      <c r="AD117" s="79">
        <v>0</v>
      </c>
      <c r="AE117" s="85" t="s">
        <v>716</v>
      </c>
      <c r="AF117" s="79" t="b">
        <v>0</v>
      </c>
      <c r="AG117" s="79" t="s">
        <v>718</v>
      </c>
      <c r="AH117" s="79"/>
      <c r="AI117" s="85" t="s">
        <v>716</v>
      </c>
      <c r="AJ117" s="79" t="b">
        <v>0</v>
      </c>
      <c r="AK117" s="79">
        <v>0</v>
      </c>
      <c r="AL117" s="85" t="s">
        <v>716</v>
      </c>
      <c r="AM117" s="79" t="s">
        <v>720</v>
      </c>
      <c r="AN117" s="79" t="b">
        <v>0</v>
      </c>
      <c r="AO117" s="85" t="s">
        <v>711</v>
      </c>
      <c r="AP117" s="79" t="s">
        <v>176</v>
      </c>
      <c r="AQ117" s="79">
        <v>0</v>
      </c>
      <c r="AR117" s="79">
        <v>0</v>
      </c>
      <c r="AS117" s="79"/>
      <c r="AT117" s="79"/>
      <c r="AU117" s="79"/>
      <c r="AV117" s="79"/>
      <c r="AW117" s="79"/>
      <c r="AX117" s="79"/>
      <c r="AY117" s="79"/>
      <c r="AZ117" s="79"/>
      <c r="BA117">
        <v>5</v>
      </c>
      <c r="BB117" s="78" t="str">
        <f>REPLACE(INDEX(GroupVertices[Group],MATCH(Edges24[[#This Row],[Vertex 1]],GroupVertices[Vertex],0)),1,1,"")</f>
        <v>4</v>
      </c>
      <c r="BC117" s="78" t="str">
        <f>REPLACE(INDEX(GroupVertices[Group],MATCH(Edges24[[#This Row],[Vertex 2]],GroupVertices[Vertex],0)),1,1,"")</f>
        <v>4</v>
      </c>
      <c r="BD117" s="48">
        <v>0</v>
      </c>
      <c r="BE117" s="49">
        <v>0</v>
      </c>
      <c r="BF117" s="48">
        <v>0</v>
      </c>
      <c r="BG117" s="49">
        <v>0</v>
      </c>
      <c r="BH117" s="48">
        <v>0</v>
      </c>
      <c r="BI117" s="49">
        <v>0</v>
      </c>
      <c r="BJ117" s="48">
        <v>14</v>
      </c>
      <c r="BK117" s="49">
        <v>100</v>
      </c>
      <c r="BL117" s="48">
        <v>14</v>
      </c>
    </row>
    <row r="118" spans="1:64" ht="15">
      <c r="A118" s="64" t="s">
        <v>299</v>
      </c>
      <c r="B118" s="64" t="s">
        <v>299</v>
      </c>
      <c r="C118" s="65"/>
      <c r="D118" s="66"/>
      <c r="E118" s="67"/>
      <c r="F118" s="68"/>
      <c r="G118" s="65"/>
      <c r="H118" s="69"/>
      <c r="I118" s="70"/>
      <c r="J118" s="70"/>
      <c r="K118" s="34" t="s">
        <v>65</v>
      </c>
      <c r="L118" s="77">
        <v>135</v>
      </c>
      <c r="M118" s="77"/>
      <c r="N118" s="72"/>
      <c r="O118" s="79" t="s">
        <v>176</v>
      </c>
      <c r="P118" s="81">
        <v>43588.2965625</v>
      </c>
      <c r="Q118" s="79" t="s">
        <v>354</v>
      </c>
      <c r="R118" s="83" t="s">
        <v>357</v>
      </c>
      <c r="S118" s="79" t="s">
        <v>370</v>
      </c>
      <c r="T118" s="79" t="s">
        <v>390</v>
      </c>
      <c r="U118" s="79"/>
      <c r="V118" s="83" t="s">
        <v>478</v>
      </c>
      <c r="W118" s="81">
        <v>43588.2965625</v>
      </c>
      <c r="X118" s="83" t="s">
        <v>594</v>
      </c>
      <c r="Y118" s="79"/>
      <c r="Z118" s="79"/>
      <c r="AA118" s="85" t="s">
        <v>712</v>
      </c>
      <c r="AB118" s="79"/>
      <c r="AC118" s="79" t="b">
        <v>0</v>
      </c>
      <c r="AD118" s="79">
        <v>0</v>
      </c>
      <c r="AE118" s="85" t="s">
        <v>716</v>
      </c>
      <c r="AF118" s="79" t="b">
        <v>0</v>
      </c>
      <c r="AG118" s="79" t="s">
        <v>718</v>
      </c>
      <c r="AH118" s="79"/>
      <c r="AI118" s="85" t="s">
        <v>716</v>
      </c>
      <c r="AJ118" s="79" t="b">
        <v>0</v>
      </c>
      <c r="AK118" s="79">
        <v>0</v>
      </c>
      <c r="AL118" s="85" t="s">
        <v>716</v>
      </c>
      <c r="AM118" s="79" t="s">
        <v>720</v>
      </c>
      <c r="AN118" s="79" t="b">
        <v>0</v>
      </c>
      <c r="AO118" s="85" t="s">
        <v>712</v>
      </c>
      <c r="AP118" s="79" t="s">
        <v>176</v>
      </c>
      <c r="AQ118" s="79">
        <v>0</v>
      </c>
      <c r="AR118" s="79">
        <v>0</v>
      </c>
      <c r="AS118" s="79"/>
      <c r="AT118" s="79"/>
      <c r="AU118" s="79"/>
      <c r="AV118" s="79"/>
      <c r="AW118" s="79"/>
      <c r="AX118" s="79"/>
      <c r="AY118" s="79"/>
      <c r="AZ118" s="79"/>
      <c r="BA118">
        <v>5</v>
      </c>
      <c r="BB118" s="78" t="str">
        <f>REPLACE(INDEX(GroupVertices[Group],MATCH(Edges24[[#This Row],[Vertex 1]],GroupVertices[Vertex],0)),1,1,"")</f>
        <v>4</v>
      </c>
      <c r="BC118" s="78" t="str">
        <f>REPLACE(INDEX(GroupVertices[Group],MATCH(Edges24[[#This Row],[Vertex 2]],GroupVertices[Vertex],0)),1,1,"")</f>
        <v>4</v>
      </c>
      <c r="BD118" s="48">
        <v>0</v>
      </c>
      <c r="BE118" s="49">
        <v>0</v>
      </c>
      <c r="BF118" s="48">
        <v>1</v>
      </c>
      <c r="BG118" s="49">
        <v>5.882352941176471</v>
      </c>
      <c r="BH118" s="48">
        <v>0</v>
      </c>
      <c r="BI118" s="49">
        <v>0</v>
      </c>
      <c r="BJ118" s="48">
        <v>16</v>
      </c>
      <c r="BK118" s="49">
        <v>94.11764705882354</v>
      </c>
      <c r="BL118" s="48">
        <v>17</v>
      </c>
    </row>
    <row r="119" spans="1:64" ht="15">
      <c r="A119" s="64" t="s">
        <v>299</v>
      </c>
      <c r="B119" s="64" t="s">
        <v>299</v>
      </c>
      <c r="C119" s="65"/>
      <c r="D119" s="66"/>
      <c r="E119" s="67"/>
      <c r="F119" s="68"/>
      <c r="G119" s="65"/>
      <c r="H119" s="69"/>
      <c r="I119" s="70"/>
      <c r="J119" s="70"/>
      <c r="K119" s="34" t="s">
        <v>65</v>
      </c>
      <c r="L119" s="77">
        <v>136</v>
      </c>
      <c r="M119" s="77"/>
      <c r="N119" s="72"/>
      <c r="O119" s="79" t="s">
        <v>176</v>
      </c>
      <c r="P119" s="81">
        <v>43590.29179398148</v>
      </c>
      <c r="Q119" s="79" t="s">
        <v>352</v>
      </c>
      <c r="R119" s="83" t="s">
        <v>357</v>
      </c>
      <c r="S119" s="79" t="s">
        <v>370</v>
      </c>
      <c r="T119" s="79" t="s">
        <v>390</v>
      </c>
      <c r="U119" s="79"/>
      <c r="V119" s="83" t="s">
        <v>478</v>
      </c>
      <c r="W119" s="81">
        <v>43590.29179398148</v>
      </c>
      <c r="X119" s="83" t="s">
        <v>595</v>
      </c>
      <c r="Y119" s="79"/>
      <c r="Z119" s="79"/>
      <c r="AA119" s="85" t="s">
        <v>713</v>
      </c>
      <c r="AB119" s="79"/>
      <c r="AC119" s="79" t="b">
        <v>0</v>
      </c>
      <c r="AD119" s="79">
        <v>0</v>
      </c>
      <c r="AE119" s="85" t="s">
        <v>716</v>
      </c>
      <c r="AF119" s="79" t="b">
        <v>0</v>
      </c>
      <c r="AG119" s="79" t="s">
        <v>718</v>
      </c>
      <c r="AH119" s="79"/>
      <c r="AI119" s="85" t="s">
        <v>716</v>
      </c>
      <c r="AJ119" s="79" t="b">
        <v>0</v>
      </c>
      <c r="AK119" s="79">
        <v>0</v>
      </c>
      <c r="AL119" s="85" t="s">
        <v>716</v>
      </c>
      <c r="AM119" s="79" t="s">
        <v>720</v>
      </c>
      <c r="AN119" s="79" t="b">
        <v>0</v>
      </c>
      <c r="AO119" s="85" t="s">
        <v>713</v>
      </c>
      <c r="AP119" s="79" t="s">
        <v>176</v>
      </c>
      <c r="AQ119" s="79">
        <v>0</v>
      </c>
      <c r="AR119" s="79">
        <v>0</v>
      </c>
      <c r="AS119" s="79"/>
      <c r="AT119" s="79"/>
      <c r="AU119" s="79"/>
      <c r="AV119" s="79"/>
      <c r="AW119" s="79"/>
      <c r="AX119" s="79"/>
      <c r="AY119" s="79"/>
      <c r="AZ119" s="79"/>
      <c r="BA119">
        <v>5</v>
      </c>
      <c r="BB119" s="78" t="str">
        <f>REPLACE(INDEX(GroupVertices[Group],MATCH(Edges24[[#This Row],[Vertex 1]],GroupVertices[Vertex],0)),1,1,"")</f>
        <v>4</v>
      </c>
      <c r="BC119" s="78" t="str">
        <f>REPLACE(INDEX(GroupVertices[Group],MATCH(Edges24[[#This Row],[Vertex 2]],GroupVertices[Vertex],0)),1,1,"")</f>
        <v>4</v>
      </c>
      <c r="BD119" s="48">
        <v>0</v>
      </c>
      <c r="BE119" s="49">
        <v>0</v>
      </c>
      <c r="BF119" s="48">
        <v>0</v>
      </c>
      <c r="BG119" s="49">
        <v>0</v>
      </c>
      <c r="BH119" s="48">
        <v>0</v>
      </c>
      <c r="BI119" s="49">
        <v>0</v>
      </c>
      <c r="BJ119" s="48">
        <v>22</v>
      </c>
      <c r="BK119" s="49">
        <v>100</v>
      </c>
      <c r="BL119" s="48">
        <v>22</v>
      </c>
    </row>
    <row r="120" spans="1:64" ht="15">
      <c r="A120" s="64" t="s">
        <v>299</v>
      </c>
      <c r="B120" s="64" t="s">
        <v>299</v>
      </c>
      <c r="C120" s="65"/>
      <c r="D120" s="66"/>
      <c r="E120" s="67"/>
      <c r="F120" s="68"/>
      <c r="G120" s="65"/>
      <c r="H120" s="69"/>
      <c r="I120" s="70"/>
      <c r="J120" s="70"/>
      <c r="K120" s="34" t="s">
        <v>65</v>
      </c>
      <c r="L120" s="77">
        <v>137</v>
      </c>
      <c r="M120" s="77"/>
      <c r="N120" s="72"/>
      <c r="O120" s="79" t="s">
        <v>176</v>
      </c>
      <c r="P120" s="81">
        <v>43595.29671296296</v>
      </c>
      <c r="Q120" s="79" t="s">
        <v>355</v>
      </c>
      <c r="R120" s="83" t="s">
        <v>361</v>
      </c>
      <c r="S120" s="79" t="s">
        <v>372</v>
      </c>
      <c r="T120" s="79" t="s">
        <v>391</v>
      </c>
      <c r="U120" s="83" t="s">
        <v>396</v>
      </c>
      <c r="V120" s="83" t="s">
        <v>396</v>
      </c>
      <c r="W120" s="81">
        <v>43595.29671296296</v>
      </c>
      <c r="X120" s="83" t="s">
        <v>596</v>
      </c>
      <c r="Y120" s="79"/>
      <c r="Z120" s="79"/>
      <c r="AA120" s="85" t="s">
        <v>714</v>
      </c>
      <c r="AB120" s="79"/>
      <c r="AC120" s="79" t="b">
        <v>0</v>
      </c>
      <c r="AD120" s="79">
        <v>0</v>
      </c>
      <c r="AE120" s="85" t="s">
        <v>716</v>
      </c>
      <c r="AF120" s="79" t="b">
        <v>0</v>
      </c>
      <c r="AG120" s="79" t="s">
        <v>718</v>
      </c>
      <c r="AH120" s="79"/>
      <c r="AI120" s="85" t="s">
        <v>716</v>
      </c>
      <c r="AJ120" s="79" t="b">
        <v>0</v>
      </c>
      <c r="AK120" s="79">
        <v>0</v>
      </c>
      <c r="AL120" s="85" t="s">
        <v>716</v>
      </c>
      <c r="AM120" s="79" t="s">
        <v>720</v>
      </c>
      <c r="AN120" s="79" t="b">
        <v>0</v>
      </c>
      <c r="AO120" s="85" t="s">
        <v>714</v>
      </c>
      <c r="AP120" s="79" t="s">
        <v>176</v>
      </c>
      <c r="AQ120" s="79">
        <v>0</v>
      </c>
      <c r="AR120" s="79">
        <v>0</v>
      </c>
      <c r="AS120" s="79"/>
      <c r="AT120" s="79"/>
      <c r="AU120" s="79"/>
      <c r="AV120" s="79"/>
      <c r="AW120" s="79"/>
      <c r="AX120" s="79"/>
      <c r="AY120" s="79"/>
      <c r="AZ120" s="79"/>
      <c r="BA120">
        <v>5</v>
      </c>
      <c r="BB120" s="78" t="str">
        <f>REPLACE(INDEX(GroupVertices[Group],MATCH(Edges24[[#This Row],[Vertex 1]],GroupVertices[Vertex],0)),1,1,"")</f>
        <v>4</v>
      </c>
      <c r="BC120" s="78" t="str">
        <f>REPLACE(INDEX(GroupVertices[Group],MATCH(Edges24[[#This Row],[Vertex 2]],GroupVertices[Vertex],0)),1,1,"")</f>
        <v>4</v>
      </c>
      <c r="BD120" s="48">
        <v>0</v>
      </c>
      <c r="BE120" s="49">
        <v>0</v>
      </c>
      <c r="BF120" s="48">
        <v>0</v>
      </c>
      <c r="BG120" s="49">
        <v>0</v>
      </c>
      <c r="BH120" s="48">
        <v>0</v>
      </c>
      <c r="BI120" s="49">
        <v>0</v>
      </c>
      <c r="BJ120" s="48">
        <v>12</v>
      </c>
      <c r="BK120" s="49">
        <v>100</v>
      </c>
      <c r="BL120" s="48">
        <v>12</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hyperlinks>
    <hyperlink ref="R3" r:id="rId1" display="https://www.socialmediatoday.com/news/smtlive-twitter-chat-recap-the-future-of-marketing-automation/552692/?utm_source=dlvr.it&amp;utm_medium=twitter"/>
    <hyperlink ref="R4" r:id="rId2" display="https://www.socialmediatoday.com/news/b2b-marketers-share-their-best-tips-for-instagram/553675/"/>
    <hyperlink ref="R5" r:id="rId3" display="https://awario.com/blog/digital-marketing-twitter-chats/"/>
    <hyperlink ref="R6" r:id="rId4" display="https://www.socialmediatoday.com/news/7-biggest-challenges-of-social-media-management-smtlive-recap/549380/"/>
    <hyperlink ref="R7" r:id="rId5" display="https://www.socialmediatoday.com/news/b2b-marketers-share-their-best-tips-for-instagram/553675/"/>
    <hyperlink ref="R8" r:id="rId6" display="https://www.socialmediatoday.com/news/b2b-marketers-share-their-best-tips-for-instagram/553675/"/>
    <hyperlink ref="R9" r:id="rId7" display="https://www.socialmediatoday.com/news/b2b-marketers-share-their-best-tips-for-instagram/553675/"/>
    <hyperlink ref="R10" r:id="rId8" display="https://www.socialmediatoday.com/news/b2b-marketers-share-their-best-tips-for-instagram/553675/"/>
    <hyperlink ref="R19" r:id="rId9" display="https://www.socialmediatoday.com/news/b2b-marketers-share-their-best-tips-for-instagram/553675/"/>
    <hyperlink ref="R20" r:id="rId10" display="https://www.socialmediatoday.com/news/b2b-marketers-share-their-best-tips-for-instagram/553675/"/>
    <hyperlink ref="R22" r:id="rId11" display="https://www.socialmediatoday.com/news/b2b-marketers-share-their-best-tips-for-instagram/553675/"/>
    <hyperlink ref="R23" r:id="rId12" display="https://www.socialmediatoday.com/news/b2b-marketers-share-their-best-tips-for-instagram/553675/"/>
    <hyperlink ref="R24" r:id="rId13" display="https://www.socialmediatoday.com/news/b2b-marketers-share-their-best-tips-for-instagram/553675/"/>
    <hyperlink ref="R25" r:id="rId14" display="https://www.socialmediatoday.com/news/b2b-marketers-share-their-best-tips-for-instagram/553675/"/>
    <hyperlink ref="R28" r:id="rId15" display="https://www.socialmediatoday.com/news/b2b-marketers-share-their-best-tips-for-instagram/553675/"/>
    <hyperlink ref="R29" r:id="rId16" display="https://www.socialmediatoday.com/news/b2b-marketers-share-their-best-tips-for-instagram/553675/"/>
    <hyperlink ref="R30" r:id="rId17" display="https://www.socialmediatoday.com/news/smtlive-recap-social-media-design-on-a-budget/550570/?fbclid=IwAR1XKABJduVTir-j98sBL-2ZwDlAfDWeArP_iRe5vY3ulI6p6u5HZhkUCpM"/>
    <hyperlink ref="R31" r:id="rId18" display="https://www.socialmediatoday.com/news/b2b-marketers-share-their-best-tips-for-instagram/553675/"/>
    <hyperlink ref="R36" r:id="rId19" display="https://www.socialmediatoday.com/news/b2b-marketers-share-their-best-tips-for-instagram/553675/"/>
    <hyperlink ref="R37" r:id="rId20" display="https://www.socialmediatoday.com/news/b2b-marketers-share-their-best-tips-for-instagram/553675/"/>
    <hyperlink ref="R38" r:id="rId21" display="https://www.socialmediatoday.com/news/b2b-marketers-share-their-best-tips-for-instagram/553675/"/>
    <hyperlink ref="R39" r:id="rId22" display="https://www.socialmediatoday.com/news/b2b-marketers-share-their-best-tips-for-instagram/553675/"/>
    <hyperlink ref="R67" r:id="rId23" display="https://www.socialmediatoday.com/news/b2b-marketers-share-their-best-tips-for-instagram/553675/"/>
    <hyperlink ref="R79" r:id="rId24" display="https://awario.com/blog/digital-marketing-twitter-chats/"/>
    <hyperlink ref="R81" r:id="rId25" display="https://www.socialmediatoday.com/news/b2b-marketers-share-their-best-tips-for-instagram/553675/"/>
    <hyperlink ref="R82" r:id="rId26" display="https://www.socialmediatoday.com/news/b2b-marketers-share-their-best-tips-for-instagram/553675/"/>
    <hyperlink ref="R83" r:id="rId27" display="https://www.socialmediatoday.com/news/b2b-marketers-share-their-best-tips-for-instagram/553675/"/>
    <hyperlink ref="R84" r:id="rId28" display="https://www.socialmediatoday.com/news/b2b-marketers-share-their-best-tips-for-instagram/553675/"/>
    <hyperlink ref="R85" r:id="rId29" display="http://link.divenewsletter.com/join/3qu/smt-twitter-chat"/>
    <hyperlink ref="R86" r:id="rId30" display="http://link.divenewsletter.com/join/3qu/smt-twitter-chat"/>
    <hyperlink ref="R87" r:id="rId31" display="https://www.socialmediatoday.com/news/b2b-marketers-share-their-best-tips-for-instagram/553675/"/>
    <hyperlink ref="R88" r:id="rId32" display="https://www.socialmediatoday.com/news/b2b-marketers-share-their-best-tips-for-instagram/553675/"/>
    <hyperlink ref="R89" r:id="rId33" display="https://www.socialmediatoday.com/news/b2b-marketers-share-their-best-tips-for-instagram/553675/"/>
    <hyperlink ref="R90" r:id="rId34" display="https://www.socialmediatoday.com/news/b2b-marketers-share-their-best-tips-for-instagram/553675/"/>
    <hyperlink ref="R91" r:id="rId35" display="https://www.socialmediatoday.com/news/b2b-marketers-share-their-best-tips-for-instagram/553675/"/>
    <hyperlink ref="R92" r:id="rId36" display="http://link.divenewsletter.com/join/3qu/smt-twitter-chat"/>
    <hyperlink ref="R99" r:id="rId37" display="http://link.divenewsletter.com/join/3qu/smt-twitter-chat"/>
    <hyperlink ref="R100" r:id="rId38" display="http://link.divenewsletter.com/join/3qu/smt-twitter-chat"/>
    <hyperlink ref="R101" r:id="rId39" display="https://www.socialmediatoday.com/news/how-to-participate-in-a-twitter-chat/546805/"/>
    <hyperlink ref="R102" r:id="rId40" display="https://www.socialmediatoday.com/news/how-to-participate-in-a-twitter-chat/546805/"/>
    <hyperlink ref="R105" r:id="rId41" display="https://www.socialmediatoday.com/news/b2b-marketers-share-their-best-tips-for-instagram/553675/"/>
    <hyperlink ref="R107" r:id="rId42" display="http://link.divenewsletter.com/join/3qu/smt-twitter-chat"/>
    <hyperlink ref="R108" r:id="rId43" display="https://www.surveymonkey.com/r/GX8GQRN"/>
    <hyperlink ref="R109" r:id="rId44" display="https://www.socialmediatoday.com/news/b2b-marketers-share-their-best-tips-for-instagram/553675/"/>
    <hyperlink ref="R110" r:id="rId45" display="https://www.socialmediatoday.com/news/b2b-marketers-share-their-best-tips-for-instagram/553675/"/>
    <hyperlink ref="R111" r:id="rId46" display="https://www.socialmediatoday.com/news/b2b-marketers-share-their-best-tips-for-instagram/553675/"/>
    <hyperlink ref="R112" r:id="rId47" display="https://www.socialmediatoday.com/news/b2b-marketers-share-their-best-tips-for-instagram/553675/"/>
    <hyperlink ref="R113" r:id="rId48" display="https://www.socialmediatoday.com/news/b2b-marketers-share-their-best-tips-for-instagram/553675/"/>
    <hyperlink ref="R114" r:id="rId49" display="http://link.divenewsletter.com/join/3qu/smt-twitter-chat"/>
    <hyperlink ref="R116" r:id="rId50" display="https://www.socialmediatoday.com/news/b2b-marketers-share-their-best-tips-for-instagram/553675/"/>
    <hyperlink ref="R117" r:id="rId51" display="https://www.socialmediatoday.com/news/b2b-marketers-share-their-best-tips-for-instagram/553675/"/>
    <hyperlink ref="R118" r:id="rId52" display="https://www.socialmediatoday.com/news/b2b-marketers-share-their-best-tips-for-instagram/553675/"/>
    <hyperlink ref="R119" r:id="rId53" display="https://www.socialmediatoday.com/news/b2b-marketers-share-their-best-tips-for-instagram/553675/"/>
    <hyperlink ref="R120" r:id="rId54" display="http://link.divenewsletter.com/join/3qu/smt-twitter-chat"/>
    <hyperlink ref="U3" r:id="rId55" display="https://pbs.twimg.com/media/D5VAlOOUwAModoD.jpg"/>
    <hyperlink ref="U6" r:id="rId56" display="https://pbs.twimg.com/media/D5Z0bZyUYAECg8V.jpg"/>
    <hyperlink ref="U27" r:id="rId57" display="https://pbs.twimg.com/media/D5cyR1TW0AAo1bZ.jpg"/>
    <hyperlink ref="U30" r:id="rId58" display="https://pbs.twimg.com/media/D5fwIxbXsAIN-Bc.jpg"/>
    <hyperlink ref="U79" r:id="rId59" display="https://pbs.twimg.com/media/D5cyR1TW0AAo1bZ.jpg"/>
    <hyperlink ref="U85" r:id="rId60" display="https://pbs.twimg.com/tweet_video_thumb/D6IsF1kU8AE25sZ.jpg"/>
    <hyperlink ref="U86" r:id="rId61" display="https://pbs.twimg.com/tweet_video_thumb/D6IsF1kU8AE25sZ.jpg"/>
    <hyperlink ref="U92" r:id="rId62" display="https://pbs.twimg.com/tweet_video_thumb/D6IsF1kU8AE25sZ.jpg"/>
    <hyperlink ref="U114" r:id="rId63" display="https://pbs.twimg.com/tweet_video_thumb/D6IsF1kU8AE25sZ.jpg"/>
    <hyperlink ref="U120" r:id="rId64" display="https://pbs.twimg.com/tweet_video_thumb/D6IsF1kU8AE25sZ.jpg"/>
    <hyperlink ref="V3" r:id="rId65" display="https://pbs.twimg.com/media/D5VAlOOUwAModoD.jpg"/>
    <hyperlink ref="V4" r:id="rId66" display="http://pbs.twimg.com/profile_images/846409220832473088/-1Wh0Keo_normal.jpg"/>
    <hyperlink ref="V5" r:id="rId67" display="http://pbs.twimg.com/profile_images/885133434242379776/Smypch9I_normal.jpg"/>
    <hyperlink ref="V6" r:id="rId68" display="https://pbs.twimg.com/media/D5Z0bZyUYAECg8V.jpg"/>
    <hyperlink ref="V7" r:id="rId69" display="http://pbs.twimg.com/profile_images/806159598252150784/Q-SpjRrK_normal.jpg"/>
    <hyperlink ref="V8" r:id="rId70" display="http://pbs.twimg.com/profile_images/1106697498570227712/B6w3qb3N_normal.jpg"/>
    <hyperlink ref="V9" r:id="rId71" display="http://pbs.twimg.com/profile_images/1103037214005571584/-bB2dNVN_normal.png"/>
    <hyperlink ref="V10" r:id="rId72" display="http://pbs.twimg.com/profile_images/513958898986790913/dZbusBwx_normal.png"/>
    <hyperlink ref="V11" r:id="rId73" display="http://pbs.twimg.com/profile_images/1113245837474369537/9elLXbK-_normal.jpg"/>
    <hyperlink ref="V12" r:id="rId74" display="http://pbs.twimg.com/profile_images/1019413817309085696/andn1BiI_normal.jpg"/>
    <hyperlink ref="V13" r:id="rId75" display="http://pbs.twimg.com/profile_images/1101205487838584832/8kG-fYO2_normal.jpg"/>
    <hyperlink ref="V14" r:id="rId76" display="http://pbs.twimg.com/profile_images/958900715459694592/nmxTsQHj_normal.jpg"/>
    <hyperlink ref="V15" r:id="rId77" display="http://pbs.twimg.com/profile_images/1091039762582884353/XWHF6zEH_normal.jpg"/>
    <hyperlink ref="V16" r:id="rId78" display="http://pbs.twimg.com/profile_images/988676158634868737/P17l7GnN_normal.jpg"/>
    <hyperlink ref="V17" r:id="rId79" display="http://pbs.twimg.com/profile_images/1106801017570549760/_cnCvoKf_normal.png"/>
    <hyperlink ref="V18" r:id="rId80" display="http://pbs.twimg.com/profile_images/1120435000845971458/NLIAapta_normal.jpg"/>
    <hyperlink ref="V19" r:id="rId81" display="http://pbs.twimg.com/profile_images/1004243547472556032/yayWifmC_normal.jpg"/>
    <hyperlink ref="V20" r:id="rId82" display="http://pbs.twimg.com/profile_images/1072631939989942272/QQr9Sev3_normal.jpg"/>
    <hyperlink ref="V21" r:id="rId83" display="http://pbs.twimg.com/profile_images/1116313319902781443/3HzeQ9gp_normal.jpg"/>
    <hyperlink ref="V22" r:id="rId84" display="http://pbs.twimg.com/profile_images/1013863655941779458/-HfoqhFX_normal.jpg"/>
    <hyperlink ref="V23" r:id="rId85" display="http://pbs.twimg.com/profile_images/975040211267801089/qNP_Vu7P_normal.jpg"/>
    <hyperlink ref="V24" r:id="rId86" display="http://pbs.twimg.com/profile_images/987104009168142336/W-4T9eHh_normal.jpg"/>
    <hyperlink ref="V25" r:id="rId87" display="http://pbs.twimg.com/profile_images/434673100798447616/acRKnzKU_normal.jpeg"/>
    <hyperlink ref="V26" r:id="rId88" display="http://pbs.twimg.com/profile_images/1122565997599260673/pc2dzeTp_normal.png"/>
    <hyperlink ref="V27" r:id="rId89" display="https://pbs.twimg.com/media/D5cyR1TW0AAo1bZ.jpg"/>
    <hyperlink ref="V28" r:id="rId90" display="http://pbs.twimg.com/profile_images/920041568144384000/EAhHp4-u_normal.jpg"/>
    <hyperlink ref="V29" r:id="rId91" display="http://pbs.twimg.com/profile_images/1042939911941316608/rVhfVHoI_normal.jpg"/>
    <hyperlink ref="V30" r:id="rId92" display="https://pbs.twimg.com/media/D5fwIxbXsAIN-Bc.jpg"/>
    <hyperlink ref="V31" r:id="rId93" display="http://pbs.twimg.com/profile_images/1125336074086178818/QRV8LpZW_normal.jpg"/>
    <hyperlink ref="V32" r:id="rId94" display="http://pbs.twimg.com/profile_images/1123240846760054784/pWwIZm54_normal.jpg"/>
    <hyperlink ref="V33" r:id="rId95" display="http://pbs.twimg.com/profile_images/1041572269527576577/6pgnmS8k_normal.jpg"/>
    <hyperlink ref="V34" r:id="rId96" display="http://pbs.twimg.com/profile_images/1029366546106384386/Syiiivmq_normal.jpg"/>
    <hyperlink ref="V35" r:id="rId97" display="http://pbs.twimg.com/profile_images/971518376076984320/eQdX_nIQ_normal.jpg"/>
    <hyperlink ref="V36" r:id="rId98" display="http://pbs.twimg.com/profile_images/866981183464386561/zCkOKtMf_normal.jpg"/>
    <hyperlink ref="V37" r:id="rId99" display="http://pbs.twimg.com/profile_images/1031917989984194560/0lo3-4wE_normal.jpg"/>
    <hyperlink ref="V38" r:id="rId100" display="http://pbs.twimg.com/profile_images/1009598385538596865/G2-6ykGO_normal.jpg"/>
    <hyperlink ref="V39" r:id="rId101" display="http://pbs.twimg.com/profile_images/961417983271739392/MBcouCgC_normal.jpg"/>
    <hyperlink ref="V40" r:id="rId102" display="http://pbs.twimg.com/profile_images/929112443137286144/f9x4tTrN_normal.jpg"/>
    <hyperlink ref="V41" r:id="rId103" display="http://pbs.twimg.com/profile_images/1093178371679371264/XhXnZUmI_normal.jpg"/>
    <hyperlink ref="V42" r:id="rId104" display="http://pbs.twimg.com/profile_images/963087423323373568/3XcnnCDv_normal.jpg"/>
    <hyperlink ref="V43" r:id="rId105" display="http://pbs.twimg.com/profile_images/1124448305826619392/D26OAkjy_normal.jpg"/>
    <hyperlink ref="V44" r:id="rId106" display="http://pbs.twimg.com/profile_images/978993366221246465/jghb2Ywd_normal.jpg"/>
    <hyperlink ref="V45" r:id="rId107" display="http://pbs.twimg.com/profile_images/1094044730508410881/YCH5z10g_normal.jpg"/>
    <hyperlink ref="V46" r:id="rId108" display="http://pbs.twimg.com/profile_images/976456474812612608/Pvp6A_Dq_normal.jpg"/>
    <hyperlink ref="V47" r:id="rId109" display="http://pbs.twimg.com/profile_images/1123719011764711424/CEqINWz6_normal.png"/>
    <hyperlink ref="V48" r:id="rId110" display="http://pbs.twimg.com/profile_images/921728131152494593/Sq6n7sPZ_normal.jpg"/>
    <hyperlink ref="V49" r:id="rId111" display="http://pbs.twimg.com/profile_images/869220255096201217/sfE2rJKJ_normal.jpg"/>
    <hyperlink ref="V50" r:id="rId112" display="http://pbs.twimg.com/profile_images/1090640346369921026/40to8-IP_normal.jpg"/>
    <hyperlink ref="V51" r:id="rId113" display="http://pbs.twimg.com/profile_images/1112043511677771776/hPTMLEln_normal.jpg"/>
    <hyperlink ref="V52" r:id="rId114" display="http://pbs.twimg.com/profile_images/1025760574951419905/VJnPrBNO_normal.jpg"/>
    <hyperlink ref="V53" r:id="rId115" display="http://pbs.twimg.com/profile_images/665618948218609666/a6228emI_normal.jpg"/>
    <hyperlink ref="V54" r:id="rId116" display="http://pbs.twimg.com/profile_images/378800000522771851/0e6bae89f5dc1de5c934c0cb151cab6d_normal.jpeg"/>
    <hyperlink ref="V55" r:id="rId117" display="http://pbs.twimg.com/profile_images/1122846521513275392/7j7on-pd_normal.jpg"/>
    <hyperlink ref="V56" r:id="rId118" display="http://abs.twimg.com/sticky/default_profile_images/default_profile_normal.png"/>
    <hyperlink ref="V57" r:id="rId119" display="http://pbs.twimg.com/profile_images/780672350245294084/U08IK_Jh_normal.jpg"/>
    <hyperlink ref="V58" r:id="rId120" display="http://pbs.twimg.com/profile_images/1053820356979437568/fXkCF6Wd_normal.jpg"/>
    <hyperlink ref="V59" r:id="rId121" display="http://pbs.twimg.com/profile_images/1108554708875014145/IsDZVaDj_normal.jpg"/>
    <hyperlink ref="V60" r:id="rId122" display="http://pbs.twimg.com/profile_images/1119884001643118592/RzVJGbl5_normal.jpg"/>
    <hyperlink ref="V61" r:id="rId123" display="http://pbs.twimg.com/profile_images/818447560897679361/exqMAHgb_normal.jpg"/>
    <hyperlink ref="V62" r:id="rId124" display="http://pbs.twimg.com/profile_images/1019657436175757313/Z_9rAQZH_normal.jpg"/>
    <hyperlink ref="V63" r:id="rId125" display="http://pbs.twimg.com/profile_images/1071916654777507847/iBUsv7Fd_normal.jpg"/>
    <hyperlink ref="V64" r:id="rId126" display="http://pbs.twimg.com/profile_images/871790645861654528/qu7C766i_normal.jpg"/>
    <hyperlink ref="V65" r:id="rId127" display="http://pbs.twimg.com/profile_images/487522448355516416/UVz68NP4_normal.png"/>
    <hyperlink ref="V66" r:id="rId128" display="http://pbs.twimg.com/profile_images/1028758712675127297/GJ1QOJoX_normal.jpg"/>
    <hyperlink ref="V67" r:id="rId129" display="http://pbs.twimg.com/profile_images/1825375754/Kavitha_Headshot_normal.jpg"/>
    <hyperlink ref="V68" r:id="rId130" display="http://pbs.twimg.com/profile_images/1825375754/Kavitha_Headshot_normal.jpg"/>
    <hyperlink ref="V69" r:id="rId131" display="http://pbs.twimg.com/profile_images/865318741311094784/0LK-zmb1_normal.jpg"/>
    <hyperlink ref="V70" r:id="rId132" display="http://pbs.twimg.com/profile_images/722485870545149952/vgKfzLUK_normal.jpg"/>
    <hyperlink ref="V71" r:id="rId133" display="http://pbs.twimg.com/profile_images/1127855491395260416/rG1igP3i_normal.jpg"/>
    <hyperlink ref="V72" r:id="rId134" display="http://pbs.twimg.com/profile_images/1057232266454319104/PBZrUvgk_normal.jpg"/>
    <hyperlink ref="V73" r:id="rId135" display="http://pbs.twimg.com/profile_images/635728484648685568/shbB4SyY_normal.jpg"/>
    <hyperlink ref="V74" r:id="rId136" display="http://pbs.twimg.com/profile_images/1114915453774602240/x3aGk45h_normal.png"/>
    <hyperlink ref="V75" r:id="rId137" display="http://pbs.twimg.com/profile_images/1023615385327661056/JLOeWuuR_normal.jpg"/>
    <hyperlink ref="V76" r:id="rId138" display="http://pbs.twimg.com/profile_images/1101255537264594945/OcaLjE0m_normal.jpg"/>
    <hyperlink ref="V77" r:id="rId139" display="http://pbs.twimg.com/profile_images/1118563003765534720/yNBaWxKI_normal.png"/>
    <hyperlink ref="V78" r:id="rId140" display="http://pbs.twimg.com/profile_images/1043817185678897153/bALC3l-8_normal.jpg"/>
    <hyperlink ref="V79" r:id="rId141" display="https://pbs.twimg.com/media/D5cyR1TW0AAo1bZ.jpg"/>
    <hyperlink ref="V80" r:id="rId142" display="http://pbs.twimg.com/profile_images/994319408947449856/ScQPPPOP_normal.jpg"/>
    <hyperlink ref="V81" r:id="rId143" display="http://pbs.twimg.com/profile_images/656515061129826304/qvdIEnTP_normal.jpg"/>
    <hyperlink ref="V82" r:id="rId144" display="http://pbs.twimg.com/profile_images/656515061129826304/qvdIEnTP_normal.jpg"/>
    <hyperlink ref="V83" r:id="rId145" display="http://pbs.twimg.com/profile_images/656515061129826304/qvdIEnTP_normal.jpg"/>
    <hyperlink ref="V84" r:id="rId146" display="http://pbs.twimg.com/profile_images/656515061129826304/qvdIEnTP_normal.jpg"/>
    <hyperlink ref="V85" r:id="rId147" display="https://pbs.twimg.com/tweet_video_thumb/D6IsF1kU8AE25sZ.jpg"/>
    <hyperlink ref="V86" r:id="rId148" display="https://pbs.twimg.com/tweet_video_thumb/D6IsF1kU8AE25sZ.jpg"/>
    <hyperlink ref="V87" r:id="rId149" display="http://pbs.twimg.com/profile_images/1029184534632267776/cdX-KRln_normal.jpg"/>
    <hyperlink ref="V88" r:id="rId150" display="http://pbs.twimg.com/profile_images/1029184534632267776/cdX-KRln_normal.jpg"/>
    <hyperlink ref="V89" r:id="rId151" display="http://pbs.twimg.com/profile_images/1029184534632267776/cdX-KRln_normal.jpg"/>
    <hyperlink ref="V90" r:id="rId152" display="http://pbs.twimg.com/profile_images/1029184534632267776/cdX-KRln_normal.jpg"/>
    <hyperlink ref="V91" r:id="rId153" display="http://pbs.twimg.com/profile_images/1029184534632267776/cdX-KRln_normal.jpg"/>
    <hyperlink ref="V92" r:id="rId154" display="https://pbs.twimg.com/tweet_video_thumb/D6IsF1kU8AE25sZ.jpg"/>
    <hyperlink ref="V93" r:id="rId155" display="http://pbs.twimg.com/profile_images/913811675505192960/0xPcrAab_normal.jpg"/>
    <hyperlink ref="V94" r:id="rId156" display="http://pbs.twimg.com/profile_images/913811675505192960/0xPcrAab_normal.jpg"/>
    <hyperlink ref="V95" r:id="rId157" display="http://pbs.twimg.com/profile_images/913811675505192960/0xPcrAab_normal.jpg"/>
    <hyperlink ref="V96" r:id="rId158" display="http://pbs.twimg.com/profile_images/913811675505192960/0xPcrAab_normal.jpg"/>
    <hyperlink ref="V97" r:id="rId159" display="http://pbs.twimg.com/profile_images/913811675505192960/0xPcrAab_normal.jpg"/>
    <hyperlink ref="V98" r:id="rId160" display="http://pbs.twimg.com/profile_images/913811675505192960/0xPcrAab_normal.jpg"/>
    <hyperlink ref="V99" r:id="rId161" display="http://pbs.twimg.com/profile_images/1069386689234305024/qf3H_lg1_normal.jpg"/>
    <hyperlink ref="V100" r:id="rId162" display="http://pbs.twimg.com/profile_images/1120658975828131841/h1lSwie7_normal.png"/>
    <hyperlink ref="V101" r:id="rId163" display="http://pbs.twimg.com/profile_images/1017079329027756033/FiZNVJTo_normal.jpg"/>
    <hyperlink ref="V102" r:id="rId164" display="http://pbs.twimg.com/profile_images/696143278807375872/_8KOQ7tg_normal.jpg"/>
    <hyperlink ref="V103" r:id="rId165" display="http://pbs.twimg.com/profile_images/487242217887502337/qOMRQbPk_normal.jpeg"/>
    <hyperlink ref="V104" r:id="rId166" display="http://pbs.twimg.com/profile_images/696143278807375872/_8KOQ7tg_normal.jpg"/>
    <hyperlink ref="V105" r:id="rId167" display="http://pbs.twimg.com/profile_images/696143278807375872/_8KOQ7tg_normal.jpg"/>
    <hyperlink ref="V106" r:id="rId168" display="http://pbs.twimg.com/profile_images/696143278807375872/_8KOQ7tg_normal.jpg"/>
    <hyperlink ref="V107" r:id="rId169" display="http://pbs.twimg.com/profile_images/696143278807375872/_8KOQ7tg_normal.jpg"/>
    <hyperlink ref="V108" r:id="rId170" display="http://pbs.twimg.com/profile_images/487242217887502337/qOMRQbPk_normal.jpeg"/>
    <hyperlink ref="V109" r:id="rId171" display="http://pbs.twimg.com/profile_images/487242217887502337/qOMRQbPk_normal.jpeg"/>
    <hyperlink ref="V110" r:id="rId172" display="http://pbs.twimg.com/profile_images/487242217887502337/qOMRQbPk_normal.jpeg"/>
    <hyperlink ref="V111" r:id="rId173" display="http://pbs.twimg.com/profile_images/487242217887502337/qOMRQbPk_normal.jpeg"/>
    <hyperlink ref="V112" r:id="rId174" display="http://pbs.twimg.com/profile_images/487242217887502337/qOMRQbPk_normal.jpeg"/>
    <hyperlink ref="V113" r:id="rId175" display="http://pbs.twimg.com/profile_images/487242217887502337/qOMRQbPk_normal.jpeg"/>
    <hyperlink ref="V114" r:id="rId176" display="https://pbs.twimg.com/tweet_video_thumb/D6IsF1kU8AE25sZ.jpg"/>
    <hyperlink ref="V115" r:id="rId177" display="http://pbs.twimg.com/profile_images/1025047861669634049/3sQgqm6d_normal.jpg"/>
    <hyperlink ref="V116" r:id="rId178" display="http://pbs.twimg.com/profile_images/1109803241435549697/v3a0BDXo_normal.png"/>
    <hyperlink ref="V117" r:id="rId179" display="http://pbs.twimg.com/profile_images/1109803241435549697/v3a0BDXo_normal.png"/>
    <hyperlink ref="V118" r:id="rId180" display="http://pbs.twimg.com/profile_images/1109803241435549697/v3a0BDXo_normal.png"/>
    <hyperlink ref="V119" r:id="rId181" display="http://pbs.twimg.com/profile_images/1109803241435549697/v3a0BDXo_normal.png"/>
    <hyperlink ref="V120" r:id="rId182" display="https://pbs.twimg.com/tweet_video_thumb/D6IsF1kU8AE25sZ.jpg"/>
    <hyperlink ref="X3" r:id="rId183" display="https://twitter.com/#!/jlkcreative/status/1122874691964686338"/>
    <hyperlink ref="X4" r:id="rId184" display="https://twitter.com/#!/cjscribe/status/1123122517844078592"/>
    <hyperlink ref="X5" r:id="rId185" display="https://twitter.com/#!/seopowersuite/status/1123170377407111169"/>
    <hyperlink ref="X6" r:id="rId186" display="https://twitter.com/#!/mymarketingmule/status/1123213172804964356"/>
    <hyperlink ref="X7" r:id="rId187" display="https://twitter.com/#!/cubed_education/status/1123215502300594176"/>
    <hyperlink ref="X8" r:id="rId188" display="https://twitter.com/#!/ahikiiriza/status/1123216923225993216"/>
    <hyperlink ref="X9" r:id="rId189" display="https://twitter.com/#!/cooeesocialhq/status/1123217188993818624"/>
    <hyperlink ref="X10" r:id="rId190" display="https://twitter.com/#!/findyourcm/status/1123218594131845120"/>
    <hyperlink ref="X11" r:id="rId191" display="https://twitter.com/#!/immanueloloo/status/1123251760930463744"/>
    <hyperlink ref="X12" r:id="rId192" display="https://twitter.com/#!/morgan_short_/status/1123346620723093505"/>
    <hyperlink ref="X13" r:id="rId193" display="https://twitter.com/#!/taylorsmendoza1/status/1123347438297731073"/>
    <hyperlink ref="X14" r:id="rId194" display="https://twitter.com/#!/alyssalriegel/status/1123348965154594817"/>
    <hyperlink ref="X15" r:id="rId195" display="https://twitter.com/#!/teambrandner/status/1123361486653444096"/>
    <hyperlink ref="X16" r:id="rId196" display="https://twitter.com/#!/bestfiverrdeal/status/1123363106724425728"/>
    <hyperlink ref="X17" r:id="rId197" display="https://twitter.com/#!/balyan/status/1123423270118629376"/>
    <hyperlink ref="X18" r:id="rId198" display="https://twitter.com/#!/gmail_seller/status/1123455609771384835"/>
    <hyperlink ref="X19" r:id="rId199" display="https://twitter.com/#!/joeclark947/status/1123471044986253312"/>
    <hyperlink ref="X20" r:id="rId200" display="https://twitter.com/#!/coltboll/status/1123475886844588032"/>
    <hyperlink ref="X21" r:id="rId201" display="https://twitter.com/#!/yanakalashnik16/status/1123481837551149057"/>
    <hyperlink ref="X22" r:id="rId202" display="https://twitter.com/#!/techgeek311/status/1123488936796487680"/>
    <hyperlink ref="X23" r:id="rId203" display="https://twitter.com/#!/nibirro/status/1123489983615180800"/>
    <hyperlink ref="X24" r:id="rId204" display="https://twitter.com/#!/jumper_media/status/1123499564957196294"/>
    <hyperlink ref="X25" r:id="rId205" display="https://twitter.com/#!/tabithaedwards/status/1123537210127548417"/>
    <hyperlink ref="X26" r:id="rId206" display="https://twitter.com/#!/genepetrovlmc/status/1123556535303647232"/>
    <hyperlink ref="X27" r:id="rId207" display="https://twitter.com/#!/personalautodm/status/1123556816934330368"/>
    <hyperlink ref="X28" r:id="rId208" display="https://twitter.com/#!/snowdropmkting/status/1123566741496446976"/>
    <hyperlink ref="X29" r:id="rId209" display="https://twitter.com/#!/marionh717/status/1123579469409804289"/>
    <hyperlink ref="X30" r:id="rId210" display="https://twitter.com/#!/marisalouw/status/1123630667231846401"/>
    <hyperlink ref="X31" r:id="rId211" display="https://twitter.com/#!/ashiya_guha/status/1123652653240782850"/>
    <hyperlink ref="X32" r:id="rId212" display="https://twitter.com/#!/davithaghiassi/status/1123668650047754240"/>
    <hyperlink ref="X33" r:id="rId213" display="https://twitter.com/#!/ruchi_aggarwal1/status/1123780096739958784"/>
    <hyperlink ref="X34" r:id="rId214" display="https://twitter.com/#!/aleksius_com/status/1123904803770441730"/>
    <hyperlink ref="X35" r:id="rId215" display="https://twitter.com/#!/madalynsklar/status/1123251083625881604"/>
    <hyperlink ref="X36" r:id="rId216" display="https://twitter.com/#!/shelleycostello/status/1123979305309093899"/>
    <hyperlink ref="X37" r:id="rId217" display="https://twitter.com/#!/_underdog_sport/status/1124120277028409344"/>
    <hyperlink ref="X38" r:id="rId218" display="https://twitter.com/#!/zarkopinkas/status/1124125210184122370"/>
    <hyperlink ref="X39" r:id="rId219" display="https://twitter.com/#!/mjfears/status/1124160918789640193"/>
    <hyperlink ref="X40" r:id="rId220" display="https://twitter.com/#!/brettdixon/status/1124327457262374912"/>
    <hyperlink ref="X41" r:id="rId221" display="https://twitter.com/#!/_vincent_binet/status/1124740822518382592"/>
    <hyperlink ref="X42" r:id="rId222" display="https://twitter.com/#!/warriorgrll74/status/1124740952839430145"/>
    <hyperlink ref="X43" r:id="rId223" display="https://twitter.com/#!/agushendrostwn/status/1124743299619741696"/>
    <hyperlink ref="X44" r:id="rId224" display="https://twitter.com/#!/juanjoaldaz/status/1124743888353230848"/>
    <hyperlink ref="X45" r:id="rId225" display="https://twitter.com/#!/natasham4/status/1124744050031067149"/>
    <hyperlink ref="X46" r:id="rId226" display="https://twitter.com/#!/coppersqcomms/status/1124748552046088193"/>
    <hyperlink ref="X47" r:id="rId227" display="https://twitter.com/#!/sassysuite/status/1124749919284232192"/>
    <hyperlink ref="X48" r:id="rId228" display="https://twitter.com/#!/lazybone007/status/1124752504879587329"/>
    <hyperlink ref="X49" r:id="rId229" display="https://twitter.com/#!/fiscalcliffw/status/1124755692450041862"/>
    <hyperlink ref="X50" r:id="rId230" display="https://twitter.com/#!/marifasanaro/status/1124756771330056192"/>
    <hyperlink ref="X51" r:id="rId231" display="https://twitter.com/#!/h_u_m_i_n_t/status/1124765538054430720"/>
    <hyperlink ref="X52" r:id="rId232" display="https://twitter.com/#!/valuencer/status/1124772818414120962"/>
    <hyperlink ref="X53" r:id="rId233" display="https://twitter.com/#!/eddygarciavega/status/1124780363258007552"/>
    <hyperlink ref="X54" r:id="rId234" display="https://twitter.com/#!/greggthorpe/status/1124780805933404160"/>
    <hyperlink ref="X55" r:id="rId235" display="https://twitter.com/#!/loganwiddicombe/status/1124783687185289216"/>
    <hyperlink ref="X56" r:id="rId236" display="https://twitter.com/#!/lishunemahone/status/1124799539142189057"/>
    <hyperlink ref="X57" r:id="rId237" display="https://twitter.com/#!/rimveba/status/1124819322918989824"/>
    <hyperlink ref="X58" r:id="rId238" display="https://twitter.com/#!/australia0811sm/status/1124852727027101698"/>
    <hyperlink ref="X59" r:id="rId239" display="https://twitter.com/#!/mathony/status/1124858018212876288"/>
    <hyperlink ref="X60" r:id="rId240" display="https://twitter.com/#!/b_anand/status/1124871547200520193"/>
    <hyperlink ref="X61" r:id="rId241" display="https://twitter.com/#!/stefrivetti/status/1124881879541407744"/>
    <hyperlink ref="X62" r:id="rId242" display="https://twitter.com/#!/daydreamerwinay/status/1124906006583173121"/>
    <hyperlink ref="X63" r:id="rId243" display="https://twitter.com/#!/alexandra_stan8/status/1124935636132167680"/>
    <hyperlink ref="X64" r:id="rId244" display="https://twitter.com/#!/peeljoanna/status/1124945602134052865"/>
    <hyperlink ref="X65" r:id="rId245" display="https://twitter.com/#!/wendytarr/status/1124947681946865664"/>
    <hyperlink ref="X66" r:id="rId246" display="https://twitter.com/#!/franckdeo/status/1124953678643961857"/>
    <hyperlink ref="X67" r:id="rId247" display="https://twitter.com/#!/nkavithanair/status/1123485867824250887"/>
    <hyperlink ref="X68" r:id="rId248" display="https://twitter.com/#!/nkavithanair/status/1124955364120760320"/>
    <hyperlink ref="X69" r:id="rId249" display="https://twitter.com/#!/consultscarlett/status/1124978626867421185"/>
    <hyperlink ref="X70" r:id="rId250" display="https://twitter.com/#!/postingbee/status/1125011590267277313"/>
    <hyperlink ref="X71" r:id="rId251" display="https://twitter.com/#!/ysmb_nl/status/1125020202310275072"/>
    <hyperlink ref="X72" r:id="rId252" display="https://twitter.com/#!/travelwithelw/status/1125027747045285888"/>
    <hyperlink ref="X73" r:id="rId253" display="https://twitter.com/#!/chetan0037/status/1125029382685380608"/>
    <hyperlink ref="X74" r:id="rId254" display="https://twitter.com/#!/momomarketing/status/1125034848274354176"/>
    <hyperlink ref="X75" r:id="rId255" display="https://twitter.com/#!/princeroy76/status/1125043110382161921"/>
    <hyperlink ref="X76" r:id="rId256" display="https://twitter.com/#!/corellanapino/status/1125062655922855937"/>
    <hyperlink ref="X77" r:id="rId257" display="https://twitter.com/#!/strend_/status/1125076120683073536"/>
    <hyperlink ref="X78" r:id="rId258" display="https://twitter.com/#!/redcopperltd/status/1125347658175066113"/>
    <hyperlink ref="X79" r:id="rId259" display="https://twitter.com/#!/awarioapp/status/1123421916864421889"/>
    <hyperlink ref="X80" r:id="rId260" display="https://twitter.com/#!/b2the7/status/1125811648399278082"/>
    <hyperlink ref="X81" r:id="rId261" display="https://twitter.com/#!/fearh2o/status/1123343666326704129"/>
    <hyperlink ref="X82" r:id="rId262" display="https://twitter.com/#!/fearh2o/status/1123471890180448259"/>
    <hyperlink ref="X83" r:id="rId263" display="https://twitter.com/#!/fearh2o/status/1124123444235374592"/>
    <hyperlink ref="X84" r:id="rId264" display="https://twitter.com/#!/fearh2o/status/1124743864248614913"/>
    <hyperlink ref="X85" r:id="rId265" display="https://twitter.com/#!/fearh2o/status/1126512232299294720"/>
    <hyperlink ref="X86" r:id="rId266" display="https://twitter.com/#!/backmanage/status/1126512664123990021"/>
    <hyperlink ref="X87" r:id="rId267" display="https://twitter.com/#!/simplenetbiz/status/1123216653225951232"/>
    <hyperlink ref="X88" r:id="rId268" display="https://twitter.com/#!/simplenetbiz/status/1123343735079821312"/>
    <hyperlink ref="X89" r:id="rId269" display="https://twitter.com/#!/simplenetbiz/status/1123471923042770944"/>
    <hyperlink ref="X90" r:id="rId270" display="https://twitter.com/#!/simplenetbiz/status/1124121231224180736"/>
    <hyperlink ref="X91" r:id="rId271" display="https://twitter.com/#!/simplenetbiz/status/1124742762912452610"/>
    <hyperlink ref="X92" r:id="rId272" display="https://twitter.com/#!/simplenetbiz/status/1126512696319533056"/>
    <hyperlink ref="X93" r:id="rId273" display="https://twitter.com/#!/monisbukhari/status/1123216363785543680"/>
    <hyperlink ref="X94" r:id="rId274" display="https://twitter.com/#!/monisbukhari/status/1123344616860848129"/>
    <hyperlink ref="X95" r:id="rId275" display="https://twitter.com/#!/monisbukhari/status/1123471644339703808"/>
    <hyperlink ref="X96" r:id="rId276" display="https://twitter.com/#!/monisbukhari/status/1124120230370975744"/>
    <hyperlink ref="X97" r:id="rId277" display="https://twitter.com/#!/monisbukhari/status/1124740617840549888"/>
    <hyperlink ref="X98" r:id="rId278" display="https://twitter.com/#!/monisbukhari/status/1126513449977155584"/>
    <hyperlink ref="X99" r:id="rId279" display="https://twitter.com/#!/theryanmonahan/status/1126520509565423617"/>
    <hyperlink ref="X100" r:id="rId280" display="https://twitter.com/#!/fuzedio/status/1126550951903617025"/>
    <hyperlink ref="X101" r:id="rId281" display="https://twitter.com/#!/annette_henry/status/1124700211543146498"/>
    <hyperlink ref="X102" r:id="rId282" display="https://twitter.com/#!/ammarketing_nl/status/1124700470377877505"/>
    <hyperlink ref="X103" r:id="rId283" display="https://twitter.com/#!/socialmedia2day/status/1120719030002831360"/>
    <hyperlink ref="X104" r:id="rId284" display="https://twitter.com/#!/ammarketing_nl/status/1125062858935549952"/>
    <hyperlink ref="X105" r:id="rId285" display="https://twitter.com/#!/ammarketing_nl/status/1123979500503674880"/>
    <hyperlink ref="X106" r:id="rId286" display="https://twitter.com/#!/ammarketing_nl/status/1124742112036237313"/>
    <hyperlink ref="X107" r:id="rId287" display="https://twitter.com/#!/ammarketing_nl/status/1126554011677679618"/>
    <hyperlink ref="X108" r:id="rId288" display="https://twitter.com/#!/socialmedia2day/status/1120734309311242247"/>
    <hyperlink ref="X109" r:id="rId289" display="https://twitter.com/#!/socialmedia2day/status/1123214232227602434"/>
    <hyperlink ref="X110" r:id="rId290" display="https://twitter.com/#!/socialmedia2day/status/1123342549865963520"/>
    <hyperlink ref="X111" r:id="rId291" display="https://twitter.com/#!/socialmedia2day/status/1123470886932242433"/>
    <hyperlink ref="X112" r:id="rId292" display="https://twitter.com/#!/socialmedia2day/status/1124120165199810562"/>
    <hyperlink ref="X113" r:id="rId293" display="https://twitter.com/#!/socialmedia2day/status/1124740516485246976"/>
    <hyperlink ref="X114" r:id="rId294" display="https://twitter.com/#!/socialmedia2day/status/1126511661362438146"/>
    <hyperlink ref="X115" r:id="rId295" display="https://twitter.com/#!/cgtmarketing/status/1126570726797004800"/>
    <hyperlink ref="X116" r:id="rId296" display="https://twitter.com/#!/kobmaxqueen/status/1123484135148879872"/>
    <hyperlink ref="X117" r:id="rId297" display="https://twitter.com/#!/kobmaxqueen/status/1123484156334358528"/>
    <hyperlink ref="X118" r:id="rId298" display="https://twitter.com/#!/kobmaxqueen/status/1124208732664139777"/>
    <hyperlink ref="X119" r:id="rId299" display="https://twitter.com/#!/kobmaxqueen/status/1124931779650048000"/>
    <hyperlink ref="X120" r:id="rId300" display="https://twitter.com/#!/kobmaxqueen/status/1126745503197097984"/>
  </hyperlinks>
  <printOptions/>
  <pageMargins left="0.7" right="0.7" top="0.75" bottom="0.75" header="0.3" footer="0.3"/>
  <pageSetup horizontalDpi="600" verticalDpi="600" orientation="portrait" r:id="rId304"/>
  <legacyDrawing r:id="rId302"/>
  <tableParts>
    <tablePart r:id="rId30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1826</v>
      </c>
      <c r="B1" s="13" t="s">
        <v>34</v>
      </c>
    </row>
    <row r="2" spans="1:2" ht="15">
      <c r="A2" s="114" t="s">
        <v>297</v>
      </c>
      <c r="B2" s="78">
        <v>6328</v>
      </c>
    </row>
    <row r="3" spans="1:2" ht="15">
      <c r="A3" s="114" t="s">
        <v>214</v>
      </c>
      <c r="B3" s="78">
        <v>2407.333333</v>
      </c>
    </row>
    <row r="4" spans="1:2" ht="15">
      <c r="A4" s="114" t="s">
        <v>287</v>
      </c>
      <c r="B4" s="78">
        <v>1090</v>
      </c>
    </row>
    <row r="5" spans="1:2" ht="15">
      <c r="A5" s="114" t="s">
        <v>243</v>
      </c>
      <c r="B5" s="78">
        <v>162</v>
      </c>
    </row>
    <row r="6" spans="1:2" ht="15">
      <c r="A6" s="114" t="s">
        <v>304</v>
      </c>
      <c r="B6" s="78">
        <v>1.333333</v>
      </c>
    </row>
    <row r="7" spans="1:2" ht="15">
      <c r="A7" s="114" t="s">
        <v>244</v>
      </c>
      <c r="B7" s="78">
        <v>1.333333</v>
      </c>
    </row>
    <row r="8" spans="1:2" ht="15">
      <c r="A8" s="114" t="s">
        <v>296</v>
      </c>
      <c r="B8" s="78">
        <v>1</v>
      </c>
    </row>
    <row r="9" spans="1:2" ht="15">
      <c r="A9" s="114" t="s">
        <v>306</v>
      </c>
      <c r="B9" s="78">
        <v>1</v>
      </c>
    </row>
    <row r="10" spans="1:2" ht="15">
      <c r="A10" s="114" t="s">
        <v>266</v>
      </c>
      <c r="B10" s="78">
        <v>0</v>
      </c>
    </row>
    <row r="11" spans="1:2" ht="15">
      <c r="A11" s="114" t="s">
        <v>273</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1828</v>
      </c>
      <c r="B25" t="s">
        <v>1827</v>
      </c>
    </row>
    <row r="26" spans="1:2" ht="15">
      <c r="A26" s="125" t="s">
        <v>1830</v>
      </c>
      <c r="B26" s="3"/>
    </row>
    <row r="27" spans="1:2" ht="15">
      <c r="A27" s="126" t="s">
        <v>1831</v>
      </c>
      <c r="B27" s="3"/>
    </row>
    <row r="28" spans="1:2" ht="15">
      <c r="A28" s="127" t="s">
        <v>1832</v>
      </c>
      <c r="B28" s="3"/>
    </row>
    <row r="29" spans="1:2" ht="15">
      <c r="A29" s="128" t="s">
        <v>1833</v>
      </c>
      <c r="B29" s="3">
        <v>1</v>
      </c>
    </row>
    <row r="30" spans="1:2" ht="15">
      <c r="A30" s="128" t="s">
        <v>1834</v>
      </c>
      <c r="B30" s="3">
        <v>1</v>
      </c>
    </row>
    <row r="31" spans="1:2" ht="15">
      <c r="A31" s="127" t="s">
        <v>1835</v>
      </c>
      <c r="B31" s="3"/>
    </row>
    <row r="32" spans="1:2" ht="15">
      <c r="A32" s="128" t="s">
        <v>1836</v>
      </c>
      <c r="B32" s="3">
        <v>1</v>
      </c>
    </row>
    <row r="33" spans="1:2" ht="15">
      <c r="A33" s="127" t="s">
        <v>1837</v>
      </c>
      <c r="B33" s="3"/>
    </row>
    <row r="34" spans="1:2" ht="15">
      <c r="A34" s="128" t="s">
        <v>1838</v>
      </c>
      <c r="B34" s="3">
        <v>1</v>
      </c>
    </row>
    <row r="35" spans="1:2" ht="15">
      <c r="A35" s="128" t="s">
        <v>1839</v>
      </c>
      <c r="B35" s="3">
        <v>1</v>
      </c>
    </row>
    <row r="36" spans="1:2" ht="15">
      <c r="A36" s="128" t="s">
        <v>1840</v>
      </c>
      <c r="B36" s="3">
        <v>8</v>
      </c>
    </row>
    <row r="37" spans="1:2" ht="15">
      <c r="A37" s="128" t="s">
        <v>1841</v>
      </c>
      <c r="B37" s="3">
        <v>2</v>
      </c>
    </row>
    <row r="38" spans="1:2" ht="15">
      <c r="A38" s="128" t="s">
        <v>1842</v>
      </c>
      <c r="B38" s="3">
        <v>4</v>
      </c>
    </row>
    <row r="39" spans="1:2" ht="15">
      <c r="A39" s="128" t="s">
        <v>1843</v>
      </c>
      <c r="B39" s="3">
        <v>3</v>
      </c>
    </row>
    <row r="40" spans="1:2" ht="15">
      <c r="A40" s="128" t="s">
        <v>1844</v>
      </c>
      <c r="B40" s="3">
        <v>2</v>
      </c>
    </row>
    <row r="41" spans="1:2" ht="15">
      <c r="A41" s="126" t="s">
        <v>1845</v>
      </c>
      <c r="B41" s="3"/>
    </row>
    <row r="42" spans="1:2" ht="15">
      <c r="A42" s="127" t="s">
        <v>1846</v>
      </c>
      <c r="B42" s="3"/>
    </row>
    <row r="43" spans="1:2" ht="15">
      <c r="A43" s="128" t="s">
        <v>1847</v>
      </c>
      <c r="B43" s="3">
        <v>2</v>
      </c>
    </row>
    <row r="44" spans="1:2" ht="15">
      <c r="A44" s="128" t="s">
        <v>1848</v>
      </c>
      <c r="B44" s="3">
        <v>1</v>
      </c>
    </row>
    <row r="45" spans="1:2" ht="15">
      <c r="A45" s="128" t="s">
        <v>1849</v>
      </c>
      <c r="B45" s="3">
        <v>7</v>
      </c>
    </row>
    <row r="46" spans="1:2" ht="15">
      <c r="A46" s="128" t="s">
        <v>1838</v>
      </c>
      <c r="B46" s="3">
        <v>5</v>
      </c>
    </row>
    <row r="47" spans="1:2" ht="15">
      <c r="A47" s="128" t="s">
        <v>1850</v>
      </c>
      <c r="B47" s="3">
        <v>1</v>
      </c>
    </row>
    <row r="48" spans="1:2" ht="15">
      <c r="A48" s="128" t="s">
        <v>1839</v>
      </c>
      <c r="B48" s="3">
        <v>1</v>
      </c>
    </row>
    <row r="49" spans="1:2" ht="15">
      <c r="A49" s="128" t="s">
        <v>1851</v>
      </c>
      <c r="B49" s="3">
        <v>2</v>
      </c>
    </row>
    <row r="50" spans="1:2" ht="15">
      <c r="A50" s="128" t="s">
        <v>1852</v>
      </c>
      <c r="B50" s="3">
        <v>1</v>
      </c>
    </row>
    <row r="51" spans="1:2" ht="15">
      <c r="A51" s="128" t="s">
        <v>1840</v>
      </c>
      <c r="B51" s="3">
        <v>1</v>
      </c>
    </row>
    <row r="52" spans="1:2" ht="15">
      <c r="A52" s="128" t="s">
        <v>1833</v>
      </c>
      <c r="B52" s="3">
        <v>1</v>
      </c>
    </row>
    <row r="53" spans="1:2" ht="15">
      <c r="A53" s="128" t="s">
        <v>1853</v>
      </c>
      <c r="B53" s="3">
        <v>1</v>
      </c>
    </row>
    <row r="54" spans="1:2" ht="15">
      <c r="A54" s="128" t="s">
        <v>1854</v>
      </c>
      <c r="B54" s="3">
        <v>1</v>
      </c>
    </row>
    <row r="55" spans="1:2" ht="15">
      <c r="A55" s="127" t="s">
        <v>1855</v>
      </c>
      <c r="B55" s="3"/>
    </row>
    <row r="56" spans="1:2" ht="15">
      <c r="A56" s="128" t="s">
        <v>1856</v>
      </c>
      <c r="B56" s="3">
        <v>1</v>
      </c>
    </row>
    <row r="57" spans="1:2" ht="15">
      <c r="A57" s="128" t="s">
        <v>1839</v>
      </c>
      <c r="B57" s="3">
        <v>1</v>
      </c>
    </row>
    <row r="58" spans="1:2" ht="15">
      <c r="A58" s="128" t="s">
        <v>1841</v>
      </c>
      <c r="B58" s="3">
        <v>2</v>
      </c>
    </row>
    <row r="59" spans="1:2" ht="15">
      <c r="A59" s="127" t="s">
        <v>1857</v>
      </c>
      <c r="B59" s="3"/>
    </row>
    <row r="60" spans="1:2" ht="15">
      <c r="A60" s="128" t="s">
        <v>1858</v>
      </c>
      <c r="B60" s="3">
        <v>6</v>
      </c>
    </row>
    <row r="61" spans="1:2" ht="15">
      <c r="A61" s="128" t="s">
        <v>1847</v>
      </c>
      <c r="B61" s="3">
        <v>1</v>
      </c>
    </row>
    <row r="62" spans="1:2" ht="15">
      <c r="A62" s="128" t="s">
        <v>1838</v>
      </c>
      <c r="B62" s="3">
        <v>1</v>
      </c>
    </row>
    <row r="63" spans="1:2" ht="15">
      <c r="A63" s="128" t="s">
        <v>1836</v>
      </c>
      <c r="B63" s="3">
        <v>1</v>
      </c>
    </row>
    <row r="64" spans="1:2" ht="15">
      <c r="A64" s="127" t="s">
        <v>1859</v>
      </c>
      <c r="B64" s="3"/>
    </row>
    <row r="65" spans="1:2" ht="15">
      <c r="A65" s="128" t="s">
        <v>1841</v>
      </c>
      <c r="B65" s="3">
        <v>2</v>
      </c>
    </row>
    <row r="66" spans="1:2" ht="15">
      <c r="A66" s="128" t="s">
        <v>1853</v>
      </c>
      <c r="B66" s="3">
        <v>12</v>
      </c>
    </row>
    <row r="67" spans="1:2" ht="15">
      <c r="A67" s="128" t="s">
        <v>1854</v>
      </c>
      <c r="B67" s="3">
        <v>4</v>
      </c>
    </row>
    <row r="68" spans="1:2" ht="15">
      <c r="A68" s="128" t="s">
        <v>1860</v>
      </c>
      <c r="B68" s="3">
        <v>2</v>
      </c>
    </row>
    <row r="69" spans="1:2" ht="15">
      <c r="A69" s="128" t="s">
        <v>1842</v>
      </c>
      <c r="B69" s="3">
        <v>2</v>
      </c>
    </row>
    <row r="70" spans="1:2" ht="15">
      <c r="A70" s="128" t="s">
        <v>1843</v>
      </c>
      <c r="B70" s="3">
        <v>1</v>
      </c>
    </row>
    <row r="71" spans="1:2" ht="15">
      <c r="A71" s="128" t="s">
        <v>1844</v>
      </c>
      <c r="B71" s="3">
        <v>1</v>
      </c>
    </row>
    <row r="72" spans="1:2" ht="15">
      <c r="A72" s="127" t="s">
        <v>1861</v>
      </c>
      <c r="B72" s="3"/>
    </row>
    <row r="73" spans="1:2" ht="15">
      <c r="A73" s="128" t="s">
        <v>1858</v>
      </c>
      <c r="B73" s="3">
        <v>1</v>
      </c>
    </row>
    <row r="74" spans="1:2" ht="15">
      <c r="A74" s="128" t="s">
        <v>1856</v>
      </c>
      <c r="B74" s="3">
        <v>1</v>
      </c>
    </row>
    <row r="75" spans="1:2" ht="15">
      <c r="A75" s="128" t="s">
        <v>1847</v>
      </c>
      <c r="B75" s="3">
        <v>2</v>
      </c>
    </row>
    <row r="76" spans="1:2" ht="15">
      <c r="A76" s="128" t="s">
        <v>1848</v>
      </c>
      <c r="B76" s="3">
        <v>1</v>
      </c>
    </row>
    <row r="77" spans="1:2" ht="15">
      <c r="A77" s="128" t="s">
        <v>1838</v>
      </c>
      <c r="B77" s="3">
        <v>3</v>
      </c>
    </row>
    <row r="78" spans="1:2" ht="15">
      <c r="A78" s="128" t="s">
        <v>1850</v>
      </c>
      <c r="B78" s="3">
        <v>3</v>
      </c>
    </row>
    <row r="79" spans="1:2" ht="15">
      <c r="A79" s="128" t="s">
        <v>1839</v>
      </c>
      <c r="B79" s="3">
        <v>1</v>
      </c>
    </row>
    <row r="80" spans="1:2" ht="15">
      <c r="A80" s="128" t="s">
        <v>1852</v>
      </c>
      <c r="B80" s="3">
        <v>2</v>
      </c>
    </row>
    <row r="81" spans="1:2" ht="15">
      <c r="A81" s="128" t="s">
        <v>1840</v>
      </c>
      <c r="B81" s="3">
        <v>3</v>
      </c>
    </row>
    <row r="82" spans="1:2" ht="15">
      <c r="A82" s="128" t="s">
        <v>1836</v>
      </c>
      <c r="B82" s="3">
        <v>1</v>
      </c>
    </row>
    <row r="83" spans="1:2" ht="15">
      <c r="A83" s="128" t="s">
        <v>1841</v>
      </c>
      <c r="B83" s="3">
        <v>2</v>
      </c>
    </row>
    <row r="84" spans="1:2" ht="15">
      <c r="A84" s="128" t="s">
        <v>1833</v>
      </c>
      <c r="B84" s="3">
        <v>1</v>
      </c>
    </row>
    <row r="85" spans="1:2" ht="15">
      <c r="A85" s="127" t="s">
        <v>1862</v>
      </c>
      <c r="B85" s="3"/>
    </row>
    <row r="86" spans="1:2" ht="15">
      <c r="A86" s="128" t="s">
        <v>1839</v>
      </c>
      <c r="B86" s="3">
        <v>1</v>
      </c>
    </row>
    <row r="87" spans="1:2" ht="15">
      <c r="A87" s="127" t="s">
        <v>1863</v>
      </c>
      <c r="B87" s="3"/>
    </row>
    <row r="88" spans="1:2" ht="15">
      <c r="A88" s="128" t="s">
        <v>1834</v>
      </c>
      <c r="B88" s="3">
        <v>1</v>
      </c>
    </row>
    <row r="89" spans="1:2" ht="15">
      <c r="A89" s="127" t="s">
        <v>1864</v>
      </c>
      <c r="B89" s="3"/>
    </row>
    <row r="90" spans="1:2" ht="15">
      <c r="A90" s="128" t="s">
        <v>1841</v>
      </c>
      <c r="B90" s="3">
        <v>5</v>
      </c>
    </row>
    <row r="91" spans="1:2" ht="15">
      <c r="A91" s="128" t="s">
        <v>1833</v>
      </c>
      <c r="B91" s="3">
        <v>1</v>
      </c>
    </row>
    <row r="92" spans="1:2" ht="15">
      <c r="A92" s="128" t="s">
        <v>1853</v>
      </c>
      <c r="B92" s="3">
        <v>2</v>
      </c>
    </row>
    <row r="93" spans="1:2" ht="15">
      <c r="A93" s="128" t="s">
        <v>1854</v>
      </c>
      <c r="B93" s="3">
        <v>1</v>
      </c>
    </row>
    <row r="94" spans="1:2" ht="15">
      <c r="A94" s="127" t="s">
        <v>1865</v>
      </c>
      <c r="B94" s="3"/>
    </row>
    <row r="95" spans="1:2" ht="15">
      <c r="A95" s="128" t="s">
        <v>1838</v>
      </c>
      <c r="B95" s="3">
        <v>1</v>
      </c>
    </row>
    <row r="96" spans="1:2" ht="15">
      <c r="A96" s="125" t="s">
        <v>1829</v>
      </c>
      <c r="B96"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735</v>
      </c>
      <c r="AE2" s="13" t="s">
        <v>736</v>
      </c>
      <c r="AF2" s="13" t="s">
        <v>737</v>
      </c>
      <c r="AG2" s="13" t="s">
        <v>738</v>
      </c>
      <c r="AH2" s="13" t="s">
        <v>739</v>
      </c>
      <c r="AI2" s="13" t="s">
        <v>740</v>
      </c>
      <c r="AJ2" s="13" t="s">
        <v>741</v>
      </c>
      <c r="AK2" s="13" t="s">
        <v>742</v>
      </c>
      <c r="AL2" s="13" t="s">
        <v>743</v>
      </c>
      <c r="AM2" s="13" t="s">
        <v>744</v>
      </c>
      <c r="AN2" s="13" t="s">
        <v>745</v>
      </c>
      <c r="AO2" s="13" t="s">
        <v>746</v>
      </c>
      <c r="AP2" s="13" t="s">
        <v>747</v>
      </c>
      <c r="AQ2" s="13" t="s">
        <v>748</v>
      </c>
      <c r="AR2" s="13" t="s">
        <v>749</v>
      </c>
      <c r="AS2" s="13" t="s">
        <v>192</v>
      </c>
      <c r="AT2" s="13" t="s">
        <v>750</v>
      </c>
      <c r="AU2" s="13" t="s">
        <v>751</v>
      </c>
      <c r="AV2" s="13" t="s">
        <v>752</v>
      </c>
      <c r="AW2" s="13" t="s">
        <v>753</v>
      </c>
      <c r="AX2" s="13" t="s">
        <v>754</v>
      </c>
      <c r="AY2" s="13" t="s">
        <v>755</v>
      </c>
      <c r="AZ2" s="13" t="s">
        <v>1452</v>
      </c>
      <c r="BA2" s="119" t="s">
        <v>1668</v>
      </c>
      <c r="BB2" s="119" t="s">
        <v>1672</v>
      </c>
      <c r="BC2" s="119" t="s">
        <v>1676</v>
      </c>
      <c r="BD2" s="119" t="s">
        <v>1677</v>
      </c>
      <c r="BE2" s="119" t="s">
        <v>1680</v>
      </c>
      <c r="BF2" s="119" t="s">
        <v>1682</v>
      </c>
      <c r="BG2" s="119" t="s">
        <v>1687</v>
      </c>
      <c r="BH2" s="119" t="s">
        <v>1714</v>
      </c>
      <c r="BI2" s="119" t="s">
        <v>1720</v>
      </c>
      <c r="BJ2" s="119" t="s">
        <v>1743</v>
      </c>
      <c r="BK2" s="119" t="s">
        <v>1814</v>
      </c>
      <c r="BL2" s="119" t="s">
        <v>1815</v>
      </c>
      <c r="BM2" s="119" t="s">
        <v>1816</v>
      </c>
      <c r="BN2" s="119" t="s">
        <v>1817</v>
      </c>
      <c r="BO2" s="119" t="s">
        <v>1818</v>
      </c>
      <c r="BP2" s="119" t="s">
        <v>1819</v>
      </c>
      <c r="BQ2" s="119" t="s">
        <v>1820</v>
      </c>
      <c r="BR2" s="119" t="s">
        <v>1821</v>
      </c>
      <c r="BS2" s="119" t="s">
        <v>1823</v>
      </c>
      <c r="BT2" s="3"/>
      <c r="BU2" s="3"/>
    </row>
    <row r="3" spans="1:73" ht="15" customHeight="1">
      <c r="A3" s="64" t="s">
        <v>212</v>
      </c>
      <c r="B3" s="65"/>
      <c r="C3" s="65" t="s">
        <v>64</v>
      </c>
      <c r="D3" s="66">
        <v>162.66971825332143</v>
      </c>
      <c r="E3" s="68"/>
      <c r="F3" s="100" t="s">
        <v>1197</v>
      </c>
      <c r="G3" s="65"/>
      <c r="H3" s="69" t="s">
        <v>212</v>
      </c>
      <c r="I3" s="70"/>
      <c r="J3" s="70"/>
      <c r="K3" s="69" t="s">
        <v>1306</v>
      </c>
      <c r="L3" s="73">
        <v>1</v>
      </c>
      <c r="M3" s="74">
        <v>7918.31103515625</v>
      </c>
      <c r="N3" s="74">
        <v>3434.95068359375</v>
      </c>
      <c r="O3" s="75"/>
      <c r="P3" s="76"/>
      <c r="Q3" s="76"/>
      <c r="R3" s="48"/>
      <c r="S3" s="48">
        <v>1</v>
      </c>
      <c r="T3" s="48">
        <v>1</v>
      </c>
      <c r="U3" s="49">
        <v>0</v>
      </c>
      <c r="V3" s="49">
        <v>0</v>
      </c>
      <c r="W3" s="49">
        <v>0</v>
      </c>
      <c r="X3" s="49">
        <v>0.999994</v>
      </c>
      <c r="Y3" s="49">
        <v>0</v>
      </c>
      <c r="Z3" s="49" t="s">
        <v>1825</v>
      </c>
      <c r="AA3" s="71">
        <v>3</v>
      </c>
      <c r="AB3" s="71"/>
      <c r="AC3" s="72"/>
      <c r="AD3" s="78" t="s">
        <v>756</v>
      </c>
      <c r="AE3" s="78">
        <v>840</v>
      </c>
      <c r="AF3" s="78">
        <v>666</v>
      </c>
      <c r="AG3" s="78">
        <v>1979</v>
      </c>
      <c r="AH3" s="78">
        <v>87</v>
      </c>
      <c r="AI3" s="78"/>
      <c r="AJ3" s="78" t="s">
        <v>849</v>
      </c>
      <c r="AK3" s="78" t="s">
        <v>940</v>
      </c>
      <c r="AL3" s="82" t="s">
        <v>1011</v>
      </c>
      <c r="AM3" s="78"/>
      <c r="AN3" s="80">
        <v>39820.68331018519</v>
      </c>
      <c r="AO3" s="82" t="s">
        <v>1085</v>
      </c>
      <c r="AP3" s="78" t="b">
        <v>0</v>
      </c>
      <c r="AQ3" s="78" t="b">
        <v>0</v>
      </c>
      <c r="AR3" s="78" t="b">
        <v>1</v>
      </c>
      <c r="AS3" s="78" t="s">
        <v>718</v>
      </c>
      <c r="AT3" s="78">
        <v>42</v>
      </c>
      <c r="AU3" s="82" t="s">
        <v>1180</v>
      </c>
      <c r="AV3" s="78" t="b">
        <v>0</v>
      </c>
      <c r="AW3" s="78" t="s">
        <v>1210</v>
      </c>
      <c r="AX3" s="82" t="s">
        <v>1211</v>
      </c>
      <c r="AY3" s="78" t="s">
        <v>66</v>
      </c>
      <c r="AZ3" s="78" t="str">
        <f>REPLACE(INDEX(GroupVertices[Group],MATCH(Vertices[[#This Row],[Vertex]],GroupVertices[Vertex],0)),1,1,"")</f>
        <v>4</v>
      </c>
      <c r="BA3" s="48" t="s">
        <v>356</v>
      </c>
      <c r="BB3" s="48" t="s">
        <v>356</v>
      </c>
      <c r="BC3" s="48" t="s">
        <v>370</v>
      </c>
      <c r="BD3" s="48" t="s">
        <v>370</v>
      </c>
      <c r="BE3" s="48" t="s">
        <v>376</v>
      </c>
      <c r="BF3" s="48" t="s">
        <v>376</v>
      </c>
      <c r="BG3" s="120" t="s">
        <v>1688</v>
      </c>
      <c r="BH3" s="120" t="s">
        <v>1688</v>
      </c>
      <c r="BI3" s="120" t="s">
        <v>1721</v>
      </c>
      <c r="BJ3" s="120" t="s">
        <v>1721</v>
      </c>
      <c r="BK3" s="120">
        <v>0</v>
      </c>
      <c r="BL3" s="123">
        <v>0</v>
      </c>
      <c r="BM3" s="120">
        <v>0</v>
      </c>
      <c r="BN3" s="123">
        <v>0</v>
      </c>
      <c r="BO3" s="120">
        <v>0</v>
      </c>
      <c r="BP3" s="123">
        <v>0</v>
      </c>
      <c r="BQ3" s="120">
        <v>12</v>
      </c>
      <c r="BR3" s="123">
        <v>100</v>
      </c>
      <c r="BS3" s="120">
        <v>12</v>
      </c>
      <c r="BT3" s="3"/>
      <c r="BU3" s="3"/>
    </row>
    <row r="4" spans="1:76" ht="15">
      <c r="A4" s="64" t="s">
        <v>213</v>
      </c>
      <c r="B4" s="65"/>
      <c r="C4" s="65" t="s">
        <v>64</v>
      </c>
      <c r="D4" s="66">
        <v>167.07130640833196</v>
      </c>
      <c r="E4" s="68"/>
      <c r="F4" s="100" t="s">
        <v>397</v>
      </c>
      <c r="G4" s="65"/>
      <c r="H4" s="69" t="s">
        <v>213</v>
      </c>
      <c r="I4" s="70"/>
      <c r="J4" s="70"/>
      <c r="K4" s="69" t="s">
        <v>1307</v>
      </c>
      <c r="L4" s="73">
        <v>1</v>
      </c>
      <c r="M4" s="74">
        <v>7239.3671875</v>
      </c>
      <c r="N4" s="74">
        <v>3434.95068359375</v>
      </c>
      <c r="O4" s="75"/>
      <c r="P4" s="76"/>
      <c r="Q4" s="76"/>
      <c r="R4" s="86"/>
      <c r="S4" s="48">
        <v>1</v>
      </c>
      <c r="T4" s="48">
        <v>1</v>
      </c>
      <c r="U4" s="49">
        <v>0</v>
      </c>
      <c r="V4" s="49">
        <v>0</v>
      </c>
      <c r="W4" s="49">
        <v>0</v>
      </c>
      <c r="X4" s="49">
        <v>0.999994</v>
      </c>
      <c r="Y4" s="49">
        <v>0</v>
      </c>
      <c r="Z4" s="49" t="s">
        <v>1825</v>
      </c>
      <c r="AA4" s="71">
        <v>4</v>
      </c>
      <c r="AB4" s="71"/>
      <c r="AC4" s="72"/>
      <c r="AD4" s="78" t="s">
        <v>757</v>
      </c>
      <c r="AE4" s="78">
        <v>3543</v>
      </c>
      <c r="AF4" s="78">
        <v>4984</v>
      </c>
      <c r="AG4" s="78">
        <v>15591</v>
      </c>
      <c r="AH4" s="78">
        <v>5226</v>
      </c>
      <c r="AI4" s="78"/>
      <c r="AJ4" s="78" t="s">
        <v>850</v>
      </c>
      <c r="AK4" s="78" t="s">
        <v>941</v>
      </c>
      <c r="AL4" s="82" t="s">
        <v>1012</v>
      </c>
      <c r="AM4" s="78"/>
      <c r="AN4" s="80">
        <v>40887.97377314815</v>
      </c>
      <c r="AO4" s="82" t="s">
        <v>1086</v>
      </c>
      <c r="AP4" s="78" t="b">
        <v>0</v>
      </c>
      <c r="AQ4" s="78" t="b">
        <v>0</v>
      </c>
      <c r="AR4" s="78" t="b">
        <v>0</v>
      </c>
      <c r="AS4" s="78" t="s">
        <v>718</v>
      </c>
      <c r="AT4" s="78">
        <v>807</v>
      </c>
      <c r="AU4" s="82" t="s">
        <v>1181</v>
      </c>
      <c r="AV4" s="78" t="b">
        <v>0</v>
      </c>
      <c r="AW4" s="78" t="s">
        <v>1210</v>
      </c>
      <c r="AX4" s="82" t="s">
        <v>1212</v>
      </c>
      <c r="AY4" s="78" t="s">
        <v>66</v>
      </c>
      <c r="AZ4" s="78" t="str">
        <f>REPLACE(INDEX(GroupVertices[Group],MATCH(Vertices[[#This Row],[Vertex]],GroupVertices[Vertex],0)),1,1,"")</f>
        <v>4</v>
      </c>
      <c r="BA4" s="48" t="s">
        <v>357</v>
      </c>
      <c r="BB4" s="48" t="s">
        <v>357</v>
      </c>
      <c r="BC4" s="48" t="s">
        <v>370</v>
      </c>
      <c r="BD4" s="48" t="s">
        <v>370</v>
      </c>
      <c r="BE4" s="48" t="s">
        <v>377</v>
      </c>
      <c r="BF4" s="48" t="s">
        <v>377</v>
      </c>
      <c r="BG4" s="120" t="s">
        <v>1689</v>
      </c>
      <c r="BH4" s="120" t="s">
        <v>1689</v>
      </c>
      <c r="BI4" s="120" t="s">
        <v>1722</v>
      </c>
      <c r="BJ4" s="120" t="s">
        <v>1722</v>
      </c>
      <c r="BK4" s="120">
        <v>1</v>
      </c>
      <c r="BL4" s="123">
        <v>2.2222222222222223</v>
      </c>
      <c r="BM4" s="120">
        <v>0</v>
      </c>
      <c r="BN4" s="123">
        <v>0</v>
      </c>
      <c r="BO4" s="120">
        <v>0</v>
      </c>
      <c r="BP4" s="123">
        <v>0</v>
      </c>
      <c r="BQ4" s="120">
        <v>44</v>
      </c>
      <c r="BR4" s="123">
        <v>97.77777777777777</v>
      </c>
      <c r="BS4" s="120">
        <v>45</v>
      </c>
      <c r="BT4" s="2"/>
      <c r="BU4" s="3"/>
      <c r="BV4" s="3"/>
      <c r="BW4" s="3"/>
      <c r="BX4" s="3"/>
    </row>
    <row r="5" spans="1:76" ht="15">
      <c r="A5" s="64" t="s">
        <v>214</v>
      </c>
      <c r="B5" s="65"/>
      <c r="C5" s="65" t="s">
        <v>64</v>
      </c>
      <c r="D5" s="66">
        <v>172.83883437985807</v>
      </c>
      <c r="E5" s="68"/>
      <c r="F5" s="100" t="s">
        <v>398</v>
      </c>
      <c r="G5" s="65"/>
      <c r="H5" s="69" t="s">
        <v>214</v>
      </c>
      <c r="I5" s="70"/>
      <c r="J5" s="70"/>
      <c r="K5" s="69" t="s">
        <v>1308</v>
      </c>
      <c r="L5" s="73">
        <v>3804.4953639908344</v>
      </c>
      <c r="M5" s="74">
        <v>8376.580078125</v>
      </c>
      <c r="N5" s="74">
        <v>8701.2255859375</v>
      </c>
      <c r="O5" s="75"/>
      <c r="P5" s="76"/>
      <c r="Q5" s="76"/>
      <c r="R5" s="86"/>
      <c r="S5" s="48">
        <v>3</v>
      </c>
      <c r="T5" s="48">
        <v>8</v>
      </c>
      <c r="U5" s="49">
        <v>2407.333333</v>
      </c>
      <c r="V5" s="49">
        <v>0.006494</v>
      </c>
      <c r="W5" s="49">
        <v>0.015353</v>
      </c>
      <c r="X5" s="49">
        <v>3.520661</v>
      </c>
      <c r="Y5" s="49">
        <v>0.05555555555555555</v>
      </c>
      <c r="Z5" s="49">
        <v>0.1</v>
      </c>
      <c r="AA5" s="71">
        <v>5</v>
      </c>
      <c r="AB5" s="71"/>
      <c r="AC5" s="72"/>
      <c r="AD5" s="78" t="s">
        <v>758</v>
      </c>
      <c r="AE5" s="78">
        <v>3079</v>
      </c>
      <c r="AF5" s="78">
        <v>10642</v>
      </c>
      <c r="AG5" s="78">
        <v>11703</v>
      </c>
      <c r="AH5" s="78">
        <v>12713</v>
      </c>
      <c r="AI5" s="78"/>
      <c r="AJ5" s="78" t="s">
        <v>851</v>
      </c>
      <c r="AK5" s="78" t="s">
        <v>942</v>
      </c>
      <c r="AL5" s="82" t="s">
        <v>1013</v>
      </c>
      <c r="AM5" s="78"/>
      <c r="AN5" s="80">
        <v>39937.38706018519</v>
      </c>
      <c r="AO5" s="82" t="s">
        <v>1087</v>
      </c>
      <c r="AP5" s="78" t="b">
        <v>0</v>
      </c>
      <c r="AQ5" s="78" t="b">
        <v>0</v>
      </c>
      <c r="AR5" s="78" t="b">
        <v>0</v>
      </c>
      <c r="AS5" s="78" t="s">
        <v>718</v>
      </c>
      <c r="AT5" s="78">
        <v>742</v>
      </c>
      <c r="AU5" s="82" t="s">
        <v>1182</v>
      </c>
      <c r="AV5" s="78" t="b">
        <v>0</v>
      </c>
      <c r="AW5" s="78" t="s">
        <v>1210</v>
      </c>
      <c r="AX5" s="82" t="s">
        <v>1213</v>
      </c>
      <c r="AY5" s="78" t="s">
        <v>66</v>
      </c>
      <c r="AZ5" s="78" t="str">
        <f>REPLACE(INDEX(GroupVertices[Group],MATCH(Vertices[[#This Row],[Vertex]],GroupVertices[Vertex],0)),1,1,"")</f>
        <v>2</v>
      </c>
      <c r="BA5" s="48" t="s">
        <v>358</v>
      </c>
      <c r="BB5" s="48" t="s">
        <v>358</v>
      </c>
      <c r="BC5" s="48" t="s">
        <v>371</v>
      </c>
      <c r="BD5" s="48" t="s">
        <v>371</v>
      </c>
      <c r="BE5" s="48" t="s">
        <v>378</v>
      </c>
      <c r="BF5" s="48" t="s">
        <v>378</v>
      </c>
      <c r="BG5" s="120" t="s">
        <v>1690</v>
      </c>
      <c r="BH5" s="120" t="s">
        <v>1690</v>
      </c>
      <c r="BI5" s="120" t="s">
        <v>1629</v>
      </c>
      <c r="BJ5" s="120" t="s">
        <v>1629</v>
      </c>
      <c r="BK5" s="120">
        <v>1</v>
      </c>
      <c r="BL5" s="123">
        <v>2.7777777777777777</v>
      </c>
      <c r="BM5" s="120">
        <v>0</v>
      </c>
      <c r="BN5" s="123">
        <v>0</v>
      </c>
      <c r="BO5" s="120">
        <v>0</v>
      </c>
      <c r="BP5" s="123">
        <v>0</v>
      </c>
      <c r="BQ5" s="120">
        <v>35</v>
      </c>
      <c r="BR5" s="123">
        <v>97.22222222222223</v>
      </c>
      <c r="BS5" s="120">
        <v>36</v>
      </c>
      <c r="BT5" s="2"/>
      <c r="BU5" s="3"/>
      <c r="BV5" s="3"/>
      <c r="BW5" s="3"/>
      <c r="BX5" s="3"/>
    </row>
    <row r="6" spans="1:76" ht="15">
      <c r="A6" s="64" t="s">
        <v>300</v>
      </c>
      <c r="B6" s="65"/>
      <c r="C6" s="65" t="s">
        <v>64</v>
      </c>
      <c r="D6" s="66">
        <v>162.22222005970178</v>
      </c>
      <c r="E6" s="68"/>
      <c r="F6" s="100" t="s">
        <v>1198</v>
      </c>
      <c r="G6" s="65"/>
      <c r="H6" s="69" t="s">
        <v>300</v>
      </c>
      <c r="I6" s="70"/>
      <c r="J6" s="70"/>
      <c r="K6" s="69" t="s">
        <v>1309</v>
      </c>
      <c r="L6" s="73">
        <v>1</v>
      </c>
      <c r="M6" s="74">
        <v>8247.853515625</v>
      </c>
      <c r="N6" s="74">
        <v>9646.09375</v>
      </c>
      <c r="O6" s="75"/>
      <c r="P6" s="76"/>
      <c r="Q6" s="76"/>
      <c r="R6" s="86"/>
      <c r="S6" s="48">
        <v>1</v>
      </c>
      <c r="T6" s="48">
        <v>0</v>
      </c>
      <c r="U6" s="49">
        <v>0</v>
      </c>
      <c r="V6" s="49">
        <v>0.004255</v>
      </c>
      <c r="W6" s="49">
        <v>0.001777</v>
      </c>
      <c r="X6" s="49">
        <v>0.449256</v>
      </c>
      <c r="Y6" s="49">
        <v>0</v>
      </c>
      <c r="Z6" s="49">
        <v>0</v>
      </c>
      <c r="AA6" s="71">
        <v>6</v>
      </c>
      <c r="AB6" s="71"/>
      <c r="AC6" s="72"/>
      <c r="AD6" s="78" t="s">
        <v>759</v>
      </c>
      <c r="AE6" s="78">
        <v>370</v>
      </c>
      <c r="AF6" s="78">
        <v>227</v>
      </c>
      <c r="AG6" s="78">
        <v>469</v>
      </c>
      <c r="AH6" s="78">
        <v>942</v>
      </c>
      <c r="AI6" s="78"/>
      <c r="AJ6" s="78" t="s">
        <v>852</v>
      </c>
      <c r="AK6" s="78"/>
      <c r="AL6" s="78"/>
      <c r="AM6" s="78"/>
      <c r="AN6" s="80">
        <v>43222.48924768518</v>
      </c>
      <c r="AO6" s="82" t="s">
        <v>1088</v>
      </c>
      <c r="AP6" s="78" t="b">
        <v>0</v>
      </c>
      <c r="AQ6" s="78" t="b">
        <v>0</v>
      </c>
      <c r="AR6" s="78" t="b">
        <v>0</v>
      </c>
      <c r="AS6" s="78" t="s">
        <v>718</v>
      </c>
      <c r="AT6" s="78">
        <v>3</v>
      </c>
      <c r="AU6" s="82" t="s">
        <v>1183</v>
      </c>
      <c r="AV6" s="78" t="b">
        <v>0</v>
      </c>
      <c r="AW6" s="78" t="s">
        <v>1210</v>
      </c>
      <c r="AX6" s="82" t="s">
        <v>1214</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301</v>
      </c>
      <c r="B7" s="65"/>
      <c r="C7" s="65" t="s">
        <v>64</v>
      </c>
      <c r="D7" s="66">
        <v>449.6852738034707</v>
      </c>
      <c r="E7" s="68"/>
      <c r="F7" s="100" t="s">
        <v>1199</v>
      </c>
      <c r="G7" s="65"/>
      <c r="H7" s="69" t="s">
        <v>301</v>
      </c>
      <c r="I7" s="70"/>
      <c r="J7" s="70"/>
      <c r="K7" s="69" t="s">
        <v>1310</v>
      </c>
      <c r="L7" s="73">
        <v>1</v>
      </c>
      <c r="M7" s="74">
        <v>9444.173828125</v>
      </c>
      <c r="N7" s="74">
        <v>9465.7841796875</v>
      </c>
      <c r="O7" s="75"/>
      <c r="P7" s="76"/>
      <c r="Q7" s="76"/>
      <c r="R7" s="86"/>
      <c r="S7" s="48">
        <v>1</v>
      </c>
      <c r="T7" s="48">
        <v>0</v>
      </c>
      <c r="U7" s="49">
        <v>0</v>
      </c>
      <c r="V7" s="49">
        <v>0.004255</v>
      </c>
      <c r="W7" s="49">
        <v>0.001777</v>
      </c>
      <c r="X7" s="49">
        <v>0.449256</v>
      </c>
      <c r="Y7" s="49">
        <v>0</v>
      </c>
      <c r="Z7" s="49">
        <v>0</v>
      </c>
      <c r="AA7" s="71">
        <v>7</v>
      </c>
      <c r="AB7" s="71"/>
      <c r="AC7" s="72"/>
      <c r="AD7" s="78" t="s">
        <v>760</v>
      </c>
      <c r="AE7" s="78">
        <v>35871</v>
      </c>
      <c r="AF7" s="78">
        <v>282231</v>
      </c>
      <c r="AG7" s="78">
        <v>90982</v>
      </c>
      <c r="AH7" s="78">
        <v>15136</v>
      </c>
      <c r="AI7" s="78"/>
      <c r="AJ7" s="78" t="s">
        <v>853</v>
      </c>
      <c r="AK7" s="78" t="s">
        <v>943</v>
      </c>
      <c r="AL7" s="82" t="s">
        <v>1014</v>
      </c>
      <c r="AM7" s="78"/>
      <c r="AN7" s="80">
        <v>39801.52024305556</v>
      </c>
      <c r="AO7" s="82" t="s">
        <v>1089</v>
      </c>
      <c r="AP7" s="78" t="b">
        <v>0</v>
      </c>
      <c r="AQ7" s="78" t="b">
        <v>0</v>
      </c>
      <c r="AR7" s="78" t="b">
        <v>1</v>
      </c>
      <c r="AS7" s="78" t="s">
        <v>718</v>
      </c>
      <c r="AT7" s="78">
        <v>10644</v>
      </c>
      <c r="AU7" s="82" t="s">
        <v>1183</v>
      </c>
      <c r="AV7" s="78" t="b">
        <v>1</v>
      </c>
      <c r="AW7" s="78" t="s">
        <v>1210</v>
      </c>
      <c r="AX7" s="82" t="s">
        <v>1215</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302</v>
      </c>
      <c r="B8" s="65"/>
      <c r="C8" s="65" t="s">
        <v>64</v>
      </c>
      <c r="D8" s="66">
        <v>172.28940037903578</v>
      </c>
      <c r="E8" s="68"/>
      <c r="F8" s="100" t="s">
        <v>1200</v>
      </c>
      <c r="G8" s="65"/>
      <c r="H8" s="69" t="s">
        <v>302</v>
      </c>
      <c r="I8" s="70"/>
      <c r="J8" s="70"/>
      <c r="K8" s="69" t="s">
        <v>1311</v>
      </c>
      <c r="L8" s="73">
        <v>1</v>
      </c>
      <c r="M8" s="74">
        <v>6899.89453125</v>
      </c>
      <c r="N8" s="74">
        <v>8480.5322265625</v>
      </c>
      <c r="O8" s="75"/>
      <c r="P8" s="76"/>
      <c r="Q8" s="76"/>
      <c r="R8" s="86"/>
      <c r="S8" s="48">
        <v>1</v>
      </c>
      <c r="T8" s="48">
        <v>0</v>
      </c>
      <c r="U8" s="49">
        <v>0</v>
      </c>
      <c r="V8" s="49">
        <v>0.004255</v>
      </c>
      <c r="W8" s="49">
        <v>0.001777</v>
      </c>
      <c r="X8" s="49">
        <v>0.449256</v>
      </c>
      <c r="Y8" s="49">
        <v>0</v>
      </c>
      <c r="Z8" s="49">
        <v>0</v>
      </c>
      <c r="AA8" s="71">
        <v>8</v>
      </c>
      <c r="AB8" s="71"/>
      <c r="AC8" s="72"/>
      <c r="AD8" s="78" t="s">
        <v>761</v>
      </c>
      <c r="AE8" s="78">
        <v>9542</v>
      </c>
      <c r="AF8" s="78">
        <v>10103</v>
      </c>
      <c r="AG8" s="78">
        <v>30501</v>
      </c>
      <c r="AH8" s="78">
        <v>6750</v>
      </c>
      <c r="AI8" s="78"/>
      <c r="AJ8" s="78" t="s">
        <v>854</v>
      </c>
      <c r="AK8" s="78" t="s">
        <v>944</v>
      </c>
      <c r="AL8" s="82" t="s">
        <v>1015</v>
      </c>
      <c r="AM8" s="78"/>
      <c r="AN8" s="80">
        <v>42467.689722222225</v>
      </c>
      <c r="AO8" s="82" t="s">
        <v>1090</v>
      </c>
      <c r="AP8" s="78" t="b">
        <v>0</v>
      </c>
      <c r="AQ8" s="78" t="b">
        <v>0</v>
      </c>
      <c r="AR8" s="78" t="b">
        <v>1</v>
      </c>
      <c r="AS8" s="78" t="s">
        <v>718</v>
      </c>
      <c r="AT8" s="78">
        <v>568</v>
      </c>
      <c r="AU8" s="82" t="s">
        <v>1183</v>
      </c>
      <c r="AV8" s="78" t="b">
        <v>0</v>
      </c>
      <c r="AW8" s="78" t="s">
        <v>1210</v>
      </c>
      <c r="AX8" s="82" t="s">
        <v>1216</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303</v>
      </c>
      <c r="B9" s="65"/>
      <c r="C9" s="65" t="s">
        <v>64</v>
      </c>
      <c r="D9" s="66">
        <v>163.83994132000788</v>
      </c>
      <c r="E9" s="68"/>
      <c r="F9" s="100" t="s">
        <v>1201</v>
      </c>
      <c r="G9" s="65"/>
      <c r="H9" s="69" t="s">
        <v>303</v>
      </c>
      <c r="I9" s="70"/>
      <c r="J9" s="70"/>
      <c r="K9" s="69" t="s">
        <v>1312</v>
      </c>
      <c r="L9" s="73">
        <v>1</v>
      </c>
      <c r="M9" s="74">
        <v>7217.0546875</v>
      </c>
      <c r="N9" s="74">
        <v>9239.5615234375</v>
      </c>
      <c r="O9" s="75"/>
      <c r="P9" s="76"/>
      <c r="Q9" s="76"/>
      <c r="R9" s="86"/>
      <c r="S9" s="48">
        <v>1</v>
      </c>
      <c r="T9" s="48">
        <v>0</v>
      </c>
      <c r="U9" s="49">
        <v>0</v>
      </c>
      <c r="V9" s="49">
        <v>0.004255</v>
      </c>
      <c r="W9" s="49">
        <v>0.001777</v>
      </c>
      <c r="X9" s="49">
        <v>0.449256</v>
      </c>
      <c r="Y9" s="49">
        <v>0</v>
      </c>
      <c r="Z9" s="49">
        <v>0</v>
      </c>
      <c r="AA9" s="71">
        <v>9</v>
      </c>
      <c r="AB9" s="71"/>
      <c r="AC9" s="72"/>
      <c r="AD9" s="78" t="s">
        <v>762</v>
      </c>
      <c r="AE9" s="78">
        <v>571</v>
      </c>
      <c r="AF9" s="78">
        <v>1814</v>
      </c>
      <c r="AG9" s="78">
        <v>20974</v>
      </c>
      <c r="AH9" s="78">
        <v>422</v>
      </c>
      <c r="AI9" s="78"/>
      <c r="AJ9" s="78" t="s">
        <v>855</v>
      </c>
      <c r="AK9" s="78" t="s">
        <v>945</v>
      </c>
      <c r="AL9" s="82" t="s">
        <v>1016</v>
      </c>
      <c r="AM9" s="78"/>
      <c r="AN9" s="80">
        <v>41140.534907407404</v>
      </c>
      <c r="AO9" s="78"/>
      <c r="AP9" s="78" t="b">
        <v>0</v>
      </c>
      <c r="AQ9" s="78" t="b">
        <v>0</v>
      </c>
      <c r="AR9" s="78" t="b">
        <v>1</v>
      </c>
      <c r="AS9" s="78" t="s">
        <v>718</v>
      </c>
      <c r="AT9" s="78">
        <v>232</v>
      </c>
      <c r="AU9" s="82" t="s">
        <v>1184</v>
      </c>
      <c r="AV9" s="78" t="b">
        <v>0</v>
      </c>
      <c r="AW9" s="78" t="s">
        <v>1210</v>
      </c>
      <c r="AX9" s="82" t="s">
        <v>1217</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162.09072286841035</v>
      </c>
      <c r="E10" s="68"/>
      <c r="F10" s="100" t="s">
        <v>1202</v>
      </c>
      <c r="G10" s="65"/>
      <c r="H10" s="69" t="s">
        <v>215</v>
      </c>
      <c r="I10" s="70"/>
      <c r="J10" s="70"/>
      <c r="K10" s="69" t="s">
        <v>1313</v>
      </c>
      <c r="L10" s="73">
        <v>1</v>
      </c>
      <c r="M10" s="74">
        <v>7918.31103515625</v>
      </c>
      <c r="N10" s="74">
        <v>2235.070556640625</v>
      </c>
      <c r="O10" s="75"/>
      <c r="P10" s="76"/>
      <c r="Q10" s="76"/>
      <c r="R10" s="86"/>
      <c r="S10" s="48">
        <v>1</v>
      </c>
      <c r="T10" s="48">
        <v>1</v>
      </c>
      <c r="U10" s="49">
        <v>0</v>
      </c>
      <c r="V10" s="49">
        <v>0</v>
      </c>
      <c r="W10" s="49">
        <v>0</v>
      </c>
      <c r="X10" s="49">
        <v>0.999994</v>
      </c>
      <c r="Y10" s="49">
        <v>0</v>
      </c>
      <c r="Z10" s="49" t="s">
        <v>1825</v>
      </c>
      <c r="AA10" s="71">
        <v>10</v>
      </c>
      <c r="AB10" s="71"/>
      <c r="AC10" s="72"/>
      <c r="AD10" s="78" t="s">
        <v>763</v>
      </c>
      <c r="AE10" s="78">
        <v>132</v>
      </c>
      <c r="AF10" s="78">
        <v>98</v>
      </c>
      <c r="AG10" s="78">
        <v>156</v>
      </c>
      <c r="AH10" s="78">
        <v>522</v>
      </c>
      <c r="AI10" s="78"/>
      <c r="AJ10" s="78" t="s">
        <v>856</v>
      </c>
      <c r="AK10" s="78" t="s">
        <v>946</v>
      </c>
      <c r="AL10" s="78"/>
      <c r="AM10" s="78"/>
      <c r="AN10" s="80">
        <v>43492.98793981481</v>
      </c>
      <c r="AO10" s="82" t="s">
        <v>1091</v>
      </c>
      <c r="AP10" s="78" t="b">
        <v>0</v>
      </c>
      <c r="AQ10" s="78" t="b">
        <v>0</v>
      </c>
      <c r="AR10" s="78" t="b">
        <v>0</v>
      </c>
      <c r="AS10" s="78" t="s">
        <v>718</v>
      </c>
      <c r="AT10" s="78">
        <v>0</v>
      </c>
      <c r="AU10" s="82" t="s">
        <v>1183</v>
      </c>
      <c r="AV10" s="78" t="b">
        <v>0</v>
      </c>
      <c r="AW10" s="78" t="s">
        <v>1210</v>
      </c>
      <c r="AX10" s="82" t="s">
        <v>1218</v>
      </c>
      <c r="AY10" s="78" t="s">
        <v>66</v>
      </c>
      <c r="AZ10" s="78" t="str">
        <f>REPLACE(INDEX(GroupVertices[Group],MATCH(Vertices[[#This Row],[Vertex]],GroupVertices[Vertex],0)),1,1,"")</f>
        <v>4</v>
      </c>
      <c r="BA10" s="48" t="s">
        <v>359</v>
      </c>
      <c r="BB10" s="48" t="s">
        <v>359</v>
      </c>
      <c r="BC10" s="48" t="s">
        <v>370</v>
      </c>
      <c r="BD10" s="48" t="s">
        <v>370</v>
      </c>
      <c r="BE10" s="48" t="s">
        <v>379</v>
      </c>
      <c r="BF10" s="48" t="s">
        <v>379</v>
      </c>
      <c r="BG10" s="120" t="s">
        <v>1691</v>
      </c>
      <c r="BH10" s="120" t="s">
        <v>1691</v>
      </c>
      <c r="BI10" s="120" t="s">
        <v>1723</v>
      </c>
      <c r="BJ10" s="120" t="s">
        <v>1723</v>
      </c>
      <c r="BK10" s="120">
        <v>0</v>
      </c>
      <c r="BL10" s="123">
        <v>0</v>
      </c>
      <c r="BM10" s="120">
        <v>0</v>
      </c>
      <c r="BN10" s="123">
        <v>0</v>
      </c>
      <c r="BO10" s="120">
        <v>0</v>
      </c>
      <c r="BP10" s="123">
        <v>0</v>
      </c>
      <c r="BQ10" s="120">
        <v>9</v>
      </c>
      <c r="BR10" s="123">
        <v>100</v>
      </c>
      <c r="BS10" s="120">
        <v>9</v>
      </c>
      <c r="BT10" s="2"/>
      <c r="BU10" s="3"/>
      <c r="BV10" s="3"/>
      <c r="BW10" s="3"/>
      <c r="BX10" s="3"/>
    </row>
    <row r="11" spans="1:76" ht="15">
      <c r="A11" s="64" t="s">
        <v>216</v>
      </c>
      <c r="B11" s="65"/>
      <c r="C11" s="65" t="s">
        <v>64</v>
      </c>
      <c r="D11" s="66">
        <v>162.56268565575866</v>
      </c>
      <c r="E11" s="68"/>
      <c r="F11" s="100" t="s">
        <v>399</v>
      </c>
      <c r="G11" s="65"/>
      <c r="H11" s="69" t="s">
        <v>216</v>
      </c>
      <c r="I11" s="70"/>
      <c r="J11" s="70"/>
      <c r="K11" s="69" t="s">
        <v>1314</v>
      </c>
      <c r="L11" s="73">
        <v>1</v>
      </c>
      <c r="M11" s="74">
        <v>3612.775390625</v>
      </c>
      <c r="N11" s="74">
        <v>1228.780517578125</v>
      </c>
      <c r="O11" s="75"/>
      <c r="P11" s="76"/>
      <c r="Q11" s="76"/>
      <c r="R11" s="86"/>
      <c r="S11" s="48">
        <v>0</v>
      </c>
      <c r="T11" s="48">
        <v>1</v>
      </c>
      <c r="U11" s="49">
        <v>0</v>
      </c>
      <c r="V11" s="49">
        <v>0.005319</v>
      </c>
      <c r="W11" s="49">
        <v>0.013102</v>
      </c>
      <c r="X11" s="49">
        <v>0.522419</v>
      </c>
      <c r="Y11" s="49">
        <v>0</v>
      </c>
      <c r="Z11" s="49">
        <v>0</v>
      </c>
      <c r="AA11" s="71">
        <v>11</v>
      </c>
      <c r="AB11" s="71"/>
      <c r="AC11" s="72"/>
      <c r="AD11" s="78" t="s">
        <v>764</v>
      </c>
      <c r="AE11" s="78">
        <v>838</v>
      </c>
      <c r="AF11" s="78">
        <v>561</v>
      </c>
      <c r="AG11" s="78">
        <v>10548</v>
      </c>
      <c r="AH11" s="78">
        <v>5986</v>
      </c>
      <c r="AI11" s="78"/>
      <c r="AJ11" s="78" t="s">
        <v>857</v>
      </c>
      <c r="AK11" s="78" t="s">
        <v>947</v>
      </c>
      <c r="AL11" s="82" t="s">
        <v>1017</v>
      </c>
      <c r="AM11" s="78"/>
      <c r="AN11" s="80">
        <v>42709.666493055556</v>
      </c>
      <c r="AO11" s="82" t="s">
        <v>1092</v>
      </c>
      <c r="AP11" s="78" t="b">
        <v>1</v>
      </c>
      <c r="AQ11" s="78" t="b">
        <v>0</v>
      </c>
      <c r="AR11" s="78" t="b">
        <v>0</v>
      </c>
      <c r="AS11" s="78" t="s">
        <v>1174</v>
      </c>
      <c r="AT11" s="78">
        <v>28</v>
      </c>
      <c r="AU11" s="78"/>
      <c r="AV11" s="78" t="b">
        <v>0</v>
      </c>
      <c r="AW11" s="78" t="s">
        <v>1210</v>
      </c>
      <c r="AX11" s="82" t="s">
        <v>1219</v>
      </c>
      <c r="AY11" s="78" t="s">
        <v>66</v>
      </c>
      <c r="AZ11" s="78" t="str">
        <f>REPLACE(INDEX(GroupVertices[Group],MATCH(Vertices[[#This Row],[Vertex]],GroupVertices[Vertex],0)),1,1,"")</f>
        <v>1</v>
      </c>
      <c r="BA11" s="48" t="s">
        <v>357</v>
      </c>
      <c r="BB11" s="48" t="s">
        <v>357</v>
      </c>
      <c r="BC11" s="48" t="s">
        <v>370</v>
      </c>
      <c r="BD11" s="48" t="s">
        <v>370</v>
      </c>
      <c r="BE11" s="48" t="s">
        <v>380</v>
      </c>
      <c r="BF11" s="48" t="s">
        <v>380</v>
      </c>
      <c r="BG11" s="120" t="s">
        <v>1692</v>
      </c>
      <c r="BH11" s="120" t="s">
        <v>1692</v>
      </c>
      <c r="BI11" s="120" t="s">
        <v>1724</v>
      </c>
      <c r="BJ11" s="120" t="s">
        <v>1724</v>
      </c>
      <c r="BK11" s="120">
        <v>0</v>
      </c>
      <c r="BL11" s="123">
        <v>0</v>
      </c>
      <c r="BM11" s="120">
        <v>1</v>
      </c>
      <c r="BN11" s="123">
        <v>5.555555555555555</v>
      </c>
      <c r="BO11" s="120">
        <v>0</v>
      </c>
      <c r="BP11" s="123">
        <v>0</v>
      </c>
      <c r="BQ11" s="120">
        <v>17</v>
      </c>
      <c r="BR11" s="123">
        <v>94.44444444444444</v>
      </c>
      <c r="BS11" s="120">
        <v>18</v>
      </c>
      <c r="BT11" s="2"/>
      <c r="BU11" s="3"/>
      <c r="BV11" s="3"/>
      <c r="BW11" s="3"/>
      <c r="BX11" s="3"/>
    </row>
    <row r="12" spans="1:76" ht="15">
      <c r="A12" s="64" t="s">
        <v>297</v>
      </c>
      <c r="B12" s="65"/>
      <c r="C12" s="65" t="s">
        <v>64</v>
      </c>
      <c r="D12" s="66">
        <v>1000</v>
      </c>
      <c r="E12" s="68"/>
      <c r="F12" s="100" t="s">
        <v>476</v>
      </c>
      <c r="G12" s="65"/>
      <c r="H12" s="69" t="s">
        <v>297</v>
      </c>
      <c r="I12" s="70"/>
      <c r="J12" s="70"/>
      <c r="K12" s="69" t="s">
        <v>1315</v>
      </c>
      <c r="L12" s="73">
        <v>9999</v>
      </c>
      <c r="M12" s="74">
        <v>3441.662841796875</v>
      </c>
      <c r="N12" s="74">
        <v>4986.513671875</v>
      </c>
      <c r="O12" s="75"/>
      <c r="P12" s="76"/>
      <c r="Q12" s="76"/>
      <c r="R12" s="86"/>
      <c r="S12" s="48">
        <v>65</v>
      </c>
      <c r="T12" s="48">
        <v>2</v>
      </c>
      <c r="U12" s="49">
        <v>6328</v>
      </c>
      <c r="V12" s="49">
        <v>0.009346</v>
      </c>
      <c r="W12" s="49">
        <v>0.113221</v>
      </c>
      <c r="X12" s="49">
        <v>28.917285</v>
      </c>
      <c r="Y12" s="49">
        <v>0.0007211538461538462</v>
      </c>
      <c r="Z12" s="49">
        <v>0</v>
      </c>
      <c r="AA12" s="71">
        <v>12</v>
      </c>
      <c r="AB12" s="71"/>
      <c r="AC12" s="72"/>
      <c r="AD12" s="78" t="s">
        <v>765</v>
      </c>
      <c r="AE12" s="78">
        <v>32</v>
      </c>
      <c r="AF12" s="78">
        <v>822095</v>
      </c>
      <c r="AG12" s="78">
        <v>165737</v>
      </c>
      <c r="AH12" s="78">
        <v>6994</v>
      </c>
      <c r="AI12" s="78"/>
      <c r="AJ12" s="78" t="s">
        <v>858</v>
      </c>
      <c r="AK12" s="78" t="s">
        <v>948</v>
      </c>
      <c r="AL12" s="82" t="s">
        <v>1018</v>
      </c>
      <c r="AM12" s="78"/>
      <c r="AN12" s="80">
        <v>39644.620162037034</v>
      </c>
      <c r="AO12" s="82" t="s">
        <v>1093</v>
      </c>
      <c r="AP12" s="78" t="b">
        <v>0</v>
      </c>
      <c r="AQ12" s="78" t="b">
        <v>0</v>
      </c>
      <c r="AR12" s="78" t="b">
        <v>1</v>
      </c>
      <c r="AS12" s="78" t="s">
        <v>718</v>
      </c>
      <c r="AT12" s="78">
        <v>30189</v>
      </c>
      <c r="AU12" s="82" t="s">
        <v>1185</v>
      </c>
      <c r="AV12" s="78" t="b">
        <v>0</v>
      </c>
      <c r="AW12" s="78" t="s">
        <v>1210</v>
      </c>
      <c r="AX12" s="82" t="s">
        <v>1220</v>
      </c>
      <c r="AY12" s="78" t="s">
        <v>66</v>
      </c>
      <c r="AZ12" s="78" t="str">
        <f>REPLACE(INDEX(GroupVertices[Group],MATCH(Vertices[[#This Row],[Vertex]],GroupVertices[Vertex],0)),1,1,"")</f>
        <v>1</v>
      </c>
      <c r="BA12" s="48" t="s">
        <v>1669</v>
      </c>
      <c r="BB12" s="48" t="s">
        <v>1673</v>
      </c>
      <c r="BC12" s="48" t="s">
        <v>1498</v>
      </c>
      <c r="BD12" s="48" t="s">
        <v>1678</v>
      </c>
      <c r="BE12" s="48" t="s">
        <v>1523</v>
      </c>
      <c r="BF12" s="48" t="s">
        <v>1683</v>
      </c>
      <c r="BG12" s="120" t="s">
        <v>1693</v>
      </c>
      <c r="BH12" s="120" t="s">
        <v>1715</v>
      </c>
      <c r="BI12" s="120" t="s">
        <v>1631</v>
      </c>
      <c r="BJ12" s="120" t="s">
        <v>1744</v>
      </c>
      <c r="BK12" s="120">
        <v>0</v>
      </c>
      <c r="BL12" s="123">
        <v>0</v>
      </c>
      <c r="BM12" s="120">
        <v>3</v>
      </c>
      <c r="BN12" s="123">
        <v>1.9230769230769231</v>
      </c>
      <c r="BO12" s="120">
        <v>0</v>
      </c>
      <c r="BP12" s="123">
        <v>0</v>
      </c>
      <c r="BQ12" s="120">
        <v>153</v>
      </c>
      <c r="BR12" s="123">
        <v>98.07692307692308</v>
      </c>
      <c r="BS12" s="120">
        <v>156</v>
      </c>
      <c r="BT12" s="2"/>
      <c r="BU12" s="3"/>
      <c r="BV12" s="3"/>
      <c r="BW12" s="3"/>
      <c r="BX12" s="3"/>
    </row>
    <row r="13" spans="1:76" ht="15">
      <c r="A13" s="64" t="s">
        <v>217</v>
      </c>
      <c r="B13" s="65"/>
      <c r="C13" s="65" t="s">
        <v>64</v>
      </c>
      <c r="D13" s="66">
        <v>163.24259748980035</v>
      </c>
      <c r="E13" s="68"/>
      <c r="F13" s="100" t="s">
        <v>400</v>
      </c>
      <c r="G13" s="65"/>
      <c r="H13" s="69" t="s">
        <v>217</v>
      </c>
      <c r="I13" s="70"/>
      <c r="J13" s="70"/>
      <c r="K13" s="69" t="s">
        <v>1316</v>
      </c>
      <c r="L13" s="73">
        <v>1</v>
      </c>
      <c r="M13" s="74">
        <v>266.05804443359375</v>
      </c>
      <c r="N13" s="74">
        <v>4195.35986328125</v>
      </c>
      <c r="O13" s="75"/>
      <c r="P13" s="76"/>
      <c r="Q13" s="76"/>
      <c r="R13" s="86"/>
      <c r="S13" s="48">
        <v>0</v>
      </c>
      <c r="T13" s="48">
        <v>1</v>
      </c>
      <c r="U13" s="49">
        <v>0</v>
      </c>
      <c r="V13" s="49">
        <v>0.005319</v>
      </c>
      <c r="W13" s="49">
        <v>0.013102</v>
      </c>
      <c r="X13" s="49">
        <v>0.522419</v>
      </c>
      <c r="Y13" s="49">
        <v>0</v>
      </c>
      <c r="Z13" s="49">
        <v>0</v>
      </c>
      <c r="AA13" s="71">
        <v>13</v>
      </c>
      <c r="AB13" s="71"/>
      <c r="AC13" s="72"/>
      <c r="AD13" s="78" t="s">
        <v>766</v>
      </c>
      <c r="AE13" s="78">
        <v>792</v>
      </c>
      <c r="AF13" s="78">
        <v>1228</v>
      </c>
      <c r="AG13" s="78">
        <v>20184</v>
      </c>
      <c r="AH13" s="78">
        <v>6917</v>
      </c>
      <c r="AI13" s="78"/>
      <c r="AJ13" s="78" t="s">
        <v>859</v>
      </c>
      <c r="AK13" s="78" t="s">
        <v>949</v>
      </c>
      <c r="AL13" s="82" t="s">
        <v>1019</v>
      </c>
      <c r="AM13" s="78"/>
      <c r="AN13" s="80">
        <v>41895.319699074076</v>
      </c>
      <c r="AO13" s="82" t="s">
        <v>1094</v>
      </c>
      <c r="AP13" s="78" t="b">
        <v>1</v>
      </c>
      <c r="AQ13" s="78" t="b">
        <v>0</v>
      </c>
      <c r="AR13" s="78" t="b">
        <v>1</v>
      </c>
      <c r="AS13" s="78" t="s">
        <v>718</v>
      </c>
      <c r="AT13" s="78">
        <v>7</v>
      </c>
      <c r="AU13" s="82" t="s">
        <v>1183</v>
      </c>
      <c r="AV13" s="78" t="b">
        <v>0</v>
      </c>
      <c r="AW13" s="78" t="s">
        <v>1210</v>
      </c>
      <c r="AX13" s="82" t="s">
        <v>1221</v>
      </c>
      <c r="AY13" s="78" t="s">
        <v>66</v>
      </c>
      <c r="AZ13" s="78" t="str">
        <f>REPLACE(INDEX(GroupVertices[Group],MATCH(Vertices[[#This Row],[Vertex]],GroupVertices[Vertex],0)),1,1,"")</f>
        <v>1</v>
      </c>
      <c r="BA13" s="48" t="s">
        <v>357</v>
      </c>
      <c r="BB13" s="48" t="s">
        <v>357</v>
      </c>
      <c r="BC13" s="48" t="s">
        <v>370</v>
      </c>
      <c r="BD13" s="48" t="s">
        <v>370</v>
      </c>
      <c r="BE13" s="48" t="s">
        <v>380</v>
      </c>
      <c r="BF13" s="48" t="s">
        <v>380</v>
      </c>
      <c r="BG13" s="120" t="s">
        <v>1692</v>
      </c>
      <c r="BH13" s="120" t="s">
        <v>1692</v>
      </c>
      <c r="BI13" s="120" t="s">
        <v>1724</v>
      </c>
      <c r="BJ13" s="120" t="s">
        <v>1724</v>
      </c>
      <c r="BK13" s="120">
        <v>0</v>
      </c>
      <c r="BL13" s="123">
        <v>0</v>
      </c>
      <c r="BM13" s="120">
        <v>1</v>
      </c>
      <c r="BN13" s="123">
        <v>5.555555555555555</v>
      </c>
      <c r="BO13" s="120">
        <v>0</v>
      </c>
      <c r="BP13" s="123">
        <v>0</v>
      </c>
      <c r="BQ13" s="120">
        <v>17</v>
      </c>
      <c r="BR13" s="123">
        <v>94.44444444444444</v>
      </c>
      <c r="BS13" s="120">
        <v>18</v>
      </c>
      <c r="BT13" s="2"/>
      <c r="BU13" s="3"/>
      <c r="BV13" s="3"/>
      <c r="BW13" s="3"/>
      <c r="BX13" s="3"/>
    </row>
    <row r="14" spans="1:76" ht="15">
      <c r="A14" s="64" t="s">
        <v>218</v>
      </c>
      <c r="B14" s="65"/>
      <c r="C14" s="65" t="s">
        <v>64</v>
      </c>
      <c r="D14" s="66">
        <v>162.1580005011641</v>
      </c>
      <c r="E14" s="68"/>
      <c r="F14" s="100" t="s">
        <v>401</v>
      </c>
      <c r="G14" s="65"/>
      <c r="H14" s="69" t="s">
        <v>218</v>
      </c>
      <c r="I14" s="70"/>
      <c r="J14" s="70"/>
      <c r="K14" s="69" t="s">
        <v>1317</v>
      </c>
      <c r="L14" s="73">
        <v>1</v>
      </c>
      <c r="M14" s="74">
        <v>798.2770385742188</v>
      </c>
      <c r="N14" s="74">
        <v>2138.123291015625</v>
      </c>
      <c r="O14" s="75"/>
      <c r="P14" s="76"/>
      <c r="Q14" s="76"/>
      <c r="R14" s="86"/>
      <c r="S14" s="48">
        <v>0</v>
      </c>
      <c r="T14" s="48">
        <v>1</v>
      </c>
      <c r="U14" s="49">
        <v>0</v>
      </c>
      <c r="V14" s="49">
        <v>0.005319</v>
      </c>
      <c r="W14" s="49">
        <v>0.013102</v>
      </c>
      <c r="X14" s="49">
        <v>0.522419</v>
      </c>
      <c r="Y14" s="49">
        <v>0</v>
      </c>
      <c r="Z14" s="49">
        <v>0</v>
      </c>
      <c r="AA14" s="71">
        <v>14</v>
      </c>
      <c r="AB14" s="71"/>
      <c r="AC14" s="72"/>
      <c r="AD14" s="78" t="s">
        <v>767</v>
      </c>
      <c r="AE14" s="78">
        <v>199</v>
      </c>
      <c r="AF14" s="78">
        <v>164</v>
      </c>
      <c r="AG14" s="78">
        <v>456</v>
      </c>
      <c r="AH14" s="78">
        <v>432</v>
      </c>
      <c r="AI14" s="78"/>
      <c r="AJ14" s="78" t="s">
        <v>860</v>
      </c>
      <c r="AK14" s="78"/>
      <c r="AL14" s="82" t="s">
        <v>1020</v>
      </c>
      <c r="AM14" s="78"/>
      <c r="AN14" s="80">
        <v>43182.601793981485</v>
      </c>
      <c r="AO14" s="82" t="s">
        <v>1095</v>
      </c>
      <c r="AP14" s="78" t="b">
        <v>1</v>
      </c>
      <c r="AQ14" s="78" t="b">
        <v>0</v>
      </c>
      <c r="AR14" s="78" t="b">
        <v>0</v>
      </c>
      <c r="AS14" s="78" t="s">
        <v>1174</v>
      </c>
      <c r="AT14" s="78">
        <v>6</v>
      </c>
      <c r="AU14" s="78"/>
      <c r="AV14" s="78" t="b">
        <v>0</v>
      </c>
      <c r="AW14" s="78" t="s">
        <v>1210</v>
      </c>
      <c r="AX14" s="82" t="s">
        <v>1222</v>
      </c>
      <c r="AY14" s="78" t="s">
        <v>66</v>
      </c>
      <c r="AZ14" s="78" t="str">
        <f>REPLACE(INDEX(GroupVertices[Group],MATCH(Vertices[[#This Row],[Vertex]],GroupVertices[Vertex],0)),1,1,"")</f>
        <v>1</v>
      </c>
      <c r="BA14" s="48" t="s">
        <v>357</v>
      </c>
      <c r="BB14" s="48" t="s">
        <v>357</v>
      </c>
      <c r="BC14" s="48" t="s">
        <v>370</v>
      </c>
      <c r="BD14" s="48" t="s">
        <v>370</v>
      </c>
      <c r="BE14" s="48" t="s">
        <v>380</v>
      </c>
      <c r="BF14" s="48" t="s">
        <v>380</v>
      </c>
      <c r="BG14" s="120" t="s">
        <v>1692</v>
      </c>
      <c r="BH14" s="120" t="s">
        <v>1692</v>
      </c>
      <c r="BI14" s="120" t="s">
        <v>1724</v>
      </c>
      <c r="BJ14" s="120" t="s">
        <v>1724</v>
      </c>
      <c r="BK14" s="120">
        <v>0</v>
      </c>
      <c r="BL14" s="123">
        <v>0</v>
      </c>
      <c r="BM14" s="120">
        <v>1</v>
      </c>
      <c r="BN14" s="123">
        <v>5.555555555555555</v>
      </c>
      <c r="BO14" s="120">
        <v>0</v>
      </c>
      <c r="BP14" s="123">
        <v>0</v>
      </c>
      <c r="BQ14" s="120">
        <v>17</v>
      </c>
      <c r="BR14" s="123">
        <v>94.44444444444444</v>
      </c>
      <c r="BS14" s="120">
        <v>18</v>
      </c>
      <c r="BT14" s="2"/>
      <c r="BU14" s="3"/>
      <c r="BV14" s="3"/>
      <c r="BW14" s="3"/>
      <c r="BX14" s="3"/>
    </row>
    <row r="15" spans="1:76" ht="15">
      <c r="A15" s="64" t="s">
        <v>219</v>
      </c>
      <c r="B15" s="65"/>
      <c r="C15" s="65" t="s">
        <v>64</v>
      </c>
      <c r="D15" s="66">
        <v>163.1600294859662</v>
      </c>
      <c r="E15" s="68"/>
      <c r="F15" s="100" t="s">
        <v>402</v>
      </c>
      <c r="G15" s="65"/>
      <c r="H15" s="69" t="s">
        <v>219</v>
      </c>
      <c r="I15" s="70"/>
      <c r="J15" s="70"/>
      <c r="K15" s="69" t="s">
        <v>1318</v>
      </c>
      <c r="L15" s="73">
        <v>1</v>
      </c>
      <c r="M15" s="74">
        <v>5295.2666015625</v>
      </c>
      <c r="N15" s="74">
        <v>4668.912109375</v>
      </c>
      <c r="O15" s="75"/>
      <c r="P15" s="76"/>
      <c r="Q15" s="76"/>
      <c r="R15" s="86"/>
      <c r="S15" s="48">
        <v>0</v>
      </c>
      <c r="T15" s="48">
        <v>1</v>
      </c>
      <c r="U15" s="49">
        <v>0</v>
      </c>
      <c r="V15" s="49">
        <v>0.005319</v>
      </c>
      <c r="W15" s="49">
        <v>0.013102</v>
      </c>
      <c r="X15" s="49">
        <v>0.522419</v>
      </c>
      <c r="Y15" s="49">
        <v>0</v>
      </c>
      <c r="Z15" s="49">
        <v>0</v>
      </c>
      <c r="AA15" s="71">
        <v>15</v>
      </c>
      <c r="AB15" s="71"/>
      <c r="AC15" s="72"/>
      <c r="AD15" s="78" t="s">
        <v>768</v>
      </c>
      <c r="AE15" s="78">
        <v>1118</v>
      </c>
      <c r="AF15" s="78">
        <v>1147</v>
      </c>
      <c r="AG15" s="78">
        <v>2149</v>
      </c>
      <c r="AH15" s="78">
        <v>1491</v>
      </c>
      <c r="AI15" s="78"/>
      <c r="AJ15" s="78" t="s">
        <v>861</v>
      </c>
      <c r="AK15" s="78" t="s">
        <v>950</v>
      </c>
      <c r="AL15" s="82" t="s">
        <v>1021</v>
      </c>
      <c r="AM15" s="78"/>
      <c r="AN15" s="80">
        <v>41577.79072916666</v>
      </c>
      <c r="AO15" s="82" t="s">
        <v>1096</v>
      </c>
      <c r="AP15" s="78" t="b">
        <v>0</v>
      </c>
      <c r="AQ15" s="78" t="b">
        <v>0</v>
      </c>
      <c r="AR15" s="78" t="b">
        <v>1</v>
      </c>
      <c r="AS15" s="78" t="s">
        <v>1175</v>
      </c>
      <c r="AT15" s="78">
        <v>240</v>
      </c>
      <c r="AU15" s="82" t="s">
        <v>1183</v>
      </c>
      <c r="AV15" s="78" t="b">
        <v>0</v>
      </c>
      <c r="AW15" s="78" t="s">
        <v>1210</v>
      </c>
      <c r="AX15" s="82" t="s">
        <v>1223</v>
      </c>
      <c r="AY15" s="78" t="s">
        <v>66</v>
      </c>
      <c r="AZ15" s="78" t="str">
        <f>REPLACE(INDEX(GroupVertices[Group],MATCH(Vertices[[#This Row],[Vertex]],GroupVertices[Vertex],0)),1,1,"")</f>
        <v>1</v>
      </c>
      <c r="BA15" s="48" t="s">
        <v>357</v>
      </c>
      <c r="BB15" s="48" t="s">
        <v>357</v>
      </c>
      <c r="BC15" s="48" t="s">
        <v>370</v>
      </c>
      <c r="BD15" s="48" t="s">
        <v>370</v>
      </c>
      <c r="BE15" s="48" t="s">
        <v>380</v>
      </c>
      <c r="BF15" s="48" t="s">
        <v>380</v>
      </c>
      <c r="BG15" s="120" t="s">
        <v>1692</v>
      </c>
      <c r="BH15" s="120" t="s">
        <v>1692</v>
      </c>
      <c r="BI15" s="120" t="s">
        <v>1724</v>
      </c>
      <c r="BJ15" s="120" t="s">
        <v>1724</v>
      </c>
      <c r="BK15" s="120">
        <v>0</v>
      </c>
      <c r="BL15" s="123">
        <v>0</v>
      </c>
      <c r="BM15" s="120">
        <v>1</v>
      </c>
      <c r="BN15" s="123">
        <v>5.555555555555555</v>
      </c>
      <c r="BO15" s="120">
        <v>0</v>
      </c>
      <c r="BP15" s="123">
        <v>0</v>
      </c>
      <c r="BQ15" s="120">
        <v>17</v>
      </c>
      <c r="BR15" s="123">
        <v>94.44444444444444</v>
      </c>
      <c r="BS15" s="120">
        <v>18</v>
      </c>
      <c r="BT15" s="2"/>
      <c r="BU15" s="3"/>
      <c r="BV15" s="3"/>
      <c r="BW15" s="3"/>
      <c r="BX15" s="3"/>
    </row>
    <row r="16" spans="1:76" ht="15">
      <c r="A16" s="64" t="s">
        <v>220</v>
      </c>
      <c r="B16" s="65"/>
      <c r="C16" s="65" t="s">
        <v>64</v>
      </c>
      <c r="D16" s="66">
        <v>166.80117651924493</v>
      </c>
      <c r="E16" s="68"/>
      <c r="F16" s="100" t="s">
        <v>403</v>
      </c>
      <c r="G16" s="65"/>
      <c r="H16" s="69" t="s">
        <v>220</v>
      </c>
      <c r="I16" s="70"/>
      <c r="J16" s="70"/>
      <c r="K16" s="69" t="s">
        <v>1319</v>
      </c>
      <c r="L16" s="73">
        <v>1</v>
      </c>
      <c r="M16" s="74">
        <v>9804.087890625</v>
      </c>
      <c r="N16" s="74">
        <v>8573.533203125</v>
      </c>
      <c r="O16" s="75"/>
      <c r="P16" s="76"/>
      <c r="Q16" s="76"/>
      <c r="R16" s="86"/>
      <c r="S16" s="48">
        <v>0</v>
      </c>
      <c r="T16" s="48">
        <v>3</v>
      </c>
      <c r="U16" s="49">
        <v>0</v>
      </c>
      <c r="V16" s="49">
        <v>0.004292</v>
      </c>
      <c r="W16" s="49">
        <v>0.002387</v>
      </c>
      <c r="X16" s="49">
        <v>1.003435</v>
      </c>
      <c r="Y16" s="49">
        <v>0.6666666666666666</v>
      </c>
      <c r="Z16" s="49">
        <v>0</v>
      </c>
      <c r="AA16" s="71">
        <v>16</v>
      </c>
      <c r="AB16" s="71"/>
      <c r="AC16" s="72"/>
      <c r="AD16" s="78" t="s">
        <v>769</v>
      </c>
      <c r="AE16" s="78">
        <v>4412</v>
      </c>
      <c r="AF16" s="78">
        <v>4719</v>
      </c>
      <c r="AG16" s="78">
        <v>15882</v>
      </c>
      <c r="AH16" s="78">
        <v>25723</v>
      </c>
      <c r="AI16" s="78"/>
      <c r="AJ16" s="78" t="s">
        <v>862</v>
      </c>
      <c r="AK16" s="78" t="s">
        <v>949</v>
      </c>
      <c r="AL16" s="82" t="s">
        <v>1022</v>
      </c>
      <c r="AM16" s="78"/>
      <c r="AN16" s="80">
        <v>43041.91407407408</v>
      </c>
      <c r="AO16" s="82" t="s">
        <v>1097</v>
      </c>
      <c r="AP16" s="78" t="b">
        <v>1</v>
      </c>
      <c r="AQ16" s="78" t="b">
        <v>0</v>
      </c>
      <c r="AR16" s="78" t="b">
        <v>1</v>
      </c>
      <c r="AS16" s="78" t="s">
        <v>718</v>
      </c>
      <c r="AT16" s="78">
        <v>4</v>
      </c>
      <c r="AU16" s="78"/>
      <c r="AV16" s="78" t="b">
        <v>0</v>
      </c>
      <c r="AW16" s="78" t="s">
        <v>1210</v>
      </c>
      <c r="AX16" s="82" t="s">
        <v>1224</v>
      </c>
      <c r="AY16" s="78" t="s">
        <v>66</v>
      </c>
      <c r="AZ16" s="78" t="str">
        <f>REPLACE(INDEX(GroupVertices[Group],MATCH(Vertices[[#This Row],[Vertex]],GroupVertices[Vertex],0)),1,1,"")</f>
        <v>2</v>
      </c>
      <c r="BA16" s="48"/>
      <c r="BB16" s="48"/>
      <c r="BC16" s="48"/>
      <c r="BD16" s="48"/>
      <c r="BE16" s="48" t="s">
        <v>381</v>
      </c>
      <c r="BF16" s="48" t="s">
        <v>381</v>
      </c>
      <c r="BG16" s="120" t="s">
        <v>1694</v>
      </c>
      <c r="BH16" s="120" t="s">
        <v>1694</v>
      </c>
      <c r="BI16" s="120" t="s">
        <v>1725</v>
      </c>
      <c r="BJ16" s="120" t="s">
        <v>1725</v>
      </c>
      <c r="BK16" s="120">
        <v>1</v>
      </c>
      <c r="BL16" s="123">
        <v>5</v>
      </c>
      <c r="BM16" s="120">
        <v>0</v>
      </c>
      <c r="BN16" s="123">
        <v>0</v>
      </c>
      <c r="BO16" s="120">
        <v>0</v>
      </c>
      <c r="BP16" s="123">
        <v>0</v>
      </c>
      <c r="BQ16" s="120">
        <v>19</v>
      </c>
      <c r="BR16" s="123">
        <v>95</v>
      </c>
      <c r="BS16" s="120">
        <v>20</v>
      </c>
      <c r="BT16" s="2"/>
      <c r="BU16" s="3"/>
      <c r="BV16" s="3"/>
      <c r="BW16" s="3"/>
      <c r="BX16" s="3"/>
    </row>
    <row r="17" spans="1:76" ht="15">
      <c r="A17" s="64" t="s">
        <v>304</v>
      </c>
      <c r="B17" s="65"/>
      <c r="C17" s="65" t="s">
        <v>64</v>
      </c>
      <c r="D17" s="66">
        <v>693.5921764876181</v>
      </c>
      <c r="E17" s="68"/>
      <c r="F17" s="100" t="s">
        <v>1203</v>
      </c>
      <c r="G17" s="65"/>
      <c r="H17" s="69" t="s">
        <v>304</v>
      </c>
      <c r="I17" s="70"/>
      <c r="J17" s="70"/>
      <c r="K17" s="69" t="s">
        <v>1320</v>
      </c>
      <c r="L17" s="73">
        <v>3.106615571112516</v>
      </c>
      <c r="M17" s="74">
        <v>8854.6953125</v>
      </c>
      <c r="N17" s="74">
        <v>8137.0654296875</v>
      </c>
      <c r="O17" s="75"/>
      <c r="P17" s="76"/>
      <c r="Q17" s="76"/>
      <c r="R17" s="86"/>
      <c r="S17" s="48">
        <v>4</v>
      </c>
      <c r="T17" s="48">
        <v>0</v>
      </c>
      <c r="U17" s="49">
        <v>1.333333</v>
      </c>
      <c r="V17" s="49">
        <v>0.004329</v>
      </c>
      <c r="W17" s="49">
        <v>0.002638</v>
      </c>
      <c r="X17" s="49">
        <v>1.303952</v>
      </c>
      <c r="Y17" s="49">
        <v>0.5</v>
      </c>
      <c r="Z17" s="49">
        <v>0</v>
      </c>
      <c r="AA17" s="71">
        <v>17</v>
      </c>
      <c r="AB17" s="71"/>
      <c r="AC17" s="72"/>
      <c r="AD17" s="78" t="s">
        <v>770</v>
      </c>
      <c r="AE17" s="78">
        <v>2813</v>
      </c>
      <c r="AF17" s="78">
        <v>521506</v>
      </c>
      <c r="AG17" s="78">
        <v>40830</v>
      </c>
      <c r="AH17" s="78">
        <v>20308</v>
      </c>
      <c r="AI17" s="78"/>
      <c r="AJ17" s="78" t="s">
        <v>863</v>
      </c>
      <c r="AK17" s="78" t="s">
        <v>951</v>
      </c>
      <c r="AL17" s="82" t="s">
        <v>1023</v>
      </c>
      <c r="AM17" s="78"/>
      <c r="AN17" s="80">
        <v>39999.62243055556</v>
      </c>
      <c r="AO17" s="82" t="s">
        <v>1098</v>
      </c>
      <c r="AP17" s="78" t="b">
        <v>0</v>
      </c>
      <c r="AQ17" s="78" t="b">
        <v>0</v>
      </c>
      <c r="AR17" s="78" t="b">
        <v>0</v>
      </c>
      <c r="AS17" s="78" t="s">
        <v>718</v>
      </c>
      <c r="AT17" s="78">
        <v>19504</v>
      </c>
      <c r="AU17" s="82" t="s">
        <v>1183</v>
      </c>
      <c r="AV17" s="78" t="b">
        <v>1</v>
      </c>
      <c r="AW17" s="78" t="s">
        <v>1210</v>
      </c>
      <c r="AX17" s="82" t="s">
        <v>1225</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244</v>
      </c>
      <c r="B18" s="65"/>
      <c r="C18" s="65" t="s">
        <v>64</v>
      </c>
      <c r="D18" s="66">
        <v>235.27757436569897</v>
      </c>
      <c r="E18" s="68"/>
      <c r="F18" s="100" t="s">
        <v>425</v>
      </c>
      <c r="G18" s="65"/>
      <c r="H18" s="69" t="s">
        <v>244</v>
      </c>
      <c r="I18" s="70"/>
      <c r="J18" s="70"/>
      <c r="K18" s="69" t="s">
        <v>1321</v>
      </c>
      <c r="L18" s="73">
        <v>3.106615571112516</v>
      </c>
      <c r="M18" s="74">
        <v>9401.7890625</v>
      </c>
      <c r="N18" s="74">
        <v>7963.68212890625</v>
      </c>
      <c r="O18" s="75"/>
      <c r="P18" s="76"/>
      <c r="Q18" s="76"/>
      <c r="R18" s="86"/>
      <c r="S18" s="48">
        <v>3</v>
      </c>
      <c r="T18" s="48">
        <v>2</v>
      </c>
      <c r="U18" s="49">
        <v>1.333333</v>
      </c>
      <c r="V18" s="49">
        <v>0.004329</v>
      </c>
      <c r="W18" s="49">
        <v>0.002638</v>
      </c>
      <c r="X18" s="49">
        <v>1.303952</v>
      </c>
      <c r="Y18" s="49">
        <v>0.4166666666666667</v>
      </c>
      <c r="Z18" s="49">
        <v>0.25</v>
      </c>
      <c r="AA18" s="71">
        <v>18</v>
      </c>
      <c r="AB18" s="71"/>
      <c r="AC18" s="72"/>
      <c r="AD18" s="78" t="s">
        <v>771</v>
      </c>
      <c r="AE18" s="78">
        <v>51445</v>
      </c>
      <c r="AF18" s="78">
        <v>71895</v>
      </c>
      <c r="AG18" s="78">
        <v>198966</v>
      </c>
      <c r="AH18" s="78">
        <v>142482</v>
      </c>
      <c r="AI18" s="78"/>
      <c r="AJ18" s="78" t="s">
        <v>864</v>
      </c>
      <c r="AK18" s="78" t="s">
        <v>952</v>
      </c>
      <c r="AL18" s="82" t="s">
        <v>1024</v>
      </c>
      <c r="AM18" s="78"/>
      <c r="AN18" s="80">
        <v>39524.70877314815</v>
      </c>
      <c r="AO18" s="82" t="s">
        <v>1099</v>
      </c>
      <c r="AP18" s="78" t="b">
        <v>0</v>
      </c>
      <c r="AQ18" s="78" t="b">
        <v>0</v>
      </c>
      <c r="AR18" s="78" t="b">
        <v>1</v>
      </c>
      <c r="AS18" s="78" t="s">
        <v>718</v>
      </c>
      <c r="AT18" s="78">
        <v>4732</v>
      </c>
      <c r="AU18" s="82" t="s">
        <v>1185</v>
      </c>
      <c r="AV18" s="78" t="b">
        <v>0</v>
      </c>
      <c r="AW18" s="78" t="s">
        <v>1210</v>
      </c>
      <c r="AX18" s="82" t="s">
        <v>1226</v>
      </c>
      <c r="AY18" s="78" t="s">
        <v>66</v>
      </c>
      <c r="AZ18" s="78" t="str">
        <f>REPLACE(INDEX(GroupVertices[Group],MATCH(Vertices[[#This Row],[Vertex]],GroupVertices[Vertex],0)),1,1,"")</f>
        <v>2</v>
      </c>
      <c r="BA18" s="48"/>
      <c r="BB18" s="48"/>
      <c r="BC18" s="48"/>
      <c r="BD18" s="48"/>
      <c r="BE18" s="48" t="s">
        <v>381</v>
      </c>
      <c r="BF18" s="48" t="s">
        <v>381</v>
      </c>
      <c r="BG18" s="120" t="s">
        <v>1694</v>
      </c>
      <c r="BH18" s="120" t="s">
        <v>1694</v>
      </c>
      <c r="BI18" s="120" t="s">
        <v>1725</v>
      </c>
      <c r="BJ18" s="120" t="s">
        <v>1725</v>
      </c>
      <c r="BK18" s="120">
        <v>1</v>
      </c>
      <c r="BL18" s="123">
        <v>5</v>
      </c>
      <c r="BM18" s="120">
        <v>0</v>
      </c>
      <c r="BN18" s="123">
        <v>0</v>
      </c>
      <c r="BO18" s="120">
        <v>0</v>
      </c>
      <c r="BP18" s="123">
        <v>0</v>
      </c>
      <c r="BQ18" s="120">
        <v>19</v>
      </c>
      <c r="BR18" s="123">
        <v>95</v>
      </c>
      <c r="BS18" s="120">
        <v>20</v>
      </c>
      <c r="BT18" s="2"/>
      <c r="BU18" s="3"/>
      <c r="BV18" s="3"/>
      <c r="BW18" s="3"/>
      <c r="BX18" s="3"/>
    </row>
    <row r="19" spans="1:76" ht="15">
      <c r="A19" s="64" t="s">
        <v>221</v>
      </c>
      <c r="B19" s="65"/>
      <c r="C19" s="65" t="s">
        <v>64</v>
      </c>
      <c r="D19" s="66">
        <v>162.08358736190618</v>
      </c>
      <c r="E19" s="68"/>
      <c r="F19" s="100" t="s">
        <v>404</v>
      </c>
      <c r="G19" s="65"/>
      <c r="H19" s="69" t="s">
        <v>221</v>
      </c>
      <c r="I19" s="70"/>
      <c r="J19" s="70"/>
      <c r="K19" s="69" t="s">
        <v>1322</v>
      </c>
      <c r="L19" s="73">
        <v>1</v>
      </c>
      <c r="M19" s="74">
        <v>7239.3671875</v>
      </c>
      <c r="N19" s="74">
        <v>817.5653076171875</v>
      </c>
      <c r="O19" s="75"/>
      <c r="P19" s="76"/>
      <c r="Q19" s="76"/>
      <c r="R19" s="86"/>
      <c r="S19" s="48">
        <v>0</v>
      </c>
      <c r="T19" s="48">
        <v>1</v>
      </c>
      <c r="U19" s="49">
        <v>0</v>
      </c>
      <c r="V19" s="49">
        <v>1</v>
      </c>
      <c r="W19" s="49">
        <v>0</v>
      </c>
      <c r="X19" s="49">
        <v>0.70175</v>
      </c>
      <c r="Y19" s="49">
        <v>0</v>
      </c>
      <c r="Z19" s="49">
        <v>0</v>
      </c>
      <c r="AA19" s="71">
        <v>19</v>
      </c>
      <c r="AB19" s="71"/>
      <c r="AC19" s="72"/>
      <c r="AD19" s="78" t="s">
        <v>772</v>
      </c>
      <c r="AE19" s="78">
        <v>168</v>
      </c>
      <c r="AF19" s="78">
        <v>91</v>
      </c>
      <c r="AG19" s="78">
        <v>58</v>
      </c>
      <c r="AH19" s="78">
        <v>8</v>
      </c>
      <c r="AI19" s="78"/>
      <c r="AJ19" s="78" t="s">
        <v>865</v>
      </c>
      <c r="AK19" s="78" t="s">
        <v>953</v>
      </c>
      <c r="AL19" s="82" t="s">
        <v>1025</v>
      </c>
      <c r="AM19" s="78"/>
      <c r="AN19" s="80">
        <v>43299.11371527778</v>
      </c>
      <c r="AO19" s="82" t="s">
        <v>1100</v>
      </c>
      <c r="AP19" s="78" t="b">
        <v>1</v>
      </c>
      <c r="AQ19" s="78" t="b">
        <v>0</v>
      </c>
      <c r="AR19" s="78" t="b">
        <v>0</v>
      </c>
      <c r="AS19" s="78" t="s">
        <v>718</v>
      </c>
      <c r="AT19" s="78">
        <v>0</v>
      </c>
      <c r="AU19" s="78"/>
      <c r="AV19" s="78" t="b">
        <v>0</v>
      </c>
      <c r="AW19" s="78" t="s">
        <v>1210</v>
      </c>
      <c r="AX19" s="82" t="s">
        <v>1227</v>
      </c>
      <c r="AY19" s="78" t="s">
        <v>66</v>
      </c>
      <c r="AZ19" s="78" t="str">
        <f>REPLACE(INDEX(GroupVertices[Group],MATCH(Vertices[[#This Row],[Vertex]],GroupVertices[Vertex],0)),1,1,"")</f>
        <v>6</v>
      </c>
      <c r="BA19" s="48"/>
      <c r="BB19" s="48"/>
      <c r="BC19" s="48"/>
      <c r="BD19" s="48"/>
      <c r="BE19" s="48" t="s">
        <v>380</v>
      </c>
      <c r="BF19" s="48" t="s">
        <v>380</v>
      </c>
      <c r="BG19" s="120" t="s">
        <v>1695</v>
      </c>
      <c r="BH19" s="120" t="s">
        <v>1695</v>
      </c>
      <c r="BI19" s="120" t="s">
        <v>1726</v>
      </c>
      <c r="BJ19" s="120" t="s">
        <v>1726</v>
      </c>
      <c r="BK19" s="120">
        <v>0</v>
      </c>
      <c r="BL19" s="123">
        <v>0</v>
      </c>
      <c r="BM19" s="120">
        <v>0</v>
      </c>
      <c r="BN19" s="123">
        <v>0</v>
      </c>
      <c r="BO19" s="120">
        <v>0</v>
      </c>
      <c r="BP19" s="123">
        <v>0</v>
      </c>
      <c r="BQ19" s="120">
        <v>23</v>
      </c>
      <c r="BR19" s="123">
        <v>100</v>
      </c>
      <c r="BS19" s="120">
        <v>23</v>
      </c>
      <c r="BT19" s="2"/>
      <c r="BU19" s="3"/>
      <c r="BV19" s="3"/>
      <c r="BW19" s="3"/>
      <c r="BX19" s="3"/>
    </row>
    <row r="20" spans="1:76" ht="15">
      <c r="A20" s="64" t="s">
        <v>291</v>
      </c>
      <c r="B20" s="65"/>
      <c r="C20" s="65" t="s">
        <v>64</v>
      </c>
      <c r="D20" s="66">
        <v>172.86533768973075</v>
      </c>
      <c r="E20" s="68"/>
      <c r="F20" s="100" t="s">
        <v>470</v>
      </c>
      <c r="G20" s="65"/>
      <c r="H20" s="69" t="s">
        <v>291</v>
      </c>
      <c r="I20" s="70"/>
      <c r="J20" s="70"/>
      <c r="K20" s="69" t="s">
        <v>1323</v>
      </c>
      <c r="L20" s="73">
        <v>1</v>
      </c>
      <c r="M20" s="74">
        <v>7918.31103515625</v>
      </c>
      <c r="N20" s="74">
        <v>817.5653076171875</v>
      </c>
      <c r="O20" s="75"/>
      <c r="P20" s="76"/>
      <c r="Q20" s="76"/>
      <c r="R20" s="86"/>
      <c r="S20" s="48">
        <v>2</v>
      </c>
      <c r="T20" s="48">
        <v>1</v>
      </c>
      <c r="U20" s="49">
        <v>0</v>
      </c>
      <c r="V20" s="49">
        <v>1</v>
      </c>
      <c r="W20" s="49">
        <v>0</v>
      </c>
      <c r="X20" s="49">
        <v>1.298238</v>
      </c>
      <c r="Y20" s="49">
        <v>0</v>
      </c>
      <c r="Z20" s="49">
        <v>0</v>
      </c>
      <c r="AA20" s="71">
        <v>20</v>
      </c>
      <c r="AB20" s="71"/>
      <c r="AC20" s="72"/>
      <c r="AD20" s="78" t="s">
        <v>773</v>
      </c>
      <c r="AE20" s="78">
        <v>6686</v>
      </c>
      <c r="AF20" s="78">
        <v>10668</v>
      </c>
      <c r="AG20" s="78">
        <v>14997</v>
      </c>
      <c r="AH20" s="78">
        <v>3051</v>
      </c>
      <c r="AI20" s="78"/>
      <c r="AJ20" s="78" t="s">
        <v>866</v>
      </c>
      <c r="AK20" s="78" t="s">
        <v>954</v>
      </c>
      <c r="AL20" s="82" t="s">
        <v>1026</v>
      </c>
      <c r="AM20" s="78"/>
      <c r="AN20" s="80">
        <v>40784.80278935185</v>
      </c>
      <c r="AO20" s="82" t="s">
        <v>1101</v>
      </c>
      <c r="AP20" s="78" t="b">
        <v>0</v>
      </c>
      <c r="AQ20" s="78" t="b">
        <v>0</v>
      </c>
      <c r="AR20" s="78" t="b">
        <v>0</v>
      </c>
      <c r="AS20" s="78" t="s">
        <v>718</v>
      </c>
      <c r="AT20" s="78">
        <v>248</v>
      </c>
      <c r="AU20" s="82" t="s">
        <v>1180</v>
      </c>
      <c r="AV20" s="78" t="b">
        <v>0</v>
      </c>
      <c r="AW20" s="78" t="s">
        <v>1210</v>
      </c>
      <c r="AX20" s="82" t="s">
        <v>1228</v>
      </c>
      <c r="AY20" s="78" t="s">
        <v>66</v>
      </c>
      <c r="AZ20" s="78" t="str">
        <f>REPLACE(INDEX(GroupVertices[Group],MATCH(Vertices[[#This Row],[Vertex]],GroupVertices[Vertex],0)),1,1,"")</f>
        <v>6</v>
      </c>
      <c r="BA20" s="48" t="s">
        <v>1487</v>
      </c>
      <c r="BB20" s="48" t="s">
        <v>1674</v>
      </c>
      <c r="BC20" s="48" t="s">
        <v>1500</v>
      </c>
      <c r="BD20" s="48" t="s">
        <v>1679</v>
      </c>
      <c r="BE20" s="48" t="s">
        <v>380</v>
      </c>
      <c r="BF20" s="48" t="s">
        <v>1684</v>
      </c>
      <c r="BG20" s="120" t="s">
        <v>1696</v>
      </c>
      <c r="BH20" s="120" t="s">
        <v>1716</v>
      </c>
      <c r="BI20" s="120" t="s">
        <v>1631</v>
      </c>
      <c r="BJ20" s="120" t="s">
        <v>1745</v>
      </c>
      <c r="BK20" s="120">
        <v>0</v>
      </c>
      <c r="BL20" s="123">
        <v>0</v>
      </c>
      <c r="BM20" s="120">
        <v>2</v>
      </c>
      <c r="BN20" s="123">
        <v>2.0408163265306123</v>
      </c>
      <c r="BO20" s="120">
        <v>0</v>
      </c>
      <c r="BP20" s="123">
        <v>0</v>
      </c>
      <c r="BQ20" s="120">
        <v>96</v>
      </c>
      <c r="BR20" s="123">
        <v>97.95918367346938</v>
      </c>
      <c r="BS20" s="120">
        <v>98</v>
      </c>
      <c r="BT20" s="2"/>
      <c r="BU20" s="3"/>
      <c r="BV20" s="3"/>
      <c r="BW20" s="3"/>
      <c r="BX20" s="3"/>
    </row>
    <row r="21" spans="1:76" ht="15">
      <c r="A21" s="64" t="s">
        <v>222</v>
      </c>
      <c r="B21" s="65"/>
      <c r="C21" s="65" t="s">
        <v>64</v>
      </c>
      <c r="D21" s="66">
        <v>162.2069296886214</v>
      </c>
      <c r="E21" s="68"/>
      <c r="F21" s="100" t="s">
        <v>405</v>
      </c>
      <c r="G21" s="65"/>
      <c r="H21" s="69" t="s">
        <v>222</v>
      </c>
      <c r="I21" s="70"/>
      <c r="J21" s="70"/>
      <c r="K21" s="69" t="s">
        <v>1324</v>
      </c>
      <c r="L21" s="73">
        <v>1</v>
      </c>
      <c r="M21" s="74">
        <v>4616.64111328125</v>
      </c>
      <c r="N21" s="74">
        <v>9268.1572265625</v>
      </c>
      <c r="O21" s="75"/>
      <c r="P21" s="76"/>
      <c r="Q21" s="76"/>
      <c r="R21" s="86"/>
      <c r="S21" s="48">
        <v>0</v>
      </c>
      <c r="T21" s="48">
        <v>1</v>
      </c>
      <c r="U21" s="49">
        <v>0</v>
      </c>
      <c r="V21" s="49">
        <v>0.005319</v>
      </c>
      <c r="W21" s="49">
        <v>0.013102</v>
      </c>
      <c r="X21" s="49">
        <v>0.522419</v>
      </c>
      <c r="Y21" s="49">
        <v>0</v>
      </c>
      <c r="Z21" s="49">
        <v>0</v>
      </c>
      <c r="AA21" s="71">
        <v>21</v>
      </c>
      <c r="AB21" s="71"/>
      <c r="AC21" s="72"/>
      <c r="AD21" s="78" t="s">
        <v>774</v>
      </c>
      <c r="AE21" s="78">
        <v>340</v>
      </c>
      <c r="AF21" s="78">
        <v>212</v>
      </c>
      <c r="AG21" s="78">
        <v>454</v>
      </c>
      <c r="AH21" s="78">
        <v>1000</v>
      </c>
      <c r="AI21" s="78"/>
      <c r="AJ21" s="78" t="s">
        <v>867</v>
      </c>
      <c r="AK21" s="78" t="s">
        <v>941</v>
      </c>
      <c r="AL21" s="82" t="s">
        <v>1027</v>
      </c>
      <c r="AM21" s="78"/>
      <c r="AN21" s="80">
        <v>43521.74490740741</v>
      </c>
      <c r="AO21" s="82" t="s">
        <v>1102</v>
      </c>
      <c r="AP21" s="78" t="b">
        <v>1</v>
      </c>
      <c r="AQ21" s="78" t="b">
        <v>0</v>
      </c>
      <c r="AR21" s="78" t="b">
        <v>0</v>
      </c>
      <c r="AS21" s="78" t="s">
        <v>718</v>
      </c>
      <c r="AT21" s="78">
        <v>2</v>
      </c>
      <c r="AU21" s="78"/>
      <c r="AV21" s="78" t="b">
        <v>0</v>
      </c>
      <c r="AW21" s="78" t="s">
        <v>1210</v>
      </c>
      <c r="AX21" s="82" t="s">
        <v>1229</v>
      </c>
      <c r="AY21" s="78" t="s">
        <v>66</v>
      </c>
      <c r="AZ21" s="78" t="str">
        <f>REPLACE(INDEX(GroupVertices[Group],MATCH(Vertices[[#This Row],[Vertex]],GroupVertices[Vertex],0)),1,1,"")</f>
        <v>1</v>
      </c>
      <c r="BA21" s="48"/>
      <c r="BB21" s="48"/>
      <c r="BC21" s="48"/>
      <c r="BD21" s="48"/>
      <c r="BE21" s="48" t="s">
        <v>376</v>
      </c>
      <c r="BF21" s="48" t="s">
        <v>376</v>
      </c>
      <c r="BG21" s="120" t="s">
        <v>1697</v>
      </c>
      <c r="BH21" s="120" t="s">
        <v>1697</v>
      </c>
      <c r="BI21" s="120" t="s">
        <v>1727</v>
      </c>
      <c r="BJ21" s="120" t="s">
        <v>1727</v>
      </c>
      <c r="BK21" s="120">
        <v>0</v>
      </c>
      <c r="BL21" s="123">
        <v>0</v>
      </c>
      <c r="BM21" s="120">
        <v>0</v>
      </c>
      <c r="BN21" s="123">
        <v>0</v>
      </c>
      <c r="BO21" s="120">
        <v>0</v>
      </c>
      <c r="BP21" s="123">
        <v>0</v>
      </c>
      <c r="BQ21" s="120">
        <v>23</v>
      </c>
      <c r="BR21" s="123">
        <v>100</v>
      </c>
      <c r="BS21" s="120">
        <v>23</v>
      </c>
      <c r="BT21" s="2"/>
      <c r="BU21" s="3"/>
      <c r="BV21" s="3"/>
      <c r="BW21" s="3"/>
      <c r="BX21" s="3"/>
    </row>
    <row r="22" spans="1:76" ht="15">
      <c r="A22" s="64" t="s">
        <v>223</v>
      </c>
      <c r="B22" s="65"/>
      <c r="C22" s="65" t="s">
        <v>64</v>
      </c>
      <c r="D22" s="66">
        <v>162.03567753252094</v>
      </c>
      <c r="E22" s="68"/>
      <c r="F22" s="100" t="s">
        <v>406</v>
      </c>
      <c r="G22" s="65"/>
      <c r="H22" s="69" t="s">
        <v>223</v>
      </c>
      <c r="I22" s="70"/>
      <c r="J22" s="70"/>
      <c r="K22" s="69" t="s">
        <v>1325</v>
      </c>
      <c r="L22" s="73">
        <v>1</v>
      </c>
      <c r="M22" s="74">
        <v>6099.5400390625</v>
      </c>
      <c r="N22" s="74">
        <v>2179.473876953125</v>
      </c>
      <c r="O22" s="75"/>
      <c r="P22" s="76"/>
      <c r="Q22" s="76"/>
      <c r="R22" s="86"/>
      <c r="S22" s="48">
        <v>0</v>
      </c>
      <c r="T22" s="48">
        <v>1</v>
      </c>
      <c r="U22" s="49">
        <v>0</v>
      </c>
      <c r="V22" s="49">
        <v>0.005319</v>
      </c>
      <c r="W22" s="49">
        <v>0.013102</v>
      </c>
      <c r="X22" s="49">
        <v>0.522419</v>
      </c>
      <c r="Y22" s="49">
        <v>0</v>
      </c>
      <c r="Z22" s="49">
        <v>0</v>
      </c>
      <c r="AA22" s="71">
        <v>22</v>
      </c>
      <c r="AB22" s="71"/>
      <c r="AC22" s="72"/>
      <c r="AD22" s="78" t="s">
        <v>775</v>
      </c>
      <c r="AE22" s="78">
        <v>111</v>
      </c>
      <c r="AF22" s="78">
        <v>44</v>
      </c>
      <c r="AG22" s="78">
        <v>178</v>
      </c>
      <c r="AH22" s="78">
        <v>48</v>
      </c>
      <c r="AI22" s="78"/>
      <c r="AJ22" s="78" t="s">
        <v>868</v>
      </c>
      <c r="AK22" s="78" t="s">
        <v>955</v>
      </c>
      <c r="AL22" s="82" t="s">
        <v>1028</v>
      </c>
      <c r="AM22" s="78"/>
      <c r="AN22" s="80">
        <v>42850.92952546296</v>
      </c>
      <c r="AO22" s="82" t="s">
        <v>1103</v>
      </c>
      <c r="AP22" s="78" t="b">
        <v>0</v>
      </c>
      <c r="AQ22" s="78" t="b">
        <v>0</v>
      </c>
      <c r="AR22" s="78" t="b">
        <v>0</v>
      </c>
      <c r="AS22" s="78" t="s">
        <v>718</v>
      </c>
      <c r="AT22" s="78">
        <v>21</v>
      </c>
      <c r="AU22" s="82" t="s">
        <v>1183</v>
      </c>
      <c r="AV22" s="78" t="b">
        <v>0</v>
      </c>
      <c r="AW22" s="78" t="s">
        <v>1210</v>
      </c>
      <c r="AX22" s="82" t="s">
        <v>1230</v>
      </c>
      <c r="AY22" s="78" t="s">
        <v>66</v>
      </c>
      <c r="AZ22" s="78" t="str">
        <f>REPLACE(INDEX(GroupVertices[Group],MATCH(Vertices[[#This Row],[Vertex]],GroupVertices[Vertex],0)),1,1,"")</f>
        <v>1</v>
      </c>
      <c r="BA22" s="48"/>
      <c r="BB22" s="48"/>
      <c r="BC22" s="48"/>
      <c r="BD22" s="48"/>
      <c r="BE22" s="48" t="s">
        <v>376</v>
      </c>
      <c r="BF22" s="48" t="s">
        <v>376</v>
      </c>
      <c r="BG22" s="120" t="s">
        <v>1697</v>
      </c>
      <c r="BH22" s="120" t="s">
        <v>1697</v>
      </c>
      <c r="BI22" s="120" t="s">
        <v>1727</v>
      </c>
      <c r="BJ22" s="120" t="s">
        <v>1727</v>
      </c>
      <c r="BK22" s="120">
        <v>0</v>
      </c>
      <c r="BL22" s="123">
        <v>0</v>
      </c>
      <c r="BM22" s="120">
        <v>0</v>
      </c>
      <c r="BN22" s="123">
        <v>0</v>
      </c>
      <c r="BO22" s="120">
        <v>0</v>
      </c>
      <c r="BP22" s="123">
        <v>0</v>
      </c>
      <c r="BQ22" s="120">
        <v>23</v>
      </c>
      <c r="BR22" s="123">
        <v>100</v>
      </c>
      <c r="BS22" s="120">
        <v>23</v>
      </c>
      <c r="BT22" s="2"/>
      <c r="BU22" s="3"/>
      <c r="BV22" s="3"/>
      <c r="BW22" s="3"/>
      <c r="BX22" s="3"/>
    </row>
    <row r="23" spans="1:76" ht="15">
      <c r="A23" s="64" t="s">
        <v>224</v>
      </c>
      <c r="B23" s="65"/>
      <c r="C23" s="65" t="s">
        <v>64</v>
      </c>
      <c r="D23" s="66">
        <v>162.34352367027293</v>
      </c>
      <c r="E23" s="68"/>
      <c r="F23" s="100" t="s">
        <v>407</v>
      </c>
      <c r="G23" s="65"/>
      <c r="H23" s="69" t="s">
        <v>224</v>
      </c>
      <c r="I23" s="70"/>
      <c r="J23" s="70"/>
      <c r="K23" s="69" t="s">
        <v>1326</v>
      </c>
      <c r="L23" s="73">
        <v>1</v>
      </c>
      <c r="M23" s="74">
        <v>8790.5439453125</v>
      </c>
      <c r="N23" s="74">
        <v>817.5653076171875</v>
      </c>
      <c r="O23" s="75"/>
      <c r="P23" s="76"/>
      <c r="Q23" s="76"/>
      <c r="R23" s="86"/>
      <c r="S23" s="48">
        <v>2</v>
      </c>
      <c r="T23" s="48">
        <v>1</v>
      </c>
      <c r="U23" s="49">
        <v>0</v>
      </c>
      <c r="V23" s="49">
        <v>1</v>
      </c>
      <c r="W23" s="49">
        <v>0</v>
      </c>
      <c r="X23" s="49">
        <v>1.298238</v>
      </c>
      <c r="Y23" s="49">
        <v>0</v>
      </c>
      <c r="Z23" s="49">
        <v>0</v>
      </c>
      <c r="AA23" s="71">
        <v>23</v>
      </c>
      <c r="AB23" s="71"/>
      <c r="AC23" s="72"/>
      <c r="AD23" s="78" t="s">
        <v>776</v>
      </c>
      <c r="AE23" s="78">
        <v>638</v>
      </c>
      <c r="AF23" s="78">
        <v>346</v>
      </c>
      <c r="AG23" s="78">
        <v>1005</v>
      </c>
      <c r="AH23" s="78">
        <v>1105</v>
      </c>
      <c r="AI23" s="78"/>
      <c r="AJ23" s="78" t="s">
        <v>869</v>
      </c>
      <c r="AK23" s="78" t="s">
        <v>956</v>
      </c>
      <c r="AL23" s="82" t="s">
        <v>1029</v>
      </c>
      <c r="AM23" s="78"/>
      <c r="AN23" s="80">
        <v>42300.94556712963</v>
      </c>
      <c r="AO23" s="82" t="s">
        <v>1104</v>
      </c>
      <c r="AP23" s="78" t="b">
        <v>0</v>
      </c>
      <c r="AQ23" s="78" t="b">
        <v>0</v>
      </c>
      <c r="AR23" s="78" t="b">
        <v>1</v>
      </c>
      <c r="AS23" s="78" t="s">
        <v>718</v>
      </c>
      <c r="AT23" s="78">
        <v>16</v>
      </c>
      <c r="AU23" s="82" t="s">
        <v>1183</v>
      </c>
      <c r="AV23" s="78" t="b">
        <v>0</v>
      </c>
      <c r="AW23" s="78" t="s">
        <v>1210</v>
      </c>
      <c r="AX23" s="82" t="s">
        <v>1231</v>
      </c>
      <c r="AY23" s="78" t="s">
        <v>66</v>
      </c>
      <c r="AZ23" s="78" t="str">
        <f>REPLACE(INDEX(GroupVertices[Group],MATCH(Vertices[[#This Row],[Vertex]],GroupVertices[Vertex],0)),1,1,"")</f>
        <v>5</v>
      </c>
      <c r="BA23" s="48"/>
      <c r="BB23" s="48"/>
      <c r="BC23" s="48"/>
      <c r="BD23" s="48"/>
      <c r="BE23" s="48" t="s">
        <v>382</v>
      </c>
      <c r="BF23" s="48" t="s">
        <v>382</v>
      </c>
      <c r="BG23" s="120" t="s">
        <v>1698</v>
      </c>
      <c r="BH23" s="120" t="s">
        <v>1698</v>
      </c>
      <c r="BI23" s="120" t="s">
        <v>1632</v>
      </c>
      <c r="BJ23" s="120" t="s">
        <v>1632</v>
      </c>
      <c r="BK23" s="120">
        <v>0</v>
      </c>
      <c r="BL23" s="123">
        <v>0</v>
      </c>
      <c r="BM23" s="120">
        <v>0</v>
      </c>
      <c r="BN23" s="123">
        <v>0</v>
      </c>
      <c r="BO23" s="120">
        <v>0</v>
      </c>
      <c r="BP23" s="123">
        <v>0</v>
      </c>
      <c r="BQ23" s="120">
        <v>16</v>
      </c>
      <c r="BR23" s="123">
        <v>100</v>
      </c>
      <c r="BS23" s="120">
        <v>16</v>
      </c>
      <c r="BT23" s="2"/>
      <c r="BU23" s="3"/>
      <c r="BV23" s="3"/>
      <c r="BW23" s="3"/>
      <c r="BX23" s="3"/>
    </row>
    <row r="24" spans="1:76" ht="15">
      <c r="A24" s="64" t="s">
        <v>225</v>
      </c>
      <c r="B24" s="65"/>
      <c r="C24" s="65" t="s">
        <v>64</v>
      </c>
      <c r="D24" s="66">
        <v>162.47502086156436</v>
      </c>
      <c r="E24" s="68"/>
      <c r="F24" s="100" t="s">
        <v>408</v>
      </c>
      <c r="G24" s="65"/>
      <c r="H24" s="69" t="s">
        <v>225</v>
      </c>
      <c r="I24" s="70"/>
      <c r="J24" s="70"/>
      <c r="K24" s="69" t="s">
        <v>1327</v>
      </c>
      <c r="L24" s="73">
        <v>1</v>
      </c>
      <c r="M24" s="74">
        <v>9466.240234375</v>
      </c>
      <c r="N24" s="74">
        <v>817.5653076171875</v>
      </c>
      <c r="O24" s="75"/>
      <c r="P24" s="76"/>
      <c r="Q24" s="76"/>
      <c r="R24" s="86"/>
      <c r="S24" s="48">
        <v>0</v>
      </c>
      <c r="T24" s="48">
        <v>1</v>
      </c>
      <c r="U24" s="49">
        <v>0</v>
      </c>
      <c r="V24" s="49">
        <v>1</v>
      </c>
      <c r="W24" s="49">
        <v>0</v>
      </c>
      <c r="X24" s="49">
        <v>0.70175</v>
      </c>
      <c r="Y24" s="49">
        <v>0</v>
      </c>
      <c r="Z24" s="49">
        <v>0</v>
      </c>
      <c r="AA24" s="71">
        <v>24</v>
      </c>
      <c r="AB24" s="71"/>
      <c r="AC24" s="72"/>
      <c r="AD24" s="78" t="s">
        <v>777</v>
      </c>
      <c r="AE24" s="78">
        <v>86</v>
      </c>
      <c r="AF24" s="78">
        <v>475</v>
      </c>
      <c r="AG24" s="78">
        <v>16696</v>
      </c>
      <c r="AH24" s="78">
        <v>0</v>
      </c>
      <c r="AI24" s="78"/>
      <c r="AJ24" s="78" t="s">
        <v>870</v>
      </c>
      <c r="AK24" s="78" t="s">
        <v>957</v>
      </c>
      <c r="AL24" s="82" t="s">
        <v>1030</v>
      </c>
      <c r="AM24" s="78"/>
      <c r="AN24" s="80">
        <v>43214.29319444444</v>
      </c>
      <c r="AO24" s="82" t="s">
        <v>1105</v>
      </c>
      <c r="AP24" s="78" t="b">
        <v>1</v>
      </c>
      <c r="AQ24" s="78" t="b">
        <v>0</v>
      </c>
      <c r="AR24" s="78" t="b">
        <v>0</v>
      </c>
      <c r="AS24" s="78" t="s">
        <v>718</v>
      </c>
      <c r="AT24" s="78">
        <v>20</v>
      </c>
      <c r="AU24" s="78"/>
      <c r="AV24" s="78" t="b">
        <v>0</v>
      </c>
      <c r="AW24" s="78" t="s">
        <v>1210</v>
      </c>
      <c r="AX24" s="82" t="s">
        <v>1232</v>
      </c>
      <c r="AY24" s="78" t="s">
        <v>66</v>
      </c>
      <c r="AZ24" s="78" t="str">
        <f>REPLACE(INDEX(GroupVertices[Group],MATCH(Vertices[[#This Row],[Vertex]],GroupVertices[Vertex],0)),1,1,"")</f>
        <v>5</v>
      </c>
      <c r="BA24" s="48"/>
      <c r="BB24" s="48"/>
      <c r="BC24" s="48"/>
      <c r="BD24" s="48"/>
      <c r="BE24" s="48" t="s">
        <v>382</v>
      </c>
      <c r="BF24" s="48" t="s">
        <v>382</v>
      </c>
      <c r="BG24" s="120" t="s">
        <v>1699</v>
      </c>
      <c r="BH24" s="120" t="s">
        <v>1699</v>
      </c>
      <c r="BI24" s="120" t="s">
        <v>1728</v>
      </c>
      <c r="BJ24" s="120" t="s">
        <v>1728</v>
      </c>
      <c r="BK24" s="120">
        <v>0</v>
      </c>
      <c r="BL24" s="123">
        <v>0</v>
      </c>
      <c r="BM24" s="120">
        <v>0</v>
      </c>
      <c r="BN24" s="123">
        <v>0</v>
      </c>
      <c r="BO24" s="120">
        <v>0</v>
      </c>
      <c r="BP24" s="123">
        <v>0</v>
      </c>
      <c r="BQ24" s="120">
        <v>18</v>
      </c>
      <c r="BR24" s="123">
        <v>100</v>
      </c>
      <c r="BS24" s="120">
        <v>18</v>
      </c>
      <c r="BT24" s="2"/>
      <c r="BU24" s="3"/>
      <c r="BV24" s="3"/>
      <c r="BW24" s="3"/>
      <c r="BX24" s="3"/>
    </row>
    <row r="25" spans="1:76" ht="15">
      <c r="A25" s="64" t="s">
        <v>226</v>
      </c>
      <c r="B25" s="65"/>
      <c r="C25" s="65" t="s">
        <v>64</v>
      </c>
      <c r="D25" s="66">
        <v>162.13659398165154</v>
      </c>
      <c r="E25" s="68"/>
      <c r="F25" s="100" t="s">
        <v>409</v>
      </c>
      <c r="G25" s="65"/>
      <c r="H25" s="69" t="s">
        <v>226</v>
      </c>
      <c r="I25" s="70"/>
      <c r="J25" s="70"/>
      <c r="K25" s="69" t="s">
        <v>1328</v>
      </c>
      <c r="L25" s="73">
        <v>1</v>
      </c>
      <c r="M25" s="74">
        <v>8489.876953125</v>
      </c>
      <c r="N25" s="74">
        <v>2636.50830078125</v>
      </c>
      <c r="O25" s="75"/>
      <c r="P25" s="76"/>
      <c r="Q25" s="76"/>
      <c r="R25" s="86"/>
      <c r="S25" s="48">
        <v>0</v>
      </c>
      <c r="T25" s="48">
        <v>1</v>
      </c>
      <c r="U25" s="49">
        <v>0</v>
      </c>
      <c r="V25" s="49">
        <v>0.003311</v>
      </c>
      <c r="W25" s="49">
        <v>0.000261</v>
      </c>
      <c r="X25" s="49">
        <v>0.488989</v>
      </c>
      <c r="Y25" s="49">
        <v>0</v>
      </c>
      <c r="Z25" s="49">
        <v>0</v>
      </c>
      <c r="AA25" s="71">
        <v>25</v>
      </c>
      <c r="AB25" s="71"/>
      <c r="AC25" s="72"/>
      <c r="AD25" s="78" t="s">
        <v>226</v>
      </c>
      <c r="AE25" s="78">
        <v>591</v>
      </c>
      <c r="AF25" s="78">
        <v>143</v>
      </c>
      <c r="AG25" s="78">
        <v>474</v>
      </c>
      <c r="AH25" s="78">
        <v>208</v>
      </c>
      <c r="AI25" s="78"/>
      <c r="AJ25" s="78" t="s">
        <v>871</v>
      </c>
      <c r="AK25" s="78" t="s">
        <v>958</v>
      </c>
      <c r="AL25" s="82" t="s">
        <v>1031</v>
      </c>
      <c r="AM25" s="78"/>
      <c r="AN25" s="80">
        <v>39603.766539351855</v>
      </c>
      <c r="AO25" s="82" t="s">
        <v>1106</v>
      </c>
      <c r="AP25" s="78" t="b">
        <v>1</v>
      </c>
      <c r="AQ25" s="78" t="b">
        <v>0</v>
      </c>
      <c r="AR25" s="78" t="b">
        <v>1</v>
      </c>
      <c r="AS25" s="78" t="s">
        <v>718</v>
      </c>
      <c r="AT25" s="78">
        <v>1</v>
      </c>
      <c r="AU25" s="82" t="s">
        <v>1183</v>
      </c>
      <c r="AV25" s="78" t="b">
        <v>0</v>
      </c>
      <c r="AW25" s="78" t="s">
        <v>1210</v>
      </c>
      <c r="AX25" s="82" t="s">
        <v>1233</v>
      </c>
      <c r="AY25" s="78" t="s">
        <v>66</v>
      </c>
      <c r="AZ25" s="78" t="str">
        <f>REPLACE(INDEX(GroupVertices[Group],MATCH(Vertices[[#This Row],[Vertex]],GroupVertices[Vertex],0)),1,1,"")</f>
        <v>3</v>
      </c>
      <c r="BA25" s="48"/>
      <c r="BB25" s="48"/>
      <c r="BC25" s="48"/>
      <c r="BD25" s="48"/>
      <c r="BE25" s="48" t="s">
        <v>383</v>
      </c>
      <c r="BF25" s="48" t="s">
        <v>383</v>
      </c>
      <c r="BG25" s="120" t="s">
        <v>1700</v>
      </c>
      <c r="BH25" s="120" t="s">
        <v>1700</v>
      </c>
      <c r="BI25" s="120" t="s">
        <v>1729</v>
      </c>
      <c r="BJ25" s="120" t="s">
        <v>1729</v>
      </c>
      <c r="BK25" s="120">
        <v>0</v>
      </c>
      <c r="BL25" s="123">
        <v>0</v>
      </c>
      <c r="BM25" s="120">
        <v>0</v>
      </c>
      <c r="BN25" s="123">
        <v>0</v>
      </c>
      <c r="BO25" s="120">
        <v>0</v>
      </c>
      <c r="BP25" s="123">
        <v>0</v>
      </c>
      <c r="BQ25" s="120">
        <v>24</v>
      </c>
      <c r="BR25" s="123">
        <v>100</v>
      </c>
      <c r="BS25" s="120">
        <v>24</v>
      </c>
      <c r="BT25" s="2"/>
      <c r="BU25" s="3"/>
      <c r="BV25" s="3"/>
      <c r="BW25" s="3"/>
      <c r="BX25" s="3"/>
    </row>
    <row r="26" spans="1:76" ht="15">
      <c r="A26" s="64" t="s">
        <v>287</v>
      </c>
      <c r="B26" s="65"/>
      <c r="C26" s="65" t="s">
        <v>64</v>
      </c>
      <c r="D26" s="66">
        <v>163.17837793126267</v>
      </c>
      <c r="E26" s="68"/>
      <c r="F26" s="100" t="s">
        <v>1204</v>
      </c>
      <c r="G26" s="65"/>
      <c r="H26" s="69" t="s">
        <v>287</v>
      </c>
      <c r="I26" s="70"/>
      <c r="J26" s="70"/>
      <c r="K26" s="69" t="s">
        <v>1329</v>
      </c>
      <c r="L26" s="73">
        <v>1723.1586599241466</v>
      </c>
      <c r="M26" s="74">
        <v>9099.3662109375</v>
      </c>
      <c r="N26" s="74">
        <v>4112.0048828125</v>
      </c>
      <c r="O26" s="75"/>
      <c r="P26" s="76"/>
      <c r="Q26" s="76"/>
      <c r="R26" s="86"/>
      <c r="S26" s="48">
        <v>9</v>
      </c>
      <c r="T26" s="48">
        <v>1</v>
      </c>
      <c r="U26" s="49">
        <v>1090</v>
      </c>
      <c r="V26" s="49">
        <v>0.004525</v>
      </c>
      <c r="W26" s="49">
        <v>0.002257</v>
      </c>
      <c r="X26" s="49">
        <v>3.589296</v>
      </c>
      <c r="Y26" s="49">
        <v>0.017857142857142856</v>
      </c>
      <c r="Z26" s="49">
        <v>0</v>
      </c>
      <c r="AA26" s="71">
        <v>26</v>
      </c>
      <c r="AB26" s="71"/>
      <c r="AC26" s="72"/>
      <c r="AD26" s="78" t="s">
        <v>778</v>
      </c>
      <c r="AE26" s="78">
        <v>940</v>
      </c>
      <c r="AF26" s="78">
        <v>1165</v>
      </c>
      <c r="AG26" s="78">
        <v>2300</v>
      </c>
      <c r="AH26" s="78">
        <v>5190</v>
      </c>
      <c r="AI26" s="78"/>
      <c r="AJ26" s="78" t="s">
        <v>872</v>
      </c>
      <c r="AK26" s="78"/>
      <c r="AL26" s="78"/>
      <c r="AM26" s="78"/>
      <c r="AN26" s="80">
        <v>42208.42346064815</v>
      </c>
      <c r="AO26" s="82" t="s">
        <v>1107</v>
      </c>
      <c r="AP26" s="78" t="b">
        <v>0</v>
      </c>
      <c r="AQ26" s="78" t="b">
        <v>0</v>
      </c>
      <c r="AR26" s="78" t="b">
        <v>0</v>
      </c>
      <c r="AS26" s="78" t="s">
        <v>718</v>
      </c>
      <c r="AT26" s="78">
        <v>108</v>
      </c>
      <c r="AU26" s="82" t="s">
        <v>1183</v>
      </c>
      <c r="AV26" s="78" t="b">
        <v>1</v>
      </c>
      <c r="AW26" s="78" t="s">
        <v>1210</v>
      </c>
      <c r="AX26" s="82" t="s">
        <v>1234</v>
      </c>
      <c r="AY26" s="78" t="s">
        <v>66</v>
      </c>
      <c r="AZ26" s="78" t="str">
        <f>REPLACE(INDEX(GroupVertices[Group],MATCH(Vertices[[#This Row],[Vertex]],GroupVertices[Vertex],0)),1,1,"")</f>
        <v>3</v>
      </c>
      <c r="BA26" s="48" t="s">
        <v>358</v>
      </c>
      <c r="BB26" s="48" t="s">
        <v>358</v>
      </c>
      <c r="BC26" s="48" t="s">
        <v>371</v>
      </c>
      <c r="BD26" s="48" t="s">
        <v>371</v>
      </c>
      <c r="BE26" s="48" t="s">
        <v>1524</v>
      </c>
      <c r="BF26" s="48" t="s">
        <v>1524</v>
      </c>
      <c r="BG26" s="120" t="s">
        <v>1701</v>
      </c>
      <c r="BH26" s="120" t="s">
        <v>1701</v>
      </c>
      <c r="BI26" s="120" t="s">
        <v>1730</v>
      </c>
      <c r="BJ26" s="120" t="s">
        <v>1730</v>
      </c>
      <c r="BK26" s="120">
        <v>0</v>
      </c>
      <c r="BL26" s="123">
        <v>0</v>
      </c>
      <c r="BM26" s="120">
        <v>0</v>
      </c>
      <c r="BN26" s="123">
        <v>0</v>
      </c>
      <c r="BO26" s="120">
        <v>0</v>
      </c>
      <c r="BP26" s="123">
        <v>0</v>
      </c>
      <c r="BQ26" s="120">
        <v>32</v>
      </c>
      <c r="BR26" s="123">
        <v>100</v>
      </c>
      <c r="BS26" s="120">
        <v>32</v>
      </c>
      <c r="BT26" s="2"/>
      <c r="BU26" s="3"/>
      <c r="BV26" s="3"/>
      <c r="BW26" s="3"/>
      <c r="BX26" s="3"/>
    </row>
    <row r="27" spans="1:76" ht="15">
      <c r="A27" s="64" t="s">
        <v>227</v>
      </c>
      <c r="B27" s="65"/>
      <c r="C27" s="65" t="s">
        <v>64</v>
      </c>
      <c r="D27" s="66">
        <v>162</v>
      </c>
      <c r="E27" s="68"/>
      <c r="F27" s="100" t="s">
        <v>410</v>
      </c>
      <c r="G27" s="65"/>
      <c r="H27" s="69" t="s">
        <v>227</v>
      </c>
      <c r="I27" s="70"/>
      <c r="J27" s="70"/>
      <c r="K27" s="69" t="s">
        <v>1330</v>
      </c>
      <c r="L27" s="73">
        <v>1</v>
      </c>
      <c r="M27" s="74">
        <v>9411.2900390625</v>
      </c>
      <c r="N27" s="74">
        <v>6434.650390625</v>
      </c>
      <c r="O27" s="75"/>
      <c r="P27" s="76"/>
      <c r="Q27" s="76"/>
      <c r="R27" s="86"/>
      <c r="S27" s="48">
        <v>0</v>
      </c>
      <c r="T27" s="48">
        <v>1</v>
      </c>
      <c r="U27" s="49">
        <v>0</v>
      </c>
      <c r="V27" s="49">
        <v>0.003311</v>
      </c>
      <c r="W27" s="49">
        <v>0.000261</v>
      </c>
      <c r="X27" s="49">
        <v>0.488989</v>
      </c>
      <c r="Y27" s="49">
        <v>0</v>
      </c>
      <c r="Z27" s="49">
        <v>0</v>
      </c>
      <c r="AA27" s="71">
        <v>27</v>
      </c>
      <c r="AB27" s="71"/>
      <c r="AC27" s="72"/>
      <c r="AD27" s="78" t="s">
        <v>779</v>
      </c>
      <c r="AE27" s="78">
        <v>44</v>
      </c>
      <c r="AF27" s="78">
        <v>9</v>
      </c>
      <c r="AG27" s="78">
        <v>8</v>
      </c>
      <c r="AH27" s="78">
        <v>63</v>
      </c>
      <c r="AI27" s="78"/>
      <c r="AJ27" s="78"/>
      <c r="AK27" s="78"/>
      <c r="AL27" s="78"/>
      <c r="AM27" s="78"/>
      <c r="AN27" s="80">
        <v>43551.7190625</v>
      </c>
      <c r="AO27" s="82" t="s">
        <v>1108</v>
      </c>
      <c r="AP27" s="78" t="b">
        <v>1</v>
      </c>
      <c r="AQ27" s="78" t="b">
        <v>0</v>
      </c>
      <c r="AR27" s="78" t="b">
        <v>0</v>
      </c>
      <c r="AS27" s="78" t="s">
        <v>718</v>
      </c>
      <c r="AT27" s="78">
        <v>0</v>
      </c>
      <c r="AU27" s="78"/>
      <c r="AV27" s="78" t="b">
        <v>0</v>
      </c>
      <c r="AW27" s="78" t="s">
        <v>1210</v>
      </c>
      <c r="AX27" s="82" t="s">
        <v>1235</v>
      </c>
      <c r="AY27" s="78" t="s">
        <v>66</v>
      </c>
      <c r="AZ27" s="78" t="str">
        <f>REPLACE(INDEX(GroupVertices[Group],MATCH(Vertices[[#This Row],[Vertex]],GroupVertices[Vertex],0)),1,1,"")</f>
        <v>3</v>
      </c>
      <c r="BA27" s="48"/>
      <c r="BB27" s="48"/>
      <c r="BC27" s="48"/>
      <c r="BD27" s="48"/>
      <c r="BE27" s="48" t="s">
        <v>383</v>
      </c>
      <c r="BF27" s="48" t="s">
        <v>383</v>
      </c>
      <c r="BG27" s="120" t="s">
        <v>1700</v>
      </c>
      <c r="BH27" s="120" t="s">
        <v>1700</v>
      </c>
      <c r="BI27" s="120" t="s">
        <v>1729</v>
      </c>
      <c r="BJ27" s="120" t="s">
        <v>1729</v>
      </c>
      <c r="BK27" s="120">
        <v>0</v>
      </c>
      <c r="BL27" s="123">
        <v>0</v>
      </c>
      <c r="BM27" s="120">
        <v>0</v>
      </c>
      <c r="BN27" s="123">
        <v>0</v>
      </c>
      <c r="BO27" s="120">
        <v>0</v>
      </c>
      <c r="BP27" s="123">
        <v>0</v>
      </c>
      <c r="BQ27" s="120">
        <v>24</v>
      </c>
      <c r="BR27" s="123">
        <v>100</v>
      </c>
      <c r="BS27" s="120">
        <v>24</v>
      </c>
      <c r="BT27" s="2"/>
      <c r="BU27" s="3"/>
      <c r="BV27" s="3"/>
      <c r="BW27" s="3"/>
      <c r="BX27" s="3"/>
    </row>
    <row r="28" spans="1:76" ht="15">
      <c r="A28" s="64" t="s">
        <v>228</v>
      </c>
      <c r="B28" s="65"/>
      <c r="C28" s="65" t="s">
        <v>64</v>
      </c>
      <c r="D28" s="66">
        <v>162.25280080186258</v>
      </c>
      <c r="E28" s="68"/>
      <c r="F28" s="100" t="s">
        <v>411</v>
      </c>
      <c r="G28" s="65"/>
      <c r="H28" s="69" t="s">
        <v>228</v>
      </c>
      <c r="I28" s="70"/>
      <c r="J28" s="70"/>
      <c r="K28" s="69" t="s">
        <v>1331</v>
      </c>
      <c r="L28" s="73">
        <v>1</v>
      </c>
      <c r="M28" s="74">
        <v>3207.40576171875</v>
      </c>
      <c r="N28" s="74">
        <v>352.9058837890625</v>
      </c>
      <c r="O28" s="75"/>
      <c r="P28" s="76"/>
      <c r="Q28" s="76"/>
      <c r="R28" s="86"/>
      <c r="S28" s="48">
        <v>0</v>
      </c>
      <c r="T28" s="48">
        <v>1</v>
      </c>
      <c r="U28" s="49">
        <v>0</v>
      </c>
      <c r="V28" s="49">
        <v>0.005319</v>
      </c>
      <c r="W28" s="49">
        <v>0.013102</v>
      </c>
      <c r="X28" s="49">
        <v>0.522419</v>
      </c>
      <c r="Y28" s="49">
        <v>0</v>
      </c>
      <c r="Z28" s="49">
        <v>0</v>
      </c>
      <c r="AA28" s="71">
        <v>28</v>
      </c>
      <c r="AB28" s="71"/>
      <c r="AC28" s="72"/>
      <c r="AD28" s="78" t="s">
        <v>780</v>
      </c>
      <c r="AE28" s="78">
        <v>96</v>
      </c>
      <c r="AF28" s="78">
        <v>257</v>
      </c>
      <c r="AG28" s="78">
        <v>12460</v>
      </c>
      <c r="AH28" s="78">
        <v>4</v>
      </c>
      <c r="AI28" s="78"/>
      <c r="AJ28" s="78" t="s">
        <v>873</v>
      </c>
      <c r="AK28" s="78" t="s">
        <v>959</v>
      </c>
      <c r="AL28" s="82" t="s">
        <v>1032</v>
      </c>
      <c r="AM28" s="78"/>
      <c r="AN28" s="80">
        <v>42852.19967592593</v>
      </c>
      <c r="AO28" s="78"/>
      <c r="AP28" s="78" t="b">
        <v>1</v>
      </c>
      <c r="AQ28" s="78" t="b">
        <v>0</v>
      </c>
      <c r="AR28" s="78" t="b">
        <v>0</v>
      </c>
      <c r="AS28" s="78" t="s">
        <v>718</v>
      </c>
      <c r="AT28" s="78">
        <v>15</v>
      </c>
      <c r="AU28" s="78"/>
      <c r="AV28" s="78" t="b">
        <v>0</v>
      </c>
      <c r="AW28" s="78" t="s">
        <v>1210</v>
      </c>
      <c r="AX28" s="82" t="s">
        <v>1236</v>
      </c>
      <c r="AY28" s="78" t="s">
        <v>66</v>
      </c>
      <c r="AZ28" s="78" t="str">
        <f>REPLACE(INDEX(GroupVertices[Group],MATCH(Vertices[[#This Row],[Vertex]],GroupVertices[Vertex],0)),1,1,"")</f>
        <v>1</v>
      </c>
      <c r="BA28" s="48" t="s">
        <v>357</v>
      </c>
      <c r="BB28" s="48" t="s">
        <v>357</v>
      </c>
      <c r="BC28" s="48" t="s">
        <v>370</v>
      </c>
      <c r="BD28" s="48" t="s">
        <v>370</v>
      </c>
      <c r="BE28" s="48" t="s">
        <v>380</v>
      </c>
      <c r="BF28" s="48" t="s">
        <v>380</v>
      </c>
      <c r="BG28" s="120" t="s">
        <v>1702</v>
      </c>
      <c r="BH28" s="120" t="s">
        <v>1702</v>
      </c>
      <c r="BI28" s="120" t="s">
        <v>1731</v>
      </c>
      <c r="BJ28" s="120" t="s">
        <v>1731</v>
      </c>
      <c r="BK28" s="120">
        <v>0</v>
      </c>
      <c r="BL28" s="123">
        <v>0</v>
      </c>
      <c r="BM28" s="120">
        <v>0</v>
      </c>
      <c r="BN28" s="123">
        <v>0</v>
      </c>
      <c r="BO28" s="120">
        <v>0</v>
      </c>
      <c r="BP28" s="123">
        <v>0</v>
      </c>
      <c r="BQ28" s="120">
        <v>15</v>
      </c>
      <c r="BR28" s="123">
        <v>100</v>
      </c>
      <c r="BS28" s="120">
        <v>15</v>
      </c>
      <c r="BT28" s="2"/>
      <c r="BU28" s="3"/>
      <c r="BV28" s="3"/>
      <c r="BW28" s="3"/>
      <c r="BX28" s="3"/>
    </row>
    <row r="29" spans="1:76" ht="15">
      <c r="A29" s="64" t="s">
        <v>229</v>
      </c>
      <c r="B29" s="65"/>
      <c r="C29" s="65" t="s">
        <v>64</v>
      </c>
      <c r="D29" s="66">
        <v>171.33833929783503</v>
      </c>
      <c r="E29" s="68"/>
      <c r="F29" s="100" t="s">
        <v>412</v>
      </c>
      <c r="G29" s="65"/>
      <c r="H29" s="69" t="s">
        <v>229</v>
      </c>
      <c r="I29" s="70"/>
      <c r="J29" s="70"/>
      <c r="K29" s="69" t="s">
        <v>1332</v>
      </c>
      <c r="L29" s="73">
        <v>1</v>
      </c>
      <c r="M29" s="74">
        <v>5692.16552734375</v>
      </c>
      <c r="N29" s="74">
        <v>8408.3486328125</v>
      </c>
      <c r="O29" s="75"/>
      <c r="P29" s="76"/>
      <c r="Q29" s="76"/>
      <c r="R29" s="86"/>
      <c r="S29" s="48">
        <v>0</v>
      </c>
      <c r="T29" s="48">
        <v>1</v>
      </c>
      <c r="U29" s="49">
        <v>0</v>
      </c>
      <c r="V29" s="49">
        <v>0.005319</v>
      </c>
      <c r="W29" s="49">
        <v>0.013102</v>
      </c>
      <c r="X29" s="49">
        <v>0.522419</v>
      </c>
      <c r="Y29" s="49">
        <v>0</v>
      </c>
      <c r="Z29" s="49">
        <v>0</v>
      </c>
      <c r="AA29" s="71">
        <v>29</v>
      </c>
      <c r="AB29" s="71"/>
      <c r="AC29" s="72"/>
      <c r="AD29" s="78" t="s">
        <v>781</v>
      </c>
      <c r="AE29" s="78">
        <v>3278</v>
      </c>
      <c r="AF29" s="78">
        <v>9170</v>
      </c>
      <c r="AG29" s="78">
        <v>2268</v>
      </c>
      <c r="AH29" s="78">
        <v>58885</v>
      </c>
      <c r="AI29" s="78"/>
      <c r="AJ29" s="78" t="s">
        <v>874</v>
      </c>
      <c r="AK29" s="78" t="s">
        <v>960</v>
      </c>
      <c r="AL29" s="82" t="s">
        <v>1033</v>
      </c>
      <c r="AM29" s="78"/>
      <c r="AN29" s="80">
        <v>41548.178298611114</v>
      </c>
      <c r="AO29" s="82" t="s">
        <v>1109</v>
      </c>
      <c r="AP29" s="78" t="b">
        <v>0</v>
      </c>
      <c r="AQ29" s="78" t="b">
        <v>0</v>
      </c>
      <c r="AR29" s="78" t="b">
        <v>1</v>
      </c>
      <c r="AS29" s="78" t="s">
        <v>718</v>
      </c>
      <c r="AT29" s="78">
        <v>79</v>
      </c>
      <c r="AU29" s="82" t="s">
        <v>1183</v>
      </c>
      <c r="AV29" s="78" t="b">
        <v>0</v>
      </c>
      <c r="AW29" s="78" t="s">
        <v>1210</v>
      </c>
      <c r="AX29" s="82" t="s">
        <v>1237</v>
      </c>
      <c r="AY29" s="78" t="s">
        <v>66</v>
      </c>
      <c r="AZ29" s="78" t="str">
        <f>REPLACE(INDEX(GroupVertices[Group],MATCH(Vertices[[#This Row],[Vertex]],GroupVertices[Vertex],0)),1,1,"")</f>
        <v>1</v>
      </c>
      <c r="BA29" s="48" t="s">
        <v>357</v>
      </c>
      <c r="BB29" s="48" t="s">
        <v>357</v>
      </c>
      <c r="BC29" s="48" t="s">
        <v>370</v>
      </c>
      <c r="BD29" s="48" t="s">
        <v>370</v>
      </c>
      <c r="BE29" s="48" t="s">
        <v>380</v>
      </c>
      <c r="BF29" s="48" t="s">
        <v>380</v>
      </c>
      <c r="BG29" s="120" t="s">
        <v>1702</v>
      </c>
      <c r="BH29" s="120" t="s">
        <v>1702</v>
      </c>
      <c r="BI29" s="120" t="s">
        <v>1731</v>
      </c>
      <c r="BJ29" s="120" t="s">
        <v>1731</v>
      </c>
      <c r="BK29" s="120">
        <v>0</v>
      </c>
      <c r="BL29" s="123">
        <v>0</v>
      </c>
      <c r="BM29" s="120">
        <v>0</v>
      </c>
      <c r="BN29" s="123">
        <v>0</v>
      </c>
      <c r="BO29" s="120">
        <v>0</v>
      </c>
      <c r="BP29" s="123">
        <v>0</v>
      </c>
      <c r="BQ29" s="120">
        <v>15</v>
      </c>
      <c r="BR29" s="123">
        <v>100</v>
      </c>
      <c r="BS29" s="120">
        <v>15</v>
      </c>
      <c r="BT29" s="2"/>
      <c r="BU29" s="3"/>
      <c r="BV29" s="3"/>
      <c r="BW29" s="3"/>
      <c r="BX29" s="3"/>
    </row>
    <row r="30" spans="1:76" ht="15">
      <c r="A30" s="64" t="s">
        <v>230</v>
      </c>
      <c r="B30" s="65"/>
      <c r="C30" s="65" t="s">
        <v>64</v>
      </c>
      <c r="D30" s="66">
        <v>162.0275226679447</v>
      </c>
      <c r="E30" s="68"/>
      <c r="F30" s="100" t="s">
        <v>413</v>
      </c>
      <c r="G30" s="65"/>
      <c r="H30" s="69" t="s">
        <v>230</v>
      </c>
      <c r="I30" s="70"/>
      <c r="J30" s="70"/>
      <c r="K30" s="69" t="s">
        <v>1333</v>
      </c>
      <c r="L30" s="73">
        <v>1</v>
      </c>
      <c r="M30" s="74">
        <v>9066</v>
      </c>
      <c r="N30" s="74">
        <v>1635.130615234375</v>
      </c>
      <c r="O30" s="75"/>
      <c r="P30" s="76"/>
      <c r="Q30" s="76"/>
      <c r="R30" s="86"/>
      <c r="S30" s="48">
        <v>0</v>
      </c>
      <c r="T30" s="48">
        <v>1</v>
      </c>
      <c r="U30" s="49">
        <v>0</v>
      </c>
      <c r="V30" s="49">
        <v>0.003311</v>
      </c>
      <c r="W30" s="49">
        <v>0.000261</v>
      </c>
      <c r="X30" s="49">
        <v>0.488989</v>
      </c>
      <c r="Y30" s="49">
        <v>0</v>
      </c>
      <c r="Z30" s="49">
        <v>0</v>
      </c>
      <c r="AA30" s="71">
        <v>30</v>
      </c>
      <c r="AB30" s="71"/>
      <c r="AC30" s="72"/>
      <c r="AD30" s="78" t="s">
        <v>782</v>
      </c>
      <c r="AE30" s="78">
        <v>104</v>
      </c>
      <c r="AF30" s="78">
        <v>36</v>
      </c>
      <c r="AG30" s="78">
        <v>13</v>
      </c>
      <c r="AH30" s="78">
        <v>197</v>
      </c>
      <c r="AI30" s="78"/>
      <c r="AJ30" s="78" t="s">
        <v>875</v>
      </c>
      <c r="AK30" s="78" t="s">
        <v>961</v>
      </c>
      <c r="AL30" s="78"/>
      <c r="AM30" s="78"/>
      <c r="AN30" s="80">
        <v>43566.508888888886</v>
      </c>
      <c r="AO30" s="82" t="s">
        <v>1110</v>
      </c>
      <c r="AP30" s="78" t="b">
        <v>1</v>
      </c>
      <c r="AQ30" s="78" t="b">
        <v>0</v>
      </c>
      <c r="AR30" s="78" t="b">
        <v>0</v>
      </c>
      <c r="AS30" s="78" t="s">
        <v>718</v>
      </c>
      <c r="AT30" s="78">
        <v>0</v>
      </c>
      <c r="AU30" s="78"/>
      <c r="AV30" s="78" t="b">
        <v>0</v>
      </c>
      <c r="AW30" s="78" t="s">
        <v>1210</v>
      </c>
      <c r="AX30" s="82" t="s">
        <v>1238</v>
      </c>
      <c r="AY30" s="78" t="s">
        <v>66</v>
      </c>
      <c r="AZ30" s="78" t="str">
        <f>REPLACE(INDEX(GroupVertices[Group],MATCH(Vertices[[#This Row],[Vertex]],GroupVertices[Vertex],0)),1,1,"")</f>
        <v>3</v>
      </c>
      <c r="BA30" s="48"/>
      <c r="BB30" s="48"/>
      <c r="BC30" s="48"/>
      <c r="BD30" s="48"/>
      <c r="BE30" s="48" t="s">
        <v>383</v>
      </c>
      <c r="BF30" s="48" t="s">
        <v>383</v>
      </c>
      <c r="BG30" s="120" t="s">
        <v>1700</v>
      </c>
      <c r="BH30" s="120" t="s">
        <v>1700</v>
      </c>
      <c r="BI30" s="120" t="s">
        <v>1729</v>
      </c>
      <c r="BJ30" s="120" t="s">
        <v>1729</v>
      </c>
      <c r="BK30" s="120">
        <v>0</v>
      </c>
      <c r="BL30" s="123">
        <v>0</v>
      </c>
      <c r="BM30" s="120">
        <v>0</v>
      </c>
      <c r="BN30" s="123">
        <v>0</v>
      </c>
      <c r="BO30" s="120">
        <v>0</v>
      </c>
      <c r="BP30" s="123">
        <v>0</v>
      </c>
      <c r="BQ30" s="120">
        <v>24</v>
      </c>
      <c r="BR30" s="123">
        <v>100</v>
      </c>
      <c r="BS30" s="120">
        <v>24</v>
      </c>
      <c r="BT30" s="2"/>
      <c r="BU30" s="3"/>
      <c r="BV30" s="3"/>
      <c r="BW30" s="3"/>
      <c r="BX30" s="3"/>
    </row>
    <row r="31" spans="1:76" ht="15">
      <c r="A31" s="64" t="s">
        <v>231</v>
      </c>
      <c r="B31" s="65"/>
      <c r="C31" s="65" t="s">
        <v>64</v>
      </c>
      <c r="D31" s="66">
        <v>164.6747955809976</v>
      </c>
      <c r="E31" s="68"/>
      <c r="F31" s="100" t="s">
        <v>414</v>
      </c>
      <c r="G31" s="65"/>
      <c r="H31" s="69" t="s">
        <v>231</v>
      </c>
      <c r="I31" s="70"/>
      <c r="J31" s="70"/>
      <c r="K31" s="69" t="s">
        <v>1334</v>
      </c>
      <c r="L31" s="73">
        <v>1</v>
      </c>
      <c r="M31" s="74">
        <v>4707.67236328125</v>
      </c>
      <c r="N31" s="74">
        <v>5725.08154296875</v>
      </c>
      <c r="O31" s="75"/>
      <c r="P31" s="76"/>
      <c r="Q31" s="76"/>
      <c r="R31" s="86"/>
      <c r="S31" s="48">
        <v>0</v>
      </c>
      <c r="T31" s="48">
        <v>1</v>
      </c>
      <c r="U31" s="49">
        <v>0</v>
      </c>
      <c r="V31" s="49">
        <v>0.005319</v>
      </c>
      <c r="W31" s="49">
        <v>0.013102</v>
      </c>
      <c r="X31" s="49">
        <v>0.522419</v>
      </c>
      <c r="Y31" s="49">
        <v>0</v>
      </c>
      <c r="Z31" s="49">
        <v>0</v>
      </c>
      <c r="AA31" s="71">
        <v>31</v>
      </c>
      <c r="AB31" s="71"/>
      <c r="AC31" s="72"/>
      <c r="AD31" s="78" t="s">
        <v>783</v>
      </c>
      <c r="AE31" s="78">
        <v>4769</v>
      </c>
      <c r="AF31" s="78">
        <v>2633</v>
      </c>
      <c r="AG31" s="78">
        <v>18644</v>
      </c>
      <c r="AH31" s="78">
        <v>8107</v>
      </c>
      <c r="AI31" s="78"/>
      <c r="AJ31" s="78" t="s">
        <v>876</v>
      </c>
      <c r="AK31" s="78" t="s">
        <v>962</v>
      </c>
      <c r="AL31" s="82" t="s">
        <v>1034</v>
      </c>
      <c r="AM31" s="78"/>
      <c r="AN31" s="80">
        <v>40158.04981481482</v>
      </c>
      <c r="AO31" s="82" t="s">
        <v>1111</v>
      </c>
      <c r="AP31" s="78" t="b">
        <v>0</v>
      </c>
      <c r="AQ31" s="78" t="b">
        <v>0</v>
      </c>
      <c r="AR31" s="78" t="b">
        <v>1</v>
      </c>
      <c r="AS31" s="78" t="s">
        <v>718</v>
      </c>
      <c r="AT31" s="78">
        <v>86</v>
      </c>
      <c r="AU31" s="82" t="s">
        <v>1183</v>
      </c>
      <c r="AV31" s="78" t="b">
        <v>0</v>
      </c>
      <c r="AW31" s="78" t="s">
        <v>1210</v>
      </c>
      <c r="AX31" s="82" t="s">
        <v>1239</v>
      </c>
      <c r="AY31" s="78" t="s">
        <v>66</v>
      </c>
      <c r="AZ31" s="78" t="str">
        <f>REPLACE(INDEX(GroupVertices[Group],MATCH(Vertices[[#This Row],[Vertex]],GroupVertices[Vertex],0)),1,1,"")</f>
        <v>1</v>
      </c>
      <c r="BA31" s="48" t="s">
        <v>357</v>
      </c>
      <c r="BB31" s="48" t="s">
        <v>357</v>
      </c>
      <c r="BC31" s="48" t="s">
        <v>370</v>
      </c>
      <c r="BD31" s="48" t="s">
        <v>370</v>
      </c>
      <c r="BE31" s="48" t="s">
        <v>380</v>
      </c>
      <c r="BF31" s="48" t="s">
        <v>380</v>
      </c>
      <c r="BG31" s="120" t="s">
        <v>1702</v>
      </c>
      <c r="BH31" s="120" t="s">
        <v>1702</v>
      </c>
      <c r="BI31" s="120" t="s">
        <v>1731</v>
      </c>
      <c r="BJ31" s="120" t="s">
        <v>1731</v>
      </c>
      <c r="BK31" s="120">
        <v>0</v>
      </c>
      <c r="BL31" s="123">
        <v>0</v>
      </c>
      <c r="BM31" s="120">
        <v>0</v>
      </c>
      <c r="BN31" s="123">
        <v>0</v>
      </c>
      <c r="BO31" s="120">
        <v>0</v>
      </c>
      <c r="BP31" s="123">
        <v>0</v>
      </c>
      <c r="BQ31" s="120">
        <v>15</v>
      </c>
      <c r="BR31" s="123">
        <v>100</v>
      </c>
      <c r="BS31" s="120">
        <v>15</v>
      </c>
      <c r="BT31" s="2"/>
      <c r="BU31" s="3"/>
      <c r="BV31" s="3"/>
      <c r="BW31" s="3"/>
      <c r="BX31" s="3"/>
    </row>
    <row r="32" spans="1:76" ht="15">
      <c r="A32" s="64" t="s">
        <v>232</v>
      </c>
      <c r="B32" s="65"/>
      <c r="C32" s="65" t="s">
        <v>64</v>
      </c>
      <c r="D32" s="66">
        <v>162.13149719129143</v>
      </c>
      <c r="E32" s="68"/>
      <c r="F32" s="100" t="s">
        <v>415</v>
      </c>
      <c r="G32" s="65"/>
      <c r="H32" s="69" t="s">
        <v>232</v>
      </c>
      <c r="I32" s="70"/>
      <c r="J32" s="70"/>
      <c r="K32" s="69" t="s">
        <v>1335</v>
      </c>
      <c r="L32" s="73">
        <v>1</v>
      </c>
      <c r="M32" s="74">
        <v>4069.54931640625</v>
      </c>
      <c r="N32" s="74">
        <v>2670.84375</v>
      </c>
      <c r="O32" s="75"/>
      <c r="P32" s="76"/>
      <c r="Q32" s="76"/>
      <c r="R32" s="86"/>
      <c r="S32" s="48">
        <v>0</v>
      </c>
      <c r="T32" s="48">
        <v>1</v>
      </c>
      <c r="U32" s="49">
        <v>0</v>
      </c>
      <c r="V32" s="49">
        <v>0.005319</v>
      </c>
      <c r="W32" s="49">
        <v>0.013102</v>
      </c>
      <c r="X32" s="49">
        <v>0.522419</v>
      </c>
      <c r="Y32" s="49">
        <v>0</v>
      </c>
      <c r="Z32" s="49">
        <v>0</v>
      </c>
      <c r="AA32" s="71">
        <v>32</v>
      </c>
      <c r="AB32" s="71"/>
      <c r="AC32" s="72"/>
      <c r="AD32" s="78" t="s">
        <v>784</v>
      </c>
      <c r="AE32" s="78">
        <v>840</v>
      </c>
      <c r="AF32" s="78">
        <v>138</v>
      </c>
      <c r="AG32" s="78">
        <v>1456</v>
      </c>
      <c r="AH32" s="78">
        <v>4032</v>
      </c>
      <c r="AI32" s="78"/>
      <c r="AJ32" s="78" t="s">
        <v>877</v>
      </c>
      <c r="AK32" s="78"/>
      <c r="AL32" s="78"/>
      <c r="AM32" s="78"/>
      <c r="AN32" s="80">
        <v>41265.84736111111</v>
      </c>
      <c r="AO32" s="82" t="s">
        <v>1112</v>
      </c>
      <c r="AP32" s="78" t="b">
        <v>1</v>
      </c>
      <c r="AQ32" s="78" t="b">
        <v>0</v>
      </c>
      <c r="AR32" s="78" t="b">
        <v>1</v>
      </c>
      <c r="AS32" s="78" t="s">
        <v>718</v>
      </c>
      <c r="AT32" s="78">
        <v>2</v>
      </c>
      <c r="AU32" s="82" t="s">
        <v>1183</v>
      </c>
      <c r="AV32" s="78" t="b">
        <v>0</v>
      </c>
      <c r="AW32" s="78" t="s">
        <v>1210</v>
      </c>
      <c r="AX32" s="82" t="s">
        <v>1240</v>
      </c>
      <c r="AY32" s="78" t="s">
        <v>66</v>
      </c>
      <c r="AZ32" s="78" t="str">
        <f>REPLACE(INDEX(GroupVertices[Group],MATCH(Vertices[[#This Row],[Vertex]],GroupVertices[Vertex],0)),1,1,"")</f>
        <v>1</v>
      </c>
      <c r="BA32" s="48" t="s">
        <v>357</v>
      </c>
      <c r="BB32" s="48" t="s">
        <v>357</v>
      </c>
      <c r="BC32" s="48" t="s">
        <v>370</v>
      </c>
      <c r="BD32" s="48" t="s">
        <v>370</v>
      </c>
      <c r="BE32" s="48" t="s">
        <v>380</v>
      </c>
      <c r="BF32" s="48" t="s">
        <v>380</v>
      </c>
      <c r="BG32" s="120" t="s">
        <v>1702</v>
      </c>
      <c r="BH32" s="120" t="s">
        <v>1702</v>
      </c>
      <c r="BI32" s="120" t="s">
        <v>1731</v>
      </c>
      <c r="BJ32" s="120" t="s">
        <v>1731</v>
      </c>
      <c r="BK32" s="120">
        <v>0</v>
      </c>
      <c r="BL32" s="123">
        <v>0</v>
      </c>
      <c r="BM32" s="120">
        <v>0</v>
      </c>
      <c r="BN32" s="123">
        <v>0</v>
      </c>
      <c r="BO32" s="120">
        <v>0</v>
      </c>
      <c r="BP32" s="123">
        <v>0</v>
      </c>
      <c r="BQ32" s="120">
        <v>15</v>
      </c>
      <c r="BR32" s="123">
        <v>100</v>
      </c>
      <c r="BS32" s="120">
        <v>15</v>
      </c>
      <c r="BT32" s="2"/>
      <c r="BU32" s="3"/>
      <c r="BV32" s="3"/>
      <c r="BW32" s="3"/>
      <c r="BX32" s="3"/>
    </row>
    <row r="33" spans="1:76" ht="15">
      <c r="A33" s="64" t="s">
        <v>233</v>
      </c>
      <c r="B33" s="65"/>
      <c r="C33" s="65" t="s">
        <v>64</v>
      </c>
      <c r="D33" s="66">
        <v>164.53004673476985</v>
      </c>
      <c r="E33" s="68"/>
      <c r="F33" s="100" t="s">
        <v>416</v>
      </c>
      <c r="G33" s="65"/>
      <c r="H33" s="69" t="s">
        <v>233</v>
      </c>
      <c r="I33" s="70"/>
      <c r="J33" s="70"/>
      <c r="K33" s="69" t="s">
        <v>1336</v>
      </c>
      <c r="L33" s="73">
        <v>1</v>
      </c>
      <c r="M33" s="74">
        <v>1178.4993896484375</v>
      </c>
      <c r="N33" s="74">
        <v>3962.342041015625</v>
      </c>
      <c r="O33" s="75"/>
      <c r="P33" s="76"/>
      <c r="Q33" s="76"/>
      <c r="R33" s="86"/>
      <c r="S33" s="48">
        <v>0</v>
      </c>
      <c r="T33" s="48">
        <v>1</v>
      </c>
      <c r="U33" s="49">
        <v>0</v>
      </c>
      <c r="V33" s="49">
        <v>0.005319</v>
      </c>
      <c r="W33" s="49">
        <v>0.013102</v>
      </c>
      <c r="X33" s="49">
        <v>0.522419</v>
      </c>
      <c r="Y33" s="49">
        <v>0</v>
      </c>
      <c r="Z33" s="49">
        <v>0</v>
      </c>
      <c r="AA33" s="71">
        <v>33</v>
      </c>
      <c r="AB33" s="71"/>
      <c r="AC33" s="72"/>
      <c r="AD33" s="78" t="s">
        <v>785</v>
      </c>
      <c r="AE33" s="78">
        <v>1085</v>
      </c>
      <c r="AF33" s="78">
        <v>2491</v>
      </c>
      <c r="AG33" s="78">
        <v>2080</v>
      </c>
      <c r="AH33" s="78">
        <v>17836</v>
      </c>
      <c r="AI33" s="78"/>
      <c r="AJ33" s="78" t="s">
        <v>878</v>
      </c>
      <c r="AK33" s="78" t="s">
        <v>963</v>
      </c>
      <c r="AL33" s="82" t="s">
        <v>1035</v>
      </c>
      <c r="AM33" s="78"/>
      <c r="AN33" s="80">
        <v>42577.12056712963</v>
      </c>
      <c r="AO33" s="82" t="s">
        <v>1113</v>
      </c>
      <c r="AP33" s="78" t="b">
        <v>0</v>
      </c>
      <c r="AQ33" s="78" t="b">
        <v>0</v>
      </c>
      <c r="AR33" s="78" t="b">
        <v>0</v>
      </c>
      <c r="AS33" s="78" t="s">
        <v>718</v>
      </c>
      <c r="AT33" s="78">
        <v>28</v>
      </c>
      <c r="AU33" s="82" t="s">
        <v>1183</v>
      </c>
      <c r="AV33" s="78" t="b">
        <v>0</v>
      </c>
      <c r="AW33" s="78" t="s">
        <v>1210</v>
      </c>
      <c r="AX33" s="82" t="s">
        <v>1241</v>
      </c>
      <c r="AY33" s="78" t="s">
        <v>66</v>
      </c>
      <c r="AZ33" s="78" t="str">
        <f>REPLACE(INDEX(GroupVertices[Group],MATCH(Vertices[[#This Row],[Vertex]],GroupVertices[Vertex],0)),1,1,"")</f>
        <v>1</v>
      </c>
      <c r="BA33" s="48" t="s">
        <v>357</v>
      </c>
      <c r="BB33" s="48" t="s">
        <v>357</v>
      </c>
      <c r="BC33" s="48" t="s">
        <v>370</v>
      </c>
      <c r="BD33" s="48" t="s">
        <v>370</v>
      </c>
      <c r="BE33" s="48" t="s">
        <v>380</v>
      </c>
      <c r="BF33" s="48" t="s">
        <v>380</v>
      </c>
      <c r="BG33" s="120" t="s">
        <v>1702</v>
      </c>
      <c r="BH33" s="120" t="s">
        <v>1702</v>
      </c>
      <c r="BI33" s="120" t="s">
        <v>1731</v>
      </c>
      <c r="BJ33" s="120" t="s">
        <v>1731</v>
      </c>
      <c r="BK33" s="120">
        <v>0</v>
      </c>
      <c r="BL33" s="123">
        <v>0</v>
      </c>
      <c r="BM33" s="120">
        <v>0</v>
      </c>
      <c r="BN33" s="123">
        <v>0</v>
      </c>
      <c r="BO33" s="120">
        <v>0</v>
      </c>
      <c r="BP33" s="123">
        <v>0</v>
      </c>
      <c r="BQ33" s="120">
        <v>15</v>
      </c>
      <c r="BR33" s="123">
        <v>100</v>
      </c>
      <c r="BS33" s="120">
        <v>15</v>
      </c>
      <c r="BT33" s="2"/>
      <c r="BU33" s="3"/>
      <c r="BV33" s="3"/>
      <c r="BW33" s="3"/>
      <c r="BX33" s="3"/>
    </row>
    <row r="34" spans="1:76" ht="15">
      <c r="A34" s="64" t="s">
        <v>234</v>
      </c>
      <c r="B34" s="65"/>
      <c r="C34" s="65" t="s">
        <v>64</v>
      </c>
      <c r="D34" s="66">
        <v>163.32924292592259</v>
      </c>
      <c r="E34" s="68"/>
      <c r="F34" s="100" t="s">
        <v>417</v>
      </c>
      <c r="G34" s="65"/>
      <c r="H34" s="69" t="s">
        <v>234</v>
      </c>
      <c r="I34" s="70"/>
      <c r="J34" s="70"/>
      <c r="K34" s="69" t="s">
        <v>1337</v>
      </c>
      <c r="L34" s="73">
        <v>1</v>
      </c>
      <c r="M34" s="74">
        <v>3430.528564453125</v>
      </c>
      <c r="N34" s="74">
        <v>6728.02978515625</v>
      </c>
      <c r="O34" s="75"/>
      <c r="P34" s="76"/>
      <c r="Q34" s="76"/>
      <c r="R34" s="86"/>
      <c r="S34" s="48">
        <v>0</v>
      </c>
      <c r="T34" s="48">
        <v>1</v>
      </c>
      <c r="U34" s="49">
        <v>0</v>
      </c>
      <c r="V34" s="49">
        <v>0.005319</v>
      </c>
      <c r="W34" s="49">
        <v>0.013102</v>
      </c>
      <c r="X34" s="49">
        <v>0.522419</v>
      </c>
      <c r="Y34" s="49">
        <v>0</v>
      </c>
      <c r="Z34" s="49">
        <v>0</v>
      </c>
      <c r="AA34" s="71">
        <v>34</v>
      </c>
      <c r="AB34" s="71"/>
      <c r="AC34" s="72"/>
      <c r="AD34" s="78" t="s">
        <v>786</v>
      </c>
      <c r="AE34" s="78">
        <v>1016</v>
      </c>
      <c r="AF34" s="78">
        <v>1313</v>
      </c>
      <c r="AG34" s="78">
        <v>10062</v>
      </c>
      <c r="AH34" s="78">
        <v>2371</v>
      </c>
      <c r="AI34" s="78"/>
      <c r="AJ34" s="78" t="s">
        <v>879</v>
      </c>
      <c r="AK34" s="78" t="s">
        <v>964</v>
      </c>
      <c r="AL34" s="82" t="s">
        <v>1036</v>
      </c>
      <c r="AM34" s="78"/>
      <c r="AN34" s="80">
        <v>40002.76320601852</v>
      </c>
      <c r="AO34" s="82" t="s">
        <v>1114</v>
      </c>
      <c r="AP34" s="78" t="b">
        <v>0</v>
      </c>
      <c r="AQ34" s="78" t="b">
        <v>0</v>
      </c>
      <c r="AR34" s="78" t="b">
        <v>0</v>
      </c>
      <c r="AS34" s="78" t="s">
        <v>718</v>
      </c>
      <c r="AT34" s="78">
        <v>352</v>
      </c>
      <c r="AU34" s="82" t="s">
        <v>1186</v>
      </c>
      <c r="AV34" s="78" t="b">
        <v>0</v>
      </c>
      <c r="AW34" s="78" t="s">
        <v>1210</v>
      </c>
      <c r="AX34" s="82" t="s">
        <v>1242</v>
      </c>
      <c r="AY34" s="78" t="s">
        <v>66</v>
      </c>
      <c r="AZ34" s="78" t="str">
        <f>REPLACE(INDEX(GroupVertices[Group],MATCH(Vertices[[#This Row],[Vertex]],GroupVertices[Vertex],0)),1,1,"")</f>
        <v>1</v>
      </c>
      <c r="BA34" s="48" t="s">
        <v>357</v>
      </c>
      <c r="BB34" s="48" t="s">
        <v>357</v>
      </c>
      <c r="BC34" s="48" t="s">
        <v>370</v>
      </c>
      <c r="BD34" s="48" t="s">
        <v>370</v>
      </c>
      <c r="BE34" s="48" t="s">
        <v>380</v>
      </c>
      <c r="BF34" s="48" t="s">
        <v>380</v>
      </c>
      <c r="BG34" s="120" t="s">
        <v>1702</v>
      </c>
      <c r="BH34" s="120" t="s">
        <v>1702</v>
      </c>
      <c r="BI34" s="120" t="s">
        <v>1731</v>
      </c>
      <c r="BJ34" s="120" t="s">
        <v>1731</v>
      </c>
      <c r="BK34" s="120">
        <v>0</v>
      </c>
      <c r="BL34" s="123">
        <v>0</v>
      </c>
      <c r="BM34" s="120">
        <v>0</v>
      </c>
      <c r="BN34" s="123">
        <v>0</v>
      </c>
      <c r="BO34" s="120">
        <v>0</v>
      </c>
      <c r="BP34" s="123">
        <v>0</v>
      </c>
      <c r="BQ34" s="120">
        <v>15</v>
      </c>
      <c r="BR34" s="123">
        <v>100</v>
      </c>
      <c r="BS34" s="120">
        <v>15</v>
      </c>
      <c r="BT34" s="2"/>
      <c r="BU34" s="3"/>
      <c r="BV34" s="3"/>
      <c r="BW34" s="3"/>
      <c r="BX34" s="3"/>
    </row>
    <row r="35" spans="1:76" ht="15">
      <c r="A35" s="64" t="s">
        <v>235</v>
      </c>
      <c r="B35" s="65"/>
      <c r="C35" s="65" t="s">
        <v>64</v>
      </c>
      <c r="D35" s="66">
        <v>175.68080468466803</v>
      </c>
      <c r="E35" s="68"/>
      <c r="F35" s="100" t="s">
        <v>418</v>
      </c>
      <c r="G35" s="65"/>
      <c r="H35" s="69" t="s">
        <v>235</v>
      </c>
      <c r="I35" s="70"/>
      <c r="J35" s="70"/>
      <c r="K35" s="69" t="s">
        <v>1338</v>
      </c>
      <c r="L35" s="73">
        <v>1</v>
      </c>
      <c r="M35" s="74">
        <v>8714.359375</v>
      </c>
      <c r="N35" s="74">
        <v>6119.85546875</v>
      </c>
      <c r="O35" s="75"/>
      <c r="P35" s="76"/>
      <c r="Q35" s="76"/>
      <c r="R35" s="86"/>
      <c r="S35" s="48">
        <v>1</v>
      </c>
      <c r="T35" s="48">
        <v>1</v>
      </c>
      <c r="U35" s="49">
        <v>0</v>
      </c>
      <c r="V35" s="49">
        <v>0.003322</v>
      </c>
      <c r="W35" s="49">
        <v>0.000295</v>
      </c>
      <c r="X35" s="49">
        <v>0.850414</v>
      </c>
      <c r="Y35" s="49">
        <v>0.5</v>
      </c>
      <c r="Z35" s="49">
        <v>0</v>
      </c>
      <c r="AA35" s="71">
        <v>35</v>
      </c>
      <c r="AB35" s="71"/>
      <c r="AC35" s="72"/>
      <c r="AD35" s="78" t="s">
        <v>787</v>
      </c>
      <c r="AE35" s="78">
        <v>6358</v>
      </c>
      <c r="AF35" s="78">
        <v>13430</v>
      </c>
      <c r="AG35" s="78">
        <v>102625</v>
      </c>
      <c r="AH35" s="78">
        <v>160897</v>
      </c>
      <c r="AI35" s="78"/>
      <c r="AJ35" s="78" t="s">
        <v>880</v>
      </c>
      <c r="AK35" s="78" t="s">
        <v>965</v>
      </c>
      <c r="AL35" s="82" t="s">
        <v>1037</v>
      </c>
      <c r="AM35" s="78"/>
      <c r="AN35" s="80">
        <v>42613.64716435185</v>
      </c>
      <c r="AO35" s="82" t="s">
        <v>1115</v>
      </c>
      <c r="AP35" s="78" t="b">
        <v>1</v>
      </c>
      <c r="AQ35" s="78" t="b">
        <v>0</v>
      </c>
      <c r="AR35" s="78" t="b">
        <v>0</v>
      </c>
      <c r="AS35" s="78" t="s">
        <v>718</v>
      </c>
      <c r="AT35" s="78">
        <v>477</v>
      </c>
      <c r="AU35" s="78"/>
      <c r="AV35" s="78" t="b">
        <v>0</v>
      </c>
      <c r="AW35" s="78" t="s">
        <v>1210</v>
      </c>
      <c r="AX35" s="82" t="s">
        <v>1243</v>
      </c>
      <c r="AY35" s="78" t="s">
        <v>66</v>
      </c>
      <c r="AZ35" s="78" t="str">
        <f>REPLACE(INDEX(GroupVertices[Group],MATCH(Vertices[[#This Row],[Vertex]],GroupVertices[Vertex],0)),1,1,"")</f>
        <v>3</v>
      </c>
      <c r="BA35" s="48"/>
      <c r="BB35" s="48"/>
      <c r="BC35" s="48"/>
      <c r="BD35" s="48"/>
      <c r="BE35" s="48" t="s">
        <v>383</v>
      </c>
      <c r="BF35" s="48" t="s">
        <v>383</v>
      </c>
      <c r="BG35" s="120" t="s">
        <v>1700</v>
      </c>
      <c r="BH35" s="120" t="s">
        <v>1700</v>
      </c>
      <c r="BI35" s="120" t="s">
        <v>1729</v>
      </c>
      <c r="BJ35" s="120" t="s">
        <v>1729</v>
      </c>
      <c r="BK35" s="120">
        <v>0</v>
      </c>
      <c r="BL35" s="123">
        <v>0</v>
      </c>
      <c r="BM35" s="120">
        <v>0</v>
      </c>
      <c r="BN35" s="123">
        <v>0</v>
      </c>
      <c r="BO35" s="120">
        <v>0</v>
      </c>
      <c r="BP35" s="123">
        <v>0</v>
      </c>
      <c r="BQ35" s="120">
        <v>24</v>
      </c>
      <c r="BR35" s="123">
        <v>100</v>
      </c>
      <c r="BS35" s="120">
        <v>24</v>
      </c>
      <c r="BT35" s="2"/>
      <c r="BU35" s="3"/>
      <c r="BV35" s="3"/>
      <c r="BW35" s="3"/>
      <c r="BX35" s="3"/>
    </row>
    <row r="36" spans="1:76" ht="15">
      <c r="A36" s="64" t="s">
        <v>236</v>
      </c>
      <c r="B36" s="65"/>
      <c r="C36" s="65" t="s">
        <v>64</v>
      </c>
      <c r="D36" s="66">
        <v>165.72269567904087</v>
      </c>
      <c r="E36" s="68"/>
      <c r="F36" s="100" t="s">
        <v>1205</v>
      </c>
      <c r="G36" s="65"/>
      <c r="H36" s="69" t="s">
        <v>236</v>
      </c>
      <c r="I36" s="70"/>
      <c r="J36" s="70"/>
      <c r="K36" s="69" t="s">
        <v>1339</v>
      </c>
      <c r="L36" s="73">
        <v>1</v>
      </c>
      <c r="M36" s="74">
        <v>8452.6962890625</v>
      </c>
      <c r="N36" s="74">
        <v>5041.2587890625</v>
      </c>
      <c r="O36" s="75"/>
      <c r="P36" s="76"/>
      <c r="Q36" s="76"/>
      <c r="R36" s="86"/>
      <c r="S36" s="48">
        <v>0</v>
      </c>
      <c r="T36" s="48">
        <v>2</v>
      </c>
      <c r="U36" s="49">
        <v>0</v>
      </c>
      <c r="V36" s="49">
        <v>0.003322</v>
      </c>
      <c r="W36" s="49">
        <v>0.000295</v>
      </c>
      <c r="X36" s="49">
        <v>0.850414</v>
      </c>
      <c r="Y36" s="49">
        <v>0.5</v>
      </c>
      <c r="Z36" s="49">
        <v>0</v>
      </c>
      <c r="AA36" s="71">
        <v>36</v>
      </c>
      <c r="AB36" s="71"/>
      <c r="AC36" s="72"/>
      <c r="AD36" s="78" t="s">
        <v>788</v>
      </c>
      <c r="AE36" s="78">
        <v>2980</v>
      </c>
      <c r="AF36" s="78">
        <v>3661</v>
      </c>
      <c r="AG36" s="78">
        <v>29969</v>
      </c>
      <c r="AH36" s="78">
        <v>1</v>
      </c>
      <c r="AI36" s="78"/>
      <c r="AJ36" s="78" t="s">
        <v>881</v>
      </c>
      <c r="AK36" s="78" t="s">
        <v>959</v>
      </c>
      <c r="AL36" s="82" t="s">
        <v>1038</v>
      </c>
      <c r="AM36" s="78"/>
      <c r="AN36" s="80">
        <v>42899.82335648148</v>
      </c>
      <c r="AO36" s="82" t="s">
        <v>1116</v>
      </c>
      <c r="AP36" s="78" t="b">
        <v>1</v>
      </c>
      <c r="AQ36" s="78" t="b">
        <v>0</v>
      </c>
      <c r="AR36" s="78" t="b">
        <v>0</v>
      </c>
      <c r="AS36" s="78" t="s">
        <v>718</v>
      </c>
      <c r="AT36" s="78">
        <v>56</v>
      </c>
      <c r="AU36" s="78"/>
      <c r="AV36" s="78" t="b">
        <v>0</v>
      </c>
      <c r="AW36" s="78" t="s">
        <v>1210</v>
      </c>
      <c r="AX36" s="82" t="s">
        <v>1244</v>
      </c>
      <c r="AY36" s="78" t="s">
        <v>66</v>
      </c>
      <c r="AZ36" s="78" t="str">
        <f>REPLACE(INDEX(GroupVertices[Group],MATCH(Vertices[[#This Row],[Vertex]],GroupVertices[Vertex],0)),1,1,"")</f>
        <v>3</v>
      </c>
      <c r="BA36" s="48"/>
      <c r="BB36" s="48"/>
      <c r="BC36" s="48"/>
      <c r="BD36" s="48"/>
      <c r="BE36" s="48" t="s">
        <v>1524</v>
      </c>
      <c r="BF36" s="48" t="s">
        <v>1524</v>
      </c>
      <c r="BG36" s="120" t="s">
        <v>1703</v>
      </c>
      <c r="BH36" s="120" t="s">
        <v>1703</v>
      </c>
      <c r="BI36" s="120" t="s">
        <v>1732</v>
      </c>
      <c r="BJ36" s="120" t="s">
        <v>1732</v>
      </c>
      <c r="BK36" s="120">
        <v>0</v>
      </c>
      <c r="BL36" s="123">
        <v>0</v>
      </c>
      <c r="BM36" s="120">
        <v>0</v>
      </c>
      <c r="BN36" s="123">
        <v>0</v>
      </c>
      <c r="BO36" s="120">
        <v>0</v>
      </c>
      <c r="BP36" s="123">
        <v>0</v>
      </c>
      <c r="BQ36" s="120">
        <v>37</v>
      </c>
      <c r="BR36" s="123">
        <v>100</v>
      </c>
      <c r="BS36" s="120">
        <v>37</v>
      </c>
      <c r="BT36" s="2"/>
      <c r="BU36" s="3"/>
      <c r="BV36" s="3"/>
      <c r="BW36" s="3"/>
      <c r="BX36" s="3"/>
    </row>
    <row r="37" spans="1:76" ht="15">
      <c r="A37" s="64" t="s">
        <v>237</v>
      </c>
      <c r="B37" s="65"/>
      <c r="C37" s="65" t="s">
        <v>64</v>
      </c>
      <c r="D37" s="66">
        <v>162.1192648944271</v>
      </c>
      <c r="E37" s="68"/>
      <c r="F37" s="100" t="s">
        <v>419</v>
      </c>
      <c r="G37" s="65"/>
      <c r="H37" s="69" t="s">
        <v>237</v>
      </c>
      <c r="I37" s="70"/>
      <c r="J37" s="70"/>
      <c r="K37" s="69" t="s">
        <v>1340</v>
      </c>
      <c r="L37" s="73">
        <v>1</v>
      </c>
      <c r="M37" s="74">
        <v>6105.50634765625</v>
      </c>
      <c r="N37" s="74">
        <v>7668.88134765625</v>
      </c>
      <c r="O37" s="75"/>
      <c r="P37" s="76"/>
      <c r="Q37" s="76"/>
      <c r="R37" s="86"/>
      <c r="S37" s="48">
        <v>0</v>
      </c>
      <c r="T37" s="48">
        <v>1</v>
      </c>
      <c r="U37" s="49">
        <v>0</v>
      </c>
      <c r="V37" s="49">
        <v>0.005319</v>
      </c>
      <c r="W37" s="49">
        <v>0.013102</v>
      </c>
      <c r="X37" s="49">
        <v>0.522419</v>
      </c>
      <c r="Y37" s="49">
        <v>0</v>
      </c>
      <c r="Z37" s="49">
        <v>0</v>
      </c>
      <c r="AA37" s="71">
        <v>37</v>
      </c>
      <c r="AB37" s="71"/>
      <c r="AC37" s="72"/>
      <c r="AD37" s="78" t="s">
        <v>789</v>
      </c>
      <c r="AE37" s="78">
        <v>374</v>
      </c>
      <c r="AF37" s="78">
        <v>126</v>
      </c>
      <c r="AG37" s="78">
        <v>333</v>
      </c>
      <c r="AH37" s="78">
        <v>1242</v>
      </c>
      <c r="AI37" s="78"/>
      <c r="AJ37" s="78" t="s">
        <v>882</v>
      </c>
      <c r="AK37" s="78" t="s">
        <v>966</v>
      </c>
      <c r="AL37" s="82" t="s">
        <v>1039</v>
      </c>
      <c r="AM37" s="78"/>
      <c r="AN37" s="80">
        <v>42942.89032407408</v>
      </c>
      <c r="AO37" s="82" t="s">
        <v>1117</v>
      </c>
      <c r="AP37" s="78" t="b">
        <v>0</v>
      </c>
      <c r="AQ37" s="78" t="b">
        <v>0</v>
      </c>
      <c r="AR37" s="78" t="b">
        <v>1</v>
      </c>
      <c r="AS37" s="78" t="s">
        <v>718</v>
      </c>
      <c r="AT37" s="78">
        <v>8</v>
      </c>
      <c r="AU37" s="82" t="s">
        <v>1183</v>
      </c>
      <c r="AV37" s="78" t="b">
        <v>0</v>
      </c>
      <c r="AW37" s="78" t="s">
        <v>1210</v>
      </c>
      <c r="AX37" s="82" t="s">
        <v>1245</v>
      </c>
      <c r="AY37" s="78" t="s">
        <v>66</v>
      </c>
      <c r="AZ37" s="78" t="str">
        <f>REPLACE(INDEX(GroupVertices[Group],MATCH(Vertices[[#This Row],[Vertex]],GroupVertices[Vertex],0)),1,1,"")</f>
        <v>1</v>
      </c>
      <c r="BA37" s="48" t="s">
        <v>357</v>
      </c>
      <c r="BB37" s="48" t="s">
        <v>357</v>
      </c>
      <c r="BC37" s="48" t="s">
        <v>370</v>
      </c>
      <c r="BD37" s="48" t="s">
        <v>370</v>
      </c>
      <c r="BE37" s="48" t="s">
        <v>380</v>
      </c>
      <c r="BF37" s="48" t="s">
        <v>380</v>
      </c>
      <c r="BG37" s="120" t="s">
        <v>1702</v>
      </c>
      <c r="BH37" s="120" t="s">
        <v>1702</v>
      </c>
      <c r="BI37" s="120" t="s">
        <v>1731</v>
      </c>
      <c r="BJ37" s="120" t="s">
        <v>1731</v>
      </c>
      <c r="BK37" s="120">
        <v>0</v>
      </c>
      <c r="BL37" s="123">
        <v>0</v>
      </c>
      <c r="BM37" s="120">
        <v>0</v>
      </c>
      <c r="BN37" s="123">
        <v>0</v>
      </c>
      <c r="BO37" s="120">
        <v>0</v>
      </c>
      <c r="BP37" s="123">
        <v>0</v>
      </c>
      <c r="BQ37" s="120">
        <v>15</v>
      </c>
      <c r="BR37" s="123">
        <v>100</v>
      </c>
      <c r="BS37" s="120">
        <v>15</v>
      </c>
      <c r="BT37" s="2"/>
      <c r="BU37" s="3"/>
      <c r="BV37" s="3"/>
      <c r="BW37" s="3"/>
      <c r="BX37" s="3"/>
    </row>
    <row r="38" spans="1:76" ht="15">
      <c r="A38" s="64" t="s">
        <v>238</v>
      </c>
      <c r="B38" s="65"/>
      <c r="C38" s="65" t="s">
        <v>64</v>
      </c>
      <c r="D38" s="66">
        <v>162.1957167498291</v>
      </c>
      <c r="E38" s="68"/>
      <c r="F38" s="100" t="s">
        <v>420</v>
      </c>
      <c r="G38" s="65"/>
      <c r="H38" s="69" t="s">
        <v>238</v>
      </c>
      <c r="I38" s="70"/>
      <c r="J38" s="70"/>
      <c r="K38" s="69" t="s">
        <v>1341</v>
      </c>
      <c r="L38" s="73">
        <v>1</v>
      </c>
      <c r="M38" s="74">
        <v>4053.113037109375</v>
      </c>
      <c r="N38" s="74">
        <v>9505.771484375</v>
      </c>
      <c r="O38" s="75"/>
      <c r="P38" s="76"/>
      <c r="Q38" s="76"/>
      <c r="R38" s="86"/>
      <c r="S38" s="48">
        <v>0</v>
      </c>
      <c r="T38" s="48">
        <v>1</v>
      </c>
      <c r="U38" s="49">
        <v>0</v>
      </c>
      <c r="V38" s="49">
        <v>0.005319</v>
      </c>
      <c r="W38" s="49">
        <v>0.013102</v>
      </c>
      <c r="X38" s="49">
        <v>0.522419</v>
      </c>
      <c r="Y38" s="49">
        <v>0</v>
      </c>
      <c r="Z38" s="49">
        <v>0</v>
      </c>
      <c r="AA38" s="71">
        <v>38</v>
      </c>
      <c r="AB38" s="71"/>
      <c r="AC38" s="72"/>
      <c r="AD38" s="78" t="s">
        <v>790</v>
      </c>
      <c r="AE38" s="78">
        <v>295</v>
      </c>
      <c r="AF38" s="78">
        <v>201</v>
      </c>
      <c r="AG38" s="78">
        <v>2600</v>
      </c>
      <c r="AH38" s="78">
        <v>3415</v>
      </c>
      <c r="AI38" s="78"/>
      <c r="AJ38" s="78" t="s">
        <v>883</v>
      </c>
      <c r="AK38" s="78" t="s">
        <v>967</v>
      </c>
      <c r="AL38" s="78"/>
      <c r="AM38" s="78"/>
      <c r="AN38" s="80">
        <v>41154.87321759259</v>
      </c>
      <c r="AO38" s="82" t="s">
        <v>1118</v>
      </c>
      <c r="AP38" s="78" t="b">
        <v>0</v>
      </c>
      <c r="AQ38" s="78" t="b">
        <v>0</v>
      </c>
      <c r="AR38" s="78" t="b">
        <v>0</v>
      </c>
      <c r="AS38" s="78" t="s">
        <v>718</v>
      </c>
      <c r="AT38" s="78">
        <v>5</v>
      </c>
      <c r="AU38" s="82" t="s">
        <v>1183</v>
      </c>
      <c r="AV38" s="78" t="b">
        <v>0</v>
      </c>
      <c r="AW38" s="78" t="s">
        <v>1210</v>
      </c>
      <c r="AX38" s="82" t="s">
        <v>1246</v>
      </c>
      <c r="AY38" s="78" t="s">
        <v>66</v>
      </c>
      <c r="AZ38" s="78" t="str">
        <f>REPLACE(INDEX(GroupVertices[Group],MATCH(Vertices[[#This Row],[Vertex]],GroupVertices[Vertex],0)),1,1,"")</f>
        <v>1</v>
      </c>
      <c r="BA38" s="48" t="s">
        <v>357</v>
      </c>
      <c r="BB38" s="48" t="s">
        <v>357</v>
      </c>
      <c r="BC38" s="48" t="s">
        <v>370</v>
      </c>
      <c r="BD38" s="48" t="s">
        <v>370</v>
      </c>
      <c r="BE38" s="48" t="s">
        <v>380</v>
      </c>
      <c r="BF38" s="48" t="s">
        <v>380</v>
      </c>
      <c r="BG38" s="120" t="s">
        <v>1702</v>
      </c>
      <c r="BH38" s="120" t="s">
        <v>1702</v>
      </c>
      <c r="BI38" s="120" t="s">
        <v>1731</v>
      </c>
      <c r="BJ38" s="120" t="s">
        <v>1731</v>
      </c>
      <c r="BK38" s="120">
        <v>0</v>
      </c>
      <c r="BL38" s="123">
        <v>0</v>
      </c>
      <c r="BM38" s="120">
        <v>0</v>
      </c>
      <c r="BN38" s="123">
        <v>0</v>
      </c>
      <c r="BO38" s="120">
        <v>0</v>
      </c>
      <c r="BP38" s="123">
        <v>0</v>
      </c>
      <c r="BQ38" s="120">
        <v>15</v>
      </c>
      <c r="BR38" s="123">
        <v>100</v>
      </c>
      <c r="BS38" s="120">
        <v>15</v>
      </c>
      <c r="BT38" s="2"/>
      <c r="BU38" s="3"/>
      <c r="BV38" s="3"/>
      <c r="BW38" s="3"/>
      <c r="BX38" s="3"/>
    </row>
    <row r="39" spans="1:76" ht="15">
      <c r="A39" s="64" t="s">
        <v>239</v>
      </c>
      <c r="B39" s="65"/>
      <c r="C39" s="65" t="s">
        <v>64</v>
      </c>
      <c r="D39" s="66">
        <v>163.73188936437307</v>
      </c>
      <c r="E39" s="68"/>
      <c r="F39" s="100" t="s">
        <v>1206</v>
      </c>
      <c r="G39" s="65"/>
      <c r="H39" s="69" t="s">
        <v>239</v>
      </c>
      <c r="I39" s="70"/>
      <c r="J39" s="70"/>
      <c r="K39" s="69" t="s">
        <v>1342</v>
      </c>
      <c r="L39" s="73">
        <v>1</v>
      </c>
      <c r="M39" s="74">
        <v>7239.3671875</v>
      </c>
      <c r="N39" s="74">
        <v>2235.070556640625</v>
      </c>
      <c r="O39" s="75"/>
      <c r="P39" s="76"/>
      <c r="Q39" s="76"/>
      <c r="R39" s="86"/>
      <c r="S39" s="48">
        <v>1</v>
      </c>
      <c r="T39" s="48">
        <v>1</v>
      </c>
      <c r="U39" s="49">
        <v>0</v>
      </c>
      <c r="V39" s="49">
        <v>0</v>
      </c>
      <c r="W39" s="49">
        <v>0</v>
      </c>
      <c r="X39" s="49">
        <v>0.999994</v>
      </c>
      <c r="Y39" s="49">
        <v>0</v>
      </c>
      <c r="Z39" s="49" t="s">
        <v>1825</v>
      </c>
      <c r="AA39" s="71">
        <v>39</v>
      </c>
      <c r="AB39" s="71"/>
      <c r="AC39" s="72"/>
      <c r="AD39" s="78" t="s">
        <v>791</v>
      </c>
      <c r="AE39" s="78">
        <v>230</v>
      </c>
      <c r="AF39" s="78">
        <v>1708</v>
      </c>
      <c r="AG39" s="78">
        <v>27347</v>
      </c>
      <c r="AH39" s="78">
        <v>272</v>
      </c>
      <c r="AI39" s="78"/>
      <c r="AJ39" s="78" t="s">
        <v>884</v>
      </c>
      <c r="AK39" s="78" t="s">
        <v>968</v>
      </c>
      <c r="AL39" s="82" t="s">
        <v>1040</v>
      </c>
      <c r="AM39" s="78"/>
      <c r="AN39" s="80">
        <v>40237.50287037037</v>
      </c>
      <c r="AO39" s="82" t="s">
        <v>1119</v>
      </c>
      <c r="AP39" s="78" t="b">
        <v>0</v>
      </c>
      <c r="AQ39" s="78" t="b">
        <v>0</v>
      </c>
      <c r="AR39" s="78" t="b">
        <v>1</v>
      </c>
      <c r="AS39" s="78" t="s">
        <v>718</v>
      </c>
      <c r="AT39" s="78">
        <v>369</v>
      </c>
      <c r="AU39" s="82" t="s">
        <v>1180</v>
      </c>
      <c r="AV39" s="78" t="b">
        <v>0</v>
      </c>
      <c r="AW39" s="78" t="s">
        <v>1210</v>
      </c>
      <c r="AX39" s="82" t="s">
        <v>1247</v>
      </c>
      <c r="AY39" s="78" t="s">
        <v>66</v>
      </c>
      <c r="AZ39" s="78" t="str">
        <f>REPLACE(INDEX(GroupVertices[Group],MATCH(Vertices[[#This Row],[Vertex]],GroupVertices[Vertex],0)),1,1,"")</f>
        <v>4</v>
      </c>
      <c r="BA39" s="48" t="s">
        <v>360</v>
      </c>
      <c r="BB39" s="48" t="s">
        <v>360</v>
      </c>
      <c r="BC39" s="48" t="s">
        <v>370</v>
      </c>
      <c r="BD39" s="48" t="s">
        <v>370</v>
      </c>
      <c r="BE39" s="48" t="s">
        <v>385</v>
      </c>
      <c r="BF39" s="48" t="s">
        <v>385</v>
      </c>
      <c r="BG39" s="120" t="s">
        <v>1704</v>
      </c>
      <c r="BH39" s="120" t="s">
        <v>1704</v>
      </c>
      <c r="BI39" s="120" t="s">
        <v>1733</v>
      </c>
      <c r="BJ39" s="120" t="s">
        <v>1733</v>
      </c>
      <c r="BK39" s="120">
        <v>0</v>
      </c>
      <c r="BL39" s="123">
        <v>0</v>
      </c>
      <c r="BM39" s="120">
        <v>0</v>
      </c>
      <c r="BN39" s="123">
        <v>0</v>
      </c>
      <c r="BO39" s="120">
        <v>0</v>
      </c>
      <c r="BP39" s="123">
        <v>0</v>
      </c>
      <c r="BQ39" s="120">
        <v>10</v>
      </c>
      <c r="BR39" s="123">
        <v>100</v>
      </c>
      <c r="BS39" s="120">
        <v>10</v>
      </c>
      <c r="BT39" s="2"/>
      <c r="BU39" s="3"/>
      <c r="BV39" s="3"/>
      <c r="BW39" s="3"/>
      <c r="BX39" s="3"/>
    </row>
    <row r="40" spans="1:76" ht="15">
      <c r="A40" s="64" t="s">
        <v>240</v>
      </c>
      <c r="B40" s="65"/>
      <c r="C40" s="65" t="s">
        <v>64</v>
      </c>
      <c r="D40" s="66">
        <v>162.14780692044386</v>
      </c>
      <c r="E40" s="68"/>
      <c r="F40" s="100" t="s">
        <v>421</v>
      </c>
      <c r="G40" s="65"/>
      <c r="H40" s="69" t="s">
        <v>240</v>
      </c>
      <c r="I40" s="70"/>
      <c r="J40" s="70"/>
      <c r="K40" s="69" t="s">
        <v>1343</v>
      </c>
      <c r="L40" s="73">
        <v>1</v>
      </c>
      <c r="M40" s="74">
        <v>3168.2021484375</v>
      </c>
      <c r="N40" s="74">
        <v>2222.056396484375</v>
      </c>
      <c r="O40" s="75"/>
      <c r="P40" s="76"/>
      <c r="Q40" s="76"/>
      <c r="R40" s="86"/>
      <c r="S40" s="48">
        <v>0</v>
      </c>
      <c r="T40" s="48">
        <v>1</v>
      </c>
      <c r="U40" s="49">
        <v>0</v>
      </c>
      <c r="V40" s="49">
        <v>0.005319</v>
      </c>
      <c r="W40" s="49">
        <v>0.013102</v>
      </c>
      <c r="X40" s="49">
        <v>0.522419</v>
      </c>
      <c r="Y40" s="49">
        <v>0</v>
      </c>
      <c r="Z40" s="49">
        <v>0</v>
      </c>
      <c r="AA40" s="71">
        <v>40</v>
      </c>
      <c r="AB40" s="71"/>
      <c r="AC40" s="72"/>
      <c r="AD40" s="78" t="s">
        <v>792</v>
      </c>
      <c r="AE40" s="78">
        <v>293</v>
      </c>
      <c r="AF40" s="78">
        <v>154</v>
      </c>
      <c r="AG40" s="78">
        <v>386</v>
      </c>
      <c r="AH40" s="78">
        <v>847</v>
      </c>
      <c r="AI40" s="78"/>
      <c r="AJ40" s="78" t="s">
        <v>885</v>
      </c>
      <c r="AK40" s="78" t="s">
        <v>969</v>
      </c>
      <c r="AL40" s="82" t="s">
        <v>1041</v>
      </c>
      <c r="AM40" s="78"/>
      <c r="AN40" s="80">
        <v>43123.27787037037</v>
      </c>
      <c r="AO40" s="82" t="s">
        <v>1120</v>
      </c>
      <c r="AP40" s="78" t="b">
        <v>1</v>
      </c>
      <c r="AQ40" s="78" t="b">
        <v>0</v>
      </c>
      <c r="AR40" s="78" t="b">
        <v>0</v>
      </c>
      <c r="AS40" s="78" t="s">
        <v>718</v>
      </c>
      <c r="AT40" s="78">
        <v>0</v>
      </c>
      <c r="AU40" s="78"/>
      <c r="AV40" s="78" t="b">
        <v>0</v>
      </c>
      <c r="AW40" s="78" t="s">
        <v>1210</v>
      </c>
      <c r="AX40" s="82" t="s">
        <v>1248</v>
      </c>
      <c r="AY40" s="78" t="s">
        <v>66</v>
      </c>
      <c r="AZ40" s="78" t="str">
        <f>REPLACE(INDEX(GroupVertices[Group],MATCH(Vertices[[#This Row],[Vertex]],GroupVertices[Vertex],0)),1,1,"")</f>
        <v>1</v>
      </c>
      <c r="BA40" s="48" t="s">
        <v>357</v>
      </c>
      <c r="BB40" s="48" t="s">
        <v>357</v>
      </c>
      <c r="BC40" s="48" t="s">
        <v>370</v>
      </c>
      <c r="BD40" s="48" t="s">
        <v>370</v>
      </c>
      <c r="BE40" s="48" t="s">
        <v>380</v>
      </c>
      <c r="BF40" s="48" t="s">
        <v>380</v>
      </c>
      <c r="BG40" s="120" t="s">
        <v>1702</v>
      </c>
      <c r="BH40" s="120" t="s">
        <v>1702</v>
      </c>
      <c r="BI40" s="120" t="s">
        <v>1731</v>
      </c>
      <c r="BJ40" s="120" t="s">
        <v>1731</v>
      </c>
      <c r="BK40" s="120">
        <v>0</v>
      </c>
      <c r="BL40" s="123">
        <v>0</v>
      </c>
      <c r="BM40" s="120">
        <v>0</v>
      </c>
      <c r="BN40" s="123">
        <v>0</v>
      </c>
      <c r="BO40" s="120">
        <v>0</v>
      </c>
      <c r="BP40" s="123">
        <v>0</v>
      </c>
      <c r="BQ40" s="120">
        <v>15</v>
      </c>
      <c r="BR40" s="123">
        <v>100</v>
      </c>
      <c r="BS40" s="120">
        <v>15</v>
      </c>
      <c r="BT40" s="2"/>
      <c r="BU40" s="3"/>
      <c r="BV40" s="3"/>
      <c r="BW40" s="3"/>
      <c r="BX40" s="3"/>
    </row>
    <row r="41" spans="1:76" ht="15">
      <c r="A41" s="64" t="s">
        <v>241</v>
      </c>
      <c r="B41" s="65"/>
      <c r="C41" s="65" t="s">
        <v>64</v>
      </c>
      <c r="D41" s="66">
        <v>162.67481504368155</v>
      </c>
      <c r="E41" s="68"/>
      <c r="F41" s="100" t="s">
        <v>422</v>
      </c>
      <c r="G41" s="65"/>
      <c r="H41" s="69" t="s">
        <v>241</v>
      </c>
      <c r="I41" s="70"/>
      <c r="J41" s="70"/>
      <c r="K41" s="69" t="s">
        <v>1344</v>
      </c>
      <c r="L41" s="73">
        <v>1</v>
      </c>
      <c r="M41" s="74">
        <v>2684.0771484375</v>
      </c>
      <c r="N41" s="74">
        <v>597.6611328125</v>
      </c>
      <c r="O41" s="75"/>
      <c r="P41" s="76"/>
      <c r="Q41" s="76"/>
      <c r="R41" s="86"/>
      <c r="S41" s="48">
        <v>0</v>
      </c>
      <c r="T41" s="48">
        <v>1</v>
      </c>
      <c r="U41" s="49">
        <v>0</v>
      </c>
      <c r="V41" s="49">
        <v>0.005319</v>
      </c>
      <c r="W41" s="49">
        <v>0.013102</v>
      </c>
      <c r="X41" s="49">
        <v>0.522419</v>
      </c>
      <c r="Y41" s="49">
        <v>0</v>
      </c>
      <c r="Z41" s="49">
        <v>0</v>
      </c>
      <c r="AA41" s="71">
        <v>41</v>
      </c>
      <c r="AB41" s="71"/>
      <c r="AC41" s="72"/>
      <c r="AD41" s="78" t="s">
        <v>793</v>
      </c>
      <c r="AE41" s="78">
        <v>1883</v>
      </c>
      <c r="AF41" s="78">
        <v>671</v>
      </c>
      <c r="AG41" s="78">
        <v>2148</v>
      </c>
      <c r="AH41" s="78">
        <v>813</v>
      </c>
      <c r="AI41" s="78"/>
      <c r="AJ41" s="78" t="s">
        <v>886</v>
      </c>
      <c r="AK41" s="78" t="s">
        <v>970</v>
      </c>
      <c r="AL41" s="82" t="s">
        <v>1042</v>
      </c>
      <c r="AM41" s="78"/>
      <c r="AN41" s="80">
        <v>40752.69494212963</v>
      </c>
      <c r="AO41" s="82" t="s">
        <v>1121</v>
      </c>
      <c r="AP41" s="78" t="b">
        <v>0</v>
      </c>
      <c r="AQ41" s="78" t="b">
        <v>0</v>
      </c>
      <c r="AR41" s="78" t="b">
        <v>1</v>
      </c>
      <c r="AS41" s="78" t="s">
        <v>718</v>
      </c>
      <c r="AT41" s="78">
        <v>199</v>
      </c>
      <c r="AU41" s="82" t="s">
        <v>1185</v>
      </c>
      <c r="AV41" s="78" t="b">
        <v>0</v>
      </c>
      <c r="AW41" s="78" t="s">
        <v>1210</v>
      </c>
      <c r="AX41" s="82" t="s">
        <v>1249</v>
      </c>
      <c r="AY41" s="78" t="s">
        <v>66</v>
      </c>
      <c r="AZ41" s="78" t="str">
        <f>REPLACE(INDEX(GroupVertices[Group],MATCH(Vertices[[#This Row],[Vertex]],GroupVertices[Vertex],0)),1,1,"")</f>
        <v>1</v>
      </c>
      <c r="BA41" s="48"/>
      <c r="BB41" s="48"/>
      <c r="BC41" s="48"/>
      <c r="BD41" s="48"/>
      <c r="BE41" s="48" t="s">
        <v>386</v>
      </c>
      <c r="BF41" s="48" t="s">
        <v>386</v>
      </c>
      <c r="BG41" s="120" t="s">
        <v>1705</v>
      </c>
      <c r="BH41" s="120" t="s">
        <v>1705</v>
      </c>
      <c r="BI41" s="120" t="s">
        <v>1734</v>
      </c>
      <c r="BJ41" s="120" t="s">
        <v>1734</v>
      </c>
      <c r="BK41" s="120">
        <v>0</v>
      </c>
      <c r="BL41" s="123">
        <v>0</v>
      </c>
      <c r="BM41" s="120">
        <v>0</v>
      </c>
      <c r="BN41" s="123">
        <v>0</v>
      </c>
      <c r="BO41" s="120">
        <v>0</v>
      </c>
      <c r="BP41" s="123">
        <v>0</v>
      </c>
      <c r="BQ41" s="120">
        <v>20</v>
      </c>
      <c r="BR41" s="123">
        <v>100</v>
      </c>
      <c r="BS41" s="120">
        <v>20</v>
      </c>
      <c r="BT41" s="2"/>
      <c r="BU41" s="3"/>
      <c r="BV41" s="3"/>
      <c r="BW41" s="3"/>
      <c r="BX41" s="3"/>
    </row>
    <row r="42" spans="1:76" ht="15">
      <c r="A42" s="64" t="s">
        <v>242</v>
      </c>
      <c r="B42" s="65"/>
      <c r="C42" s="65" t="s">
        <v>64</v>
      </c>
      <c r="D42" s="66">
        <v>162.37818184472184</v>
      </c>
      <c r="E42" s="68"/>
      <c r="F42" s="100" t="s">
        <v>423</v>
      </c>
      <c r="G42" s="65"/>
      <c r="H42" s="69" t="s">
        <v>242</v>
      </c>
      <c r="I42" s="70"/>
      <c r="J42" s="70"/>
      <c r="K42" s="69" t="s">
        <v>1345</v>
      </c>
      <c r="L42" s="73">
        <v>1</v>
      </c>
      <c r="M42" s="74">
        <v>9651.8251953125</v>
      </c>
      <c r="N42" s="74">
        <v>2539.199951171875</v>
      </c>
      <c r="O42" s="75"/>
      <c r="P42" s="76"/>
      <c r="Q42" s="76"/>
      <c r="R42" s="86"/>
      <c r="S42" s="48">
        <v>0</v>
      </c>
      <c r="T42" s="48">
        <v>1</v>
      </c>
      <c r="U42" s="49">
        <v>0</v>
      </c>
      <c r="V42" s="49">
        <v>0.003311</v>
      </c>
      <c r="W42" s="49">
        <v>0.000261</v>
      </c>
      <c r="X42" s="49">
        <v>0.488989</v>
      </c>
      <c r="Y42" s="49">
        <v>0</v>
      </c>
      <c r="Z42" s="49">
        <v>0</v>
      </c>
      <c r="AA42" s="71">
        <v>42</v>
      </c>
      <c r="AB42" s="71"/>
      <c r="AC42" s="72"/>
      <c r="AD42" s="78" t="s">
        <v>794</v>
      </c>
      <c r="AE42" s="78">
        <v>651</v>
      </c>
      <c r="AF42" s="78">
        <v>380</v>
      </c>
      <c r="AG42" s="78">
        <v>3941</v>
      </c>
      <c r="AH42" s="78">
        <v>4030</v>
      </c>
      <c r="AI42" s="78"/>
      <c r="AJ42" s="78" t="s">
        <v>887</v>
      </c>
      <c r="AK42" s="78" t="s">
        <v>971</v>
      </c>
      <c r="AL42" s="82" t="s">
        <v>1043</v>
      </c>
      <c r="AM42" s="78"/>
      <c r="AN42" s="80">
        <v>41076.29025462963</v>
      </c>
      <c r="AO42" s="82" t="s">
        <v>1122</v>
      </c>
      <c r="AP42" s="78" t="b">
        <v>0</v>
      </c>
      <c r="AQ42" s="78" t="b">
        <v>0</v>
      </c>
      <c r="AR42" s="78" t="b">
        <v>1</v>
      </c>
      <c r="AS42" s="78" t="s">
        <v>718</v>
      </c>
      <c r="AT42" s="78">
        <v>15</v>
      </c>
      <c r="AU42" s="82" t="s">
        <v>1187</v>
      </c>
      <c r="AV42" s="78" t="b">
        <v>0</v>
      </c>
      <c r="AW42" s="78" t="s">
        <v>1210</v>
      </c>
      <c r="AX42" s="82" t="s">
        <v>1250</v>
      </c>
      <c r="AY42" s="78" t="s">
        <v>66</v>
      </c>
      <c r="AZ42" s="78" t="str">
        <f>REPLACE(INDEX(GroupVertices[Group],MATCH(Vertices[[#This Row],[Vertex]],GroupVertices[Vertex],0)),1,1,"")</f>
        <v>3</v>
      </c>
      <c r="BA42" s="48"/>
      <c r="BB42" s="48"/>
      <c r="BC42" s="48"/>
      <c r="BD42" s="48"/>
      <c r="BE42" s="48" t="s">
        <v>383</v>
      </c>
      <c r="BF42" s="48" t="s">
        <v>383</v>
      </c>
      <c r="BG42" s="120" t="s">
        <v>1700</v>
      </c>
      <c r="BH42" s="120" t="s">
        <v>1700</v>
      </c>
      <c r="BI42" s="120" t="s">
        <v>1729</v>
      </c>
      <c r="BJ42" s="120" t="s">
        <v>1729</v>
      </c>
      <c r="BK42" s="120">
        <v>0</v>
      </c>
      <c r="BL42" s="123">
        <v>0</v>
      </c>
      <c r="BM42" s="120">
        <v>0</v>
      </c>
      <c r="BN42" s="123">
        <v>0</v>
      </c>
      <c r="BO42" s="120">
        <v>0</v>
      </c>
      <c r="BP42" s="123">
        <v>0</v>
      </c>
      <c r="BQ42" s="120">
        <v>24</v>
      </c>
      <c r="BR42" s="123">
        <v>100</v>
      </c>
      <c r="BS42" s="120">
        <v>24</v>
      </c>
      <c r="BT42" s="2"/>
      <c r="BU42" s="3"/>
      <c r="BV42" s="3"/>
      <c r="BW42" s="3"/>
      <c r="BX42" s="3"/>
    </row>
    <row r="43" spans="1:76" ht="15">
      <c r="A43" s="64" t="s">
        <v>243</v>
      </c>
      <c r="B43" s="65"/>
      <c r="C43" s="65" t="s">
        <v>64</v>
      </c>
      <c r="D43" s="66">
        <v>162.11620682021103</v>
      </c>
      <c r="E43" s="68"/>
      <c r="F43" s="100" t="s">
        <v>424</v>
      </c>
      <c r="G43" s="65"/>
      <c r="H43" s="69" t="s">
        <v>243</v>
      </c>
      <c r="I43" s="70"/>
      <c r="J43" s="70"/>
      <c r="K43" s="69" t="s">
        <v>1346</v>
      </c>
      <c r="L43" s="73">
        <v>256.9538558786346</v>
      </c>
      <c r="M43" s="74">
        <v>8227.7900390625</v>
      </c>
      <c r="N43" s="74">
        <v>7695.28515625</v>
      </c>
      <c r="O43" s="75"/>
      <c r="P43" s="76"/>
      <c r="Q43" s="76"/>
      <c r="R43" s="86"/>
      <c r="S43" s="48">
        <v>0</v>
      </c>
      <c r="T43" s="48">
        <v>4</v>
      </c>
      <c r="U43" s="49">
        <v>162</v>
      </c>
      <c r="V43" s="49">
        <v>0.004329</v>
      </c>
      <c r="W43" s="49">
        <v>0.00242</v>
      </c>
      <c r="X43" s="49">
        <v>1.38024</v>
      </c>
      <c r="Y43" s="49">
        <v>0.3333333333333333</v>
      </c>
      <c r="Z43" s="49">
        <v>0</v>
      </c>
      <c r="AA43" s="71">
        <v>43</v>
      </c>
      <c r="AB43" s="71"/>
      <c r="AC43" s="72"/>
      <c r="AD43" s="78" t="s">
        <v>795</v>
      </c>
      <c r="AE43" s="78">
        <v>19</v>
      </c>
      <c r="AF43" s="78">
        <v>123</v>
      </c>
      <c r="AG43" s="78">
        <v>1558</v>
      </c>
      <c r="AH43" s="78">
        <v>905</v>
      </c>
      <c r="AI43" s="78"/>
      <c r="AJ43" s="78" t="s">
        <v>888</v>
      </c>
      <c r="AK43" s="78" t="s">
        <v>972</v>
      </c>
      <c r="AL43" s="78"/>
      <c r="AM43" s="78"/>
      <c r="AN43" s="80">
        <v>41170.40605324074</v>
      </c>
      <c r="AO43" s="82" t="s">
        <v>1123</v>
      </c>
      <c r="AP43" s="78" t="b">
        <v>0</v>
      </c>
      <c r="AQ43" s="78" t="b">
        <v>0</v>
      </c>
      <c r="AR43" s="78" t="b">
        <v>0</v>
      </c>
      <c r="AS43" s="78" t="s">
        <v>1176</v>
      </c>
      <c r="AT43" s="78">
        <v>16</v>
      </c>
      <c r="AU43" s="82" t="s">
        <v>1183</v>
      </c>
      <c r="AV43" s="78" t="b">
        <v>0</v>
      </c>
      <c r="AW43" s="78" t="s">
        <v>1210</v>
      </c>
      <c r="AX43" s="82" t="s">
        <v>1251</v>
      </c>
      <c r="AY43" s="78" t="s">
        <v>66</v>
      </c>
      <c r="AZ43" s="78" t="str">
        <f>REPLACE(INDEX(GroupVertices[Group],MATCH(Vertices[[#This Row],[Vertex]],GroupVertices[Vertex],0)),1,1,"")</f>
        <v>2</v>
      </c>
      <c r="BA43" s="48"/>
      <c r="BB43" s="48"/>
      <c r="BC43" s="48"/>
      <c r="BD43" s="48"/>
      <c r="BE43" s="48" t="s">
        <v>381</v>
      </c>
      <c r="BF43" s="48" t="s">
        <v>381</v>
      </c>
      <c r="BG43" s="120" t="s">
        <v>1694</v>
      </c>
      <c r="BH43" s="120" t="s">
        <v>1694</v>
      </c>
      <c r="BI43" s="120" t="s">
        <v>1725</v>
      </c>
      <c r="BJ43" s="120" t="s">
        <v>1725</v>
      </c>
      <c r="BK43" s="120">
        <v>1</v>
      </c>
      <c r="BL43" s="123">
        <v>5</v>
      </c>
      <c r="BM43" s="120">
        <v>0</v>
      </c>
      <c r="BN43" s="123">
        <v>0</v>
      </c>
      <c r="BO43" s="120">
        <v>0</v>
      </c>
      <c r="BP43" s="123">
        <v>0</v>
      </c>
      <c r="BQ43" s="120">
        <v>19</v>
      </c>
      <c r="BR43" s="123">
        <v>95</v>
      </c>
      <c r="BS43" s="120">
        <v>20</v>
      </c>
      <c r="BT43" s="2"/>
      <c r="BU43" s="3"/>
      <c r="BV43" s="3"/>
      <c r="BW43" s="3"/>
      <c r="BX43" s="3"/>
    </row>
    <row r="44" spans="1:76" ht="15">
      <c r="A44" s="64" t="s">
        <v>305</v>
      </c>
      <c r="B44" s="65"/>
      <c r="C44" s="65" t="s">
        <v>64</v>
      </c>
      <c r="D44" s="66">
        <v>162.48725315842867</v>
      </c>
      <c r="E44" s="68"/>
      <c r="F44" s="100" t="s">
        <v>1207</v>
      </c>
      <c r="G44" s="65"/>
      <c r="H44" s="69" t="s">
        <v>305</v>
      </c>
      <c r="I44" s="70"/>
      <c r="J44" s="70"/>
      <c r="K44" s="69" t="s">
        <v>1347</v>
      </c>
      <c r="L44" s="73">
        <v>1</v>
      </c>
      <c r="M44" s="74">
        <v>8063.4970703125</v>
      </c>
      <c r="N44" s="74">
        <v>6787.556640625</v>
      </c>
      <c r="O44" s="75"/>
      <c r="P44" s="76"/>
      <c r="Q44" s="76"/>
      <c r="R44" s="86"/>
      <c r="S44" s="48">
        <v>1</v>
      </c>
      <c r="T44" s="48">
        <v>0</v>
      </c>
      <c r="U44" s="49">
        <v>0</v>
      </c>
      <c r="V44" s="49">
        <v>0.003205</v>
      </c>
      <c r="W44" s="49">
        <v>0.00028</v>
      </c>
      <c r="X44" s="49">
        <v>0.443301</v>
      </c>
      <c r="Y44" s="49">
        <v>0</v>
      </c>
      <c r="Z44" s="49">
        <v>0</v>
      </c>
      <c r="AA44" s="71">
        <v>44</v>
      </c>
      <c r="AB44" s="71"/>
      <c r="AC44" s="72"/>
      <c r="AD44" s="78" t="s">
        <v>796</v>
      </c>
      <c r="AE44" s="78">
        <v>356</v>
      </c>
      <c r="AF44" s="78">
        <v>487</v>
      </c>
      <c r="AG44" s="78">
        <v>652</v>
      </c>
      <c r="AH44" s="78">
        <v>10</v>
      </c>
      <c r="AI44" s="78">
        <v>3600</v>
      </c>
      <c r="AJ44" s="78" t="s">
        <v>889</v>
      </c>
      <c r="AK44" s="78" t="s">
        <v>973</v>
      </c>
      <c r="AL44" s="82" t="s">
        <v>1044</v>
      </c>
      <c r="AM44" s="78" t="s">
        <v>1084</v>
      </c>
      <c r="AN44" s="80">
        <v>39301.991273148145</v>
      </c>
      <c r="AO44" s="78"/>
      <c r="AP44" s="78" t="b">
        <v>0</v>
      </c>
      <c r="AQ44" s="78" t="b">
        <v>0</v>
      </c>
      <c r="AR44" s="78" t="b">
        <v>1</v>
      </c>
      <c r="AS44" s="78" t="s">
        <v>718</v>
      </c>
      <c r="AT44" s="78">
        <v>33</v>
      </c>
      <c r="AU44" s="82" t="s">
        <v>1188</v>
      </c>
      <c r="AV44" s="78" t="b">
        <v>0</v>
      </c>
      <c r="AW44" s="78" t="s">
        <v>1210</v>
      </c>
      <c r="AX44" s="82" t="s">
        <v>1252</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245</v>
      </c>
      <c r="B45" s="65"/>
      <c r="C45" s="65" t="s">
        <v>64</v>
      </c>
      <c r="D45" s="66">
        <v>165.9316640838063</v>
      </c>
      <c r="E45" s="68"/>
      <c r="F45" s="100" t="s">
        <v>426</v>
      </c>
      <c r="G45" s="65"/>
      <c r="H45" s="69" t="s">
        <v>245</v>
      </c>
      <c r="I45" s="70"/>
      <c r="J45" s="70"/>
      <c r="K45" s="69" t="s">
        <v>1348</v>
      </c>
      <c r="L45" s="73">
        <v>1</v>
      </c>
      <c r="M45" s="74">
        <v>6606.041015625</v>
      </c>
      <c r="N45" s="74">
        <v>6169.8876953125</v>
      </c>
      <c r="O45" s="75"/>
      <c r="P45" s="76"/>
      <c r="Q45" s="76"/>
      <c r="R45" s="86"/>
      <c r="S45" s="48">
        <v>0</v>
      </c>
      <c r="T45" s="48">
        <v>1</v>
      </c>
      <c r="U45" s="49">
        <v>0</v>
      </c>
      <c r="V45" s="49">
        <v>0.005319</v>
      </c>
      <c r="W45" s="49">
        <v>0.013102</v>
      </c>
      <c r="X45" s="49">
        <v>0.522419</v>
      </c>
      <c r="Y45" s="49">
        <v>0</v>
      </c>
      <c r="Z45" s="49">
        <v>0</v>
      </c>
      <c r="AA45" s="71">
        <v>45</v>
      </c>
      <c r="AB45" s="71"/>
      <c r="AC45" s="72"/>
      <c r="AD45" s="78" t="s">
        <v>797</v>
      </c>
      <c r="AE45" s="78">
        <v>2777</v>
      </c>
      <c r="AF45" s="78">
        <v>3866</v>
      </c>
      <c r="AG45" s="78">
        <v>21513</v>
      </c>
      <c r="AH45" s="78">
        <v>277</v>
      </c>
      <c r="AI45" s="78"/>
      <c r="AJ45" s="78" t="s">
        <v>890</v>
      </c>
      <c r="AK45" s="78" t="s">
        <v>974</v>
      </c>
      <c r="AL45" s="82" t="s">
        <v>1045</v>
      </c>
      <c r="AM45" s="78"/>
      <c r="AN45" s="80">
        <v>39733.935219907406</v>
      </c>
      <c r="AO45" s="82" t="s">
        <v>1124</v>
      </c>
      <c r="AP45" s="78" t="b">
        <v>0</v>
      </c>
      <c r="AQ45" s="78" t="b">
        <v>0</v>
      </c>
      <c r="AR45" s="78" t="b">
        <v>1</v>
      </c>
      <c r="AS45" s="78" t="s">
        <v>718</v>
      </c>
      <c r="AT45" s="78">
        <v>334</v>
      </c>
      <c r="AU45" s="82" t="s">
        <v>1182</v>
      </c>
      <c r="AV45" s="78" t="b">
        <v>0</v>
      </c>
      <c r="AW45" s="78" t="s">
        <v>1210</v>
      </c>
      <c r="AX45" s="82" t="s">
        <v>1253</v>
      </c>
      <c r="AY45" s="78" t="s">
        <v>66</v>
      </c>
      <c r="AZ45" s="78" t="str">
        <f>REPLACE(INDEX(GroupVertices[Group],MATCH(Vertices[[#This Row],[Vertex]],GroupVertices[Vertex],0)),1,1,"")</f>
        <v>1</v>
      </c>
      <c r="BA45" s="48" t="s">
        <v>357</v>
      </c>
      <c r="BB45" s="48" t="s">
        <v>357</v>
      </c>
      <c r="BC45" s="48" t="s">
        <v>370</v>
      </c>
      <c r="BD45" s="48" t="s">
        <v>370</v>
      </c>
      <c r="BE45" s="48" t="s">
        <v>380</v>
      </c>
      <c r="BF45" s="48" t="s">
        <v>380</v>
      </c>
      <c r="BG45" s="120" t="s">
        <v>1702</v>
      </c>
      <c r="BH45" s="120" t="s">
        <v>1702</v>
      </c>
      <c r="BI45" s="120" t="s">
        <v>1731</v>
      </c>
      <c r="BJ45" s="120" t="s">
        <v>1731</v>
      </c>
      <c r="BK45" s="120">
        <v>0</v>
      </c>
      <c r="BL45" s="123">
        <v>0</v>
      </c>
      <c r="BM45" s="120">
        <v>0</v>
      </c>
      <c r="BN45" s="123">
        <v>0</v>
      </c>
      <c r="BO45" s="120">
        <v>0</v>
      </c>
      <c r="BP45" s="123">
        <v>0</v>
      </c>
      <c r="BQ45" s="120">
        <v>15</v>
      </c>
      <c r="BR45" s="123">
        <v>100</v>
      </c>
      <c r="BS45" s="120">
        <v>15</v>
      </c>
      <c r="BT45" s="2"/>
      <c r="BU45" s="3"/>
      <c r="BV45" s="3"/>
      <c r="BW45" s="3"/>
      <c r="BX45" s="3"/>
    </row>
    <row r="46" spans="1:76" ht="15">
      <c r="A46" s="64" t="s">
        <v>246</v>
      </c>
      <c r="B46" s="65"/>
      <c r="C46" s="65" t="s">
        <v>64</v>
      </c>
      <c r="D46" s="66">
        <v>162.75432497329962</v>
      </c>
      <c r="E46" s="68"/>
      <c r="F46" s="100" t="s">
        <v>427</v>
      </c>
      <c r="G46" s="65"/>
      <c r="H46" s="69" t="s">
        <v>246</v>
      </c>
      <c r="I46" s="70"/>
      <c r="J46" s="70"/>
      <c r="K46" s="69" t="s">
        <v>1349</v>
      </c>
      <c r="L46" s="73">
        <v>1</v>
      </c>
      <c r="M46" s="74">
        <v>4327.41357421875</v>
      </c>
      <c r="N46" s="74">
        <v>6818.1689453125</v>
      </c>
      <c r="O46" s="75"/>
      <c r="P46" s="76"/>
      <c r="Q46" s="76"/>
      <c r="R46" s="86"/>
      <c r="S46" s="48">
        <v>0</v>
      </c>
      <c r="T46" s="48">
        <v>1</v>
      </c>
      <c r="U46" s="49">
        <v>0</v>
      </c>
      <c r="V46" s="49">
        <v>0.005319</v>
      </c>
      <c r="W46" s="49">
        <v>0.013102</v>
      </c>
      <c r="X46" s="49">
        <v>0.522419</v>
      </c>
      <c r="Y46" s="49">
        <v>0</v>
      </c>
      <c r="Z46" s="49">
        <v>0</v>
      </c>
      <c r="AA46" s="71">
        <v>46</v>
      </c>
      <c r="AB46" s="71"/>
      <c r="AC46" s="72"/>
      <c r="AD46" s="78" t="s">
        <v>798</v>
      </c>
      <c r="AE46" s="78">
        <v>881</v>
      </c>
      <c r="AF46" s="78">
        <v>749</v>
      </c>
      <c r="AG46" s="78">
        <v>17299</v>
      </c>
      <c r="AH46" s="78">
        <v>7014</v>
      </c>
      <c r="AI46" s="78"/>
      <c r="AJ46" s="78" t="s">
        <v>891</v>
      </c>
      <c r="AK46" s="78" t="s">
        <v>943</v>
      </c>
      <c r="AL46" s="82" t="s">
        <v>1046</v>
      </c>
      <c r="AM46" s="78"/>
      <c r="AN46" s="80">
        <v>42662.946550925924</v>
      </c>
      <c r="AO46" s="82" t="s">
        <v>1125</v>
      </c>
      <c r="AP46" s="78" t="b">
        <v>0</v>
      </c>
      <c r="AQ46" s="78" t="b">
        <v>0</v>
      </c>
      <c r="AR46" s="78" t="b">
        <v>1</v>
      </c>
      <c r="AS46" s="78" t="s">
        <v>718</v>
      </c>
      <c r="AT46" s="78">
        <v>54</v>
      </c>
      <c r="AU46" s="82" t="s">
        <v>1183</v>
      </c>
      <c r="AV46" s="78" t="b">
        <v>0</v>
      </c>
      <c r="AW46" s="78" t="s">
        <v>1210</v>
      </c>
      <c r="AX46" s="82" t="s">
        <v>1254</v>
      </c>
      <c r="AY46" s="78" t="s">
        <v>66</v>
      </c>
      <c r="AZ46" s="78" t="str">
        <f>REPLACE(INDEX(GroupVertices[Group],MATCH(Vertices[[#This Row],[Vertex]],GroupVertices[Vertex],0)),1,1,"")</f>
        <v>1</v>
      </c>
      <c r="BA46" s="48" t="s">
        <v>357</v>
      </c>
      <c r="BB46" s="48" t="s">
        <v>357</v>
      </c>
      <c r="BC46" s="48" t="s">
        <v>370</v>
      </c>
      <c r="BD46" s="48" t="s">
        <v>370</v>
      </c>
      <c r="BE46" s="48" t="s">
        <v>380</v>
      </c>
      <c r="BF46" s="48" t="s">
        <v>380</v>
      </c>
      <c r="BG46" s="120" t="s">
        <v>1692</v>
      </c>
      <c r="BH46" s="120" t="s">
        <v>1692</v>
      </c>
      <c r="BI46" s="120" t="s">
        <v>1724</v>
      </c>
      <c r="BJ46" s="120" t="s">
        <v>1724</v>
      </c>
      <c r="BK46" s="120">
        <v>0</v>
      </c>
      <c r="BL46" s="123">
        <v>0</v>
      </c>
      <c r="BM46" s="120">
        <v>1</v>
      </c>
      <c r="BN46" s="123">
        <v>5.555555555555555</v>
      </c>
      <c r="BO46" s="120">
        <v>0</v>
      </c>
      <c r="BP46" s="123">
        <v>0</v>
      </c>
      <c r="BQ46" s="120">
        <v>17</v>
      </c>
      <c r="BR46" s="123">
        <v>94.44444444444444</v>
      </c>
      <c r="BS46" s="120">
        <v>18</v>
      </c>
      <c r="BT46" s="2"/>
      <c r="BU46" s="3"/>
      <c r="BV46" s="3"/>
      <c r="BW46" s="3"/>
      <c r="BX46" s="3"/>
    </row>
    <row r="47" spans="1:76" ht="15">
      <c r="A47" s="64" t="s">
        <v>247</v>
      </c>
      <c r="B47" s="65"/>
      <c r="C47" s="65" t="s">
        <v>64</v>
      </c>
      <c r="D47" s="66">
        <v>172.87247319623495</v>
      </c>
      <c r="E47" s="68"/>
      <c r="F47" s="100" t="s">
        <v>428</v>
      </c>
      <c r="G47" s="65"/>
      <c r="H47" s="69" t="s">
        <v>247</v>
      </c>
      <c r="I47" s="70"/>
      <c r="J47" s="70"/>
      <c r="K47" s="69" t="s">
        <v>1350</v>
      </c>
      <c r="L47" s="73">
        <v>1</v>
      </c>
      <c r="M47" s="74">
        <v>2403.13330078125</v>
      </c>
      <c r="N47" s="74">
        <v>1817.6060791015625</v>
      </c>
      <c r="O47" s="75"/>
      <c r="P47" s="76"/>
      <c r="Q47" s="76"/>
      <c r="R47" s="86"/>
      <c r="S47" s="48">
        <v>0</v>
      </c>
      <c r="T47" s="48">
        <v>1</v>
      </c>
      <c r="U47" s="49">
        <v>0</v>
      </c>
      <c r="V47" s="49">
        <v>0.005319</v>
      </c>
      <c r="W47" s="49">
        <v>0.013102</v>
      </c>
      <c r="X47" s="49">
        <v>0.522419</v>
      </c>
      <c r="Y47" s="49">
        <v>0</v>
      </c>
      <c r="Z47" s="49">
        <v>0</v>
      </c>
      <c r="AA47" s="71">
        <v>47</v>
      </c>
      <c r="AB47" s="71"/>
      <c r="AC47" s="72"/>
      <c r="AD47" s="78" t="s">
        <v>799</v>
      </c>
      <c r="AE47" s="78">
        <v>2238</v>
      </c>
      <c r="AF47" s="78">
        <v>10675</v>
      </c>
      <c r="AG47" s="78">
        <v>35802</v>
      </c>
      <c r="AH47" s="78">
        <v>699</v>
      </c>
      <c r="AI47" s="78"/>
      <c r="AJ47" s="78" t="s">
        <v>892</v>
      </c>
      <c r="AK47" s="78"/>
      <c r="AL47" s="82" t="s">
        <v>1047</v>
      </c>
      <c r="AM47" s="78"/>
      <c r="AN47" s="80">
        <v>40270.89928240741</v>
      </c>
      <c r="AO47" s="82" t="s">
        <v>1126</v>
      </c>
      <c r="AP47" s="78" t="b">
        <v>0</v>
      </c>
      <c r="AQ47" s="78" t="b">
        <v>0</v>
      </c>
      <c r="AR47" s="78" t="b">
        <v>0</v>
      </c>
      <c r="AS47" s="78" t="s">
        <v>1177</v>
      </c>
      <c r="AT47" s="78">
        <v>781</v>
      </c>
      <c r="AU47" s="82" t="s">
        <v>1185</v>
      </c>
      <c r="AV47" s="78" t="b">
        <v>0</v>
      </c>
      <c r="AW47" s="78" t="s">
        <v>1210</v>
      </c>
      <c r="AX47" s="82" t="s">
        <v>1255</v>
      </c>
      <c r="AY47" s="78" t="s">
        <v>66</v>
      </c>
      <c r="AZ47" s="78" t="str">
        <f>REPLACE(INDEX(GroupVertices[Group],MATCH(Vertices[[#This Row],[Vertex]],GroupVertices[Vertex],0)),1,1,"")</f>
        <v>1</v>
      </c>
      <c r="BA47" s="48" t="s">
        <v>357</v>
      </c>
      <c r="BB47" s="48" t="s">
        <v>357</v>
      </c>
      <c r="BC47" s="48" t="s">
        <v>370</v>
      </c>
      <c r="BD47" s="48" t="s">
        <v>370</v>
      </c>
      <c r="BE47" s="48" t="s">
        <v>380</v>
      </c>
      <c r="BF47" s="48" t="s">
        <v>380</v>
      </c>
      <c r="BG47" s="120" t="s">
        <v>1692</v>
      </c>
      <c r="BH47" s="120" t="s">
        <v>1692</v>
      </c>
      <c r="BI47" s="120" t="s">
        <v>1724</v>
      </c>
      <c r="BJ47" s="120" t="s">
        <v>1724</v>
      </c>
      <c r="BK47" s="120">
        <v>0</v>
      </c>
      <c r="BL47" s="123">
        <v>0</v>
      </c>
      <c r="BM47" s="120">
        <v>1</v>
      </c>
      <c r="BN47" s="123">
        <v>5.555555555555555</v>
      </c>
      <c r="BO47" s="120">
        <v>0</v>
      </c>
      <c r="BP47" s="123">
        <v>0</v>
      </c>
      <c r="BQ47" s="120">
        <v>17</v>
      </c>
      <c r="BR47" s="123">
        <v>94.44444444444444</v>
      </c>
      <c r="BS47" s="120">
        <v>18</v>
      </c>
      <c r="BT47" s="2"/>
      <c r="BU47" s="3"/>
      <c r="BV47" s="3"/>
      <c r="BW47" s="3"/>
      <c r="BX47" s="3"/>
    </row>
    <row r="48" spans="1:76" ht="15">
      <c r="A48" s="64" t="s">
        <v>248</v>
      </c>
      <c r="B48" s="65"/>
      <c r="C48" s="65" t="s">
        <v>64</v>
      </c>
      <c r="D48" s="66">
        <v>163.4515658945658</v>
      </c>
      <c r="E48" s="68"/>
      <c r="F48" s="100" t="s">
        <v>429</v>
      </c>
      <c r="G48" s="65"/>
      <c r="H48" s="69" t="s">
        <v>248</v>
      </c>
      <c r="I48" s="70"/>
      <c r="J48" s="70"/>
      <c r="K48" s="69" t="s">
        <v>1351</v>
      </c>
      <c r="L48" s="73">
        <v>1</v>
      </c>
      <c r="M48" s="74">
        <v>6704.982421875</v>
      </c>
      <c r="N48" s="74">
        <v>5307.9990234375</v>
      </c>
      <c r="O48" s="75"/>
      <c r="P48" s="76"/>
      <c r="Q48" s="76"/>
      <c r="R48" s="86"/>
      <c r="S48" s="48">
        <v>0</v>
      </c>
      <c r="T48" s="48">
        <v>1</v>
      </c>
      <c r="U48" s="49">
        <v>0</v>
      </c>
      <c r="V48" s="49">
        <v>0.005319</v>
      </c>
      <c r="W48" s="49">
        <v>0.013102</v>
      </c>
      <c r="X48" s="49">
        <v>0.522419</v>
      </c>
      <c r="Y48" s="49">
        <v>0</v>
      </c>
      <c r="Z48" s="49">
        <v>0</v>
      </c>
      <c r="AA48" s="71">
        <v>48</v>
      </c>
      <c r="AB48" s="71"/>
      <c r="AC48" s="72"/>
      <c r="AD48" s="78" t="s">
        <v>800</v>
      </c>
      <c r="AE48" s="78">
        <v>1406</v>
      </c>
      <c r="AF48" s="78">
        <v>1433</v>
      </c>
      <c r="AG48" s="78">
        <v>6834</v>
      </c>
      <c r="AH48" s="78">
        <v>9120</v>
      </c>
      <c r="AI48" s="78"/>
      <c r="AJ48" s="78" t="s">
        <v>893</v>
      </c>
      <c r="AK48" s="78" t="s">
        <v>975</v>
      </c>
      <c r="AL48" s="78"/>
      <c r="AM48" s="78"/>
      <c r="AN48" s="80">
        <v>40455.8205787037</v>
      </c>
      <c r="AO48" s="82" t="s">
        <v>1127</v>
      </c>
      <c r="AP48" s="78" t="b">
        <v>0</v>
      </c>
      <c r="AQ48" s="78" t="b">
        <v>0</v>
      </c>
      <c r="AR48" s="78" t="b">
        <v>1</v>
      </c>
      <c r="AS48" s="78" t="s">
        <v>718</v>
      </c>
      <c r="AT48" s="78">
        <v>233</v>
      </c>
      <c r="AU48" s="82" t="s">
        <v>1189</v>
      </c>
      <c r="AV48" s="78" t="b">
        <v>0</v>
      </c>
      <c r="AW48" s="78" t="s">
        <v>1210</v>
      </c>
      <c r="AX48" s="82" t="s">
        <v>1256</v>
      </c>
      <c r="AY48" s="78" t="s">
        <v>66</v>
      </c>
      <c r="AZ48" s="78" t="str">
        <f>REPLACE(INDEX(GroupVertices[Group],MATCH(Vertices[[#This Row],[Vertex]],GroupVertices[Vertex],0)),1,1,"")</f>
        <v>1</v>
      </c>
      <c r="BA48" s="48" t="s">
        <v>357</v>
      </c>
      <c r="BB48" s="48" t="s">
        <v>357</v>
      </c>
      <c r="BC48" s="48" t="s">
        <v>370</v>
      </c>
      <c r="BD48" s="48" t="s">
        <v>370</v>
      </c>
      <c r="BE48" s="48" t="s">
        <v>380</v>
      </c>
      <c r="BF48" s="48" t="s">
        <v>380</v>
      </c>
      <c r="BG48" s="120" t="s">
        <v>1702</v>
      </c>
      <c r="BH48" s="120" t="s">
        <v>1702</v>
      </c>
      <c r="BI48" s="120" t="s">
        <v>1731</v>
      </c>
      <c r="BJ48" s="120" t="s">
        <v>1731</v>
      </c>
      <c r="BK48" s="120">
        <v>0</v>
      </c>
      <c r="BL48" s="123">
        <v>0</v>
      </c>
      <c r="BM48" s="120">
        <v>0</v>
      </c>
      <c r="BN48" s="123">
        <v>0</v>
      </c>
      <c r="BO48" s="120">
        <v>0</v>
      </c>
      <c r="BP48" s="123">
        <v>0</v>
      </c>
      <c r="BQ48" s="120">
        <v>15</v>
      </c>
      <c r="BR48" s="123">
        <v>100</v>
      </c>
      <c r="BS48" s="120">
        <v>15</v>
      </c>
      <c r="BT48" s="2"/>
      <c r="BU48" s="3"/>
      <c r="BV48" s="3"/>
      <c r="BW48" s="3"/>
      <c r="BX48" s="3"/>
    </row>
    <row r="49" spans="1:76" ht="15">
      <c r="A49" s="64" t="s">
        <v>249</v>
      </c>
      <c r="B49" s="65"/>
      <c r="C49" s="65" t="s">
        <v>64</v>
      </c>
      <c r="D49" s="66">
        <v>163.43219809119728</v>
      </c>
      <c r="E49" s="68"/>
      <c r="F49" s="100" t="s">
        <v>430</v>
      </c>
      <c r="G49" s="65"/>
      <c r="H49" s="69" t="s">
        <v>249</v>
      </c>
      <c r="I49" s="70"/>
      <c r="J49" s="70"/>
      <c r="K49" s="69" t="s">
        <v>1352</v>
      </c>
      <c r="L49" s="73">
        <v>1</v>
      </c>
      <c r="M49" s="74">
        <v>6697.552734375</v>
      </c>
      <c r="N49" s="74">
        <v>4475.49853515625</v>
      </c>
      <c r="O49" s="75"/>
      <c r="P49" s="76"/>
      <c r="Q49" s="76"/>
      <c r="R49" s="86"/>
      <c r="S49" s="48">
        <v>0</v>
      </c>
      <c r="T49" s="48">
        <v>1</v>
      </c>
      <c r="U49" s="49">
        <v>0</v>
      </c>
      <c r="V49" s="49">
        <v>0.005319</v>
      </c>
      <c r="W49" s="49">
        <v>0.013102</v>
      </c>
      <c r="X49" s="49">
        <v>0.522419</v>
      </c>
      <c r="Y49" s="49">
        <v>0</v>
      </c>
      <c r="Z49" s="49">
        <v>0</v>
      </c>
      <c r="AA49" s="71">
        <v>49</v>
      </c>
      <c r="AB49" s="71"/>
      <c r="AC49" s="72"/>
      <c r="AD49" s="78" t="s">
        <v>801</v>
      </c>
      <c r="AE49" s="78">
        <v>213</v>
      </c>
      <c r="AF49" s="78">
        <v>1414</v>
      </c>
      <c r="AG49" s="78">
        <v>8361</v>
      </c>
      <c r="AH49" s="78">
        <v>963</v>
      </c>
      <c r="AI49" s="78"/>
      <c r="AJ49" s="78" t="s">
        <v>894</v>
      </c>
      <c r="AK49" s="78" t="s">
        <v>976</v>
      </c>
      <c r="AL49" s="82" t="s">
        <v>1048</v>
      </c>
      <c r="AM49" s="78"/>
      <c r="AN49" s="80">
        <v>39909.779398148145</v>
      </c>
      <c r="AO49" s="82" t="s">
        <v>1128</v>
      </c>
      <c r="AP49" s="78" t="b">
        <v>0</v>
      </c>
      <c r="AQ49" s="78" t="b">
        <v>0</v>
      </c>
      <c r="AR49" s="78" t="b">
        <v>1</v>
      </c>
      <c r="AS49" s="78" t="s">
        <v>718</v>
      </c>
      <c r="AT49" s="78">
        <v>368</v>
      </c>
      <c r="AU49" s="82" t="s">
        <v>1190</v>
      </c>
      <c r="AV49" s="78" t="b">
        <v>0</v>
      </c>
      <c r="AW49" s="78" t="s">
        <v>1210</v>
      </c>
      <c r="AX49" s="82" t="s">
        <v>1257</v>
      </c>
      <c r="AY49" s="78" t="s">
        <v>66</v>
      </c>
      <c r="AZ49" s="78" t="str">
        <f>REPLACE(INDEX(GroupVertices[Group],MATCH(Vertices[[#This Row],[Vertex]],GroupVertices[Vertex],0)),1,1,"")</f>
        <v>1</v>
      </c>
      <c r="BA49" s="48"/>
      <c r="BB49" s="48"/>
      <c r="BC49" s="48"/>
      <c r="BD49" s="48"/>
      <c r="BE49" s="48" t="s">
        <v>376</v>
      </c>
      <c r="BF49" s="48" t="s">
        <v>376</v>
      </c>
      <c r="BG49" s="120" t="s">
        <v>1697</v>
      </c>
      <c r="BH49" s="120" t="s">
        <v>1697</v>
      </c>
      <c r="BI49" s="120" t="s">
        <v>1727</v>
      </c>
      <c r="BJ49" s="120" t="s">
        <v>1727</v>
      </c>
      <c r="BK49" s="120">
        <v>0</v>
      </c>
      <c r="BL49" s="123">
        <v>0</v>
      </c>
      <c r="BM49" s="120">
        <v>0</v>
      </c>
      <c r="BN49" s="123">
        <v>0</v>
      </c>
      <c r="BO49" s="120">
        <v>0</v>
      </c>
      <c r="BP49" s="123">
        <v>0</v>
      </c>
      <c r="BQ49" s="120">
        <v>22</v>
      </c>
      <c r="BR49" s="123">
        <v>100</v>
      </c>
      <c r="BS49" s="120">
        <v>22</v>
      </c>
      <c r="BT49" s="2"/>
      <c r="BU49" s="3"/>
      <c r="BV49" s="3"/>
      <c r="BW49" s="3"/>
      <c r="BX49" s="3"/>
    </row>
    <row r="50" spans="1:76" ht="15">
      <c r="A50" s="64" t="s">
        <v>250</v>
      </c>
      <c r="B50" s="65"/>
      <c r="C50" s="65" t="s">
        <v>64</v>
      </c>
      <c r="D50" s="66">
        <v>163.2833718126814</v>
      </c>
      <c r="E50" s="68"/>
      <c r="F50" s="100" t="s">
        <v>431</v>
      </c>
      <c r="G50" s="65"/>
      <c r="H50" s="69" t="s">
        <v>250</v>
      </c>
      <c r="I50" s="70"/>
      <c r="J50" s="70"/>
      <c r="K50" s="69" t="s">
        <v>1353</v>
      </c>
      <c r="L50" s="73">
        <v>1</v>
      </c>
      <c r="M50" s="74">
        <v>5979.64453125</v>
      </c>
      <c r="N50" s="74">
        <v>5488.18212890625</v>
      </c>
      <c r="O50" s="75"/>
      <c r="P50" s="76"/>
      <c r="Q50" s="76"/>
      <c r="R50" s="86"/>
      <c r="S50" s="48">
        <v>0</v>
      </c>
      <c r="T50" s="48">
        <v>1</v>
      </c>
      <c r="U50" s="49">
        <v>0</v>
      </c>
      <c r="V50" s="49">
        <v>0.005319</v>
      </c>
      <c r="W50" s="49">
        <v>0.013102</v>
      </c>
      <c r="X50" s="49">
        <v>0.522419</v>
      </c>
      <c r="Y50" s="49">
        <v>0</v>
      </c>
      <c r="Z50" s="49">
        <v>0</v>
      </c>
      <c r="AA50" s="71">
        <v>50</v>
      </c>
      <c r="AB50" s="71"/>
      <c r="AC50" s="72"/>
      <c r="AD50" s="78" t="s">
        <v>802</v>
      </c>
      <c r="AE50" s="78">
        <v>1407</v>
      </c>
      <c r="AF50" s="78">
        <v>1268</v>
      </c>
      <c r="AG50" s="78">
        <v>25363</v>
      </c>
      <c r="AH50" s="78">
        <v>14458</v>
      </c>
      <c r="AI50" s="78"/>
      <c r="AJ50" s="78" t="s">
        <v>895</v>
      </c>
      <c r="AK50" s="78" t="s">
        <v>977</v>
      </c>
      <c r="AL50" s="82" t="s">
        <v>1049</v>
      </c>
      <c r="AM50" s="78"/>
      <c r="AN50" s="80">
        <v>41124.60118055555</v>
      </c>
      <c r="AO50" s="82" t="s">
        <v>1129</v>
      </c>
      <c r="AP50" s="78" t="b">
        <v>0</v>
      </c>
      <c r="AQ50" s="78" t="b">
        <v>0</v>
      </c>
      <c r="AR50" s="78" t="b">
        <v>1</v>
      </c>
      <c r="AS50" s="78" t="s">
        <v>1175</v>
      </c>
      <c r="AT50" s="78">
        <v>723</v>
      </c>
      <c r="AU50" s="82" t="s">
        <v>1185</v>
      </c>
      <c r="AV50" s="78" t="b">
        <v>0</v>
      </c>
      <c r="AW50" s="78" t="s">
        <v>1210</v>
      </c>
      <c r="AX50" s="82" t="s">
        <v>1258</v>
      </c>
      <c r="AY50" s="78" t="s">
        <v>66</v>
      </c>
      <c r="AZ50" s="78" t="str">
        <f>REPLACE(INDEX(GroupVertices[Group],MATCH(Vertices[[#This Row],[Vertex]],GroupVertices[Vertex],0)),1,1,"")</f>
        <v>1</v>
      </c>
      <c r="BA50" s="48"/>
      <c r="BB50" s="48"/>
      <c r="BC50" s="48"/>
      <c r="BD50" s="48"/>
      <c r="BE50" s="48" t="s">
        <v>376</v>
      </c>
      <c r="BF50" s="48" t="s">
        <v>376</v>
      </c>
      <c r="BG50" s="120" t="s">
        <v>1697</v>
      </c>
      <c r="BH50" s="120" t="s">
        <v>1697</v>
      </c>
      <c r="BI50" s="120" t="s">
        <v>1727</v>
      </c>
      <c r="BJ50" s="120" t="s">
        <v>1727</v>
      </c>
      <c r="BK50" s="120">
        <v>0</v>
      </c>
      <c r="BL50" s="123">
        <v>0</v>
      </c>
      <c r="BM50" s="120">
        <v>0</v>
      </c>
      <c r="BN50" s="123">
        <v>0</v>
      </c>
      <c r="BO50" s="120">
        <v>0</v>
      </c>
      <c r="BP50" s="123">
        <v>0</v>
      </c>
      <c r="BQ50" s="120">
        <v>22</v>
      </c>
      <c r="BR50" s="123">
        <v>100</v>
      </c>
      <c r="BS50" s="120">
        <v>22</v>
      </c>
      <c r="BT50" s="2"/>
      <c r="BU50" s="3"/>
      <c r="BV50" s="3"/>
      <c r="BW50" s="3"/>
      <c r="BX50" s="3"/>
    </row>
    <row r="51" spans="1:76" ht="15">
      <c r="A51" s="64" t="s">
        <v>251</v>
      </c>
      <c r="B51" s="65"/>
      <c r="C51" s="65" t="s">
        <v>64</v>
      </c>
      <c r="D51" s="66">
        <v>162.96635145228115</v>
      </c>
      <c r="E51" s="68"/>
      <c r="F51" s="100" t="s">
        <v>432</v>
      </c>
      <c r="G51" s="65"/>
      <c r="H51" s="69" t="s">
        <v>251</v>
      </c>
      <c r="I51" s="70"/>
      <c r="J51" s="70"/>
      <c r="K51" s="69" t="s">
        <v>1354</v>
      </c>
      <c r="L51" s="73">
        <v>1</v>
      </c>
      <c r="M51" s="74">
        <v>6033.45556640625</v>
      </c>
      <c r="N51" s="74">
        <v>4014.190673828125</v>
      </c>
      <c r="O51" s="75"/>
      <c r="P51" s="76"/>
      <c r="Q51" s="76"/>
      <c r="R51" s="86"/>
      <c r="S51" s="48">
        <v>0</v>
      </c>
      <c r="T51" s="48">
        <v>1</v>
      </c>
      <c r="U51" s="49">
        <v>0</v>
      </c>
      <c r="V51" s="49">
        <v>0.005319</v>
      </c>
      <c r="W51" s="49">
        <v>0.013102</v>
      </c>
      <c r="X51" s="49">
        <v>0.522419</v>
      </c>
      <c r="Y51" s="49">
        <v>0</v>
      </c>
      <c r="Z51" s="49">
        <v>0</v>
      </c>
      <c r="AA51" s="71">
        <v>51</v>
      </c>
      <c r="AB51" s="71"/>
      <c r="AC51" s="72"/>
      <c r="AD51" s="78" t="s">
        <v>803</v>
      </c>
      <c r="AE51" s="78">
        <v>1565</v>
      </c>
      <c r="AF51" s="78">
        <v>957</v>
      </c>
      <c r="AG51" s="78">
        <v>53914</v>
      </c>
      <c r="AH51" s="78">
        <v>66870</v>
      </c>
      <c r="AI51" s="78"/>
      <c r="AJ51" s="78" t="s">
        <v>896</v>
      </c>
      <c r="AK51" s="78" t="s">
        <v>978</v>
      </c>
      <c r="AL51" s="78"/>
      <c r="AM51" s="78"/>
      <c r="AN51" s="80">
        <v>40099.73079861111</v>
      </c>
      <c r="AO51" s="82" t="s">
        <v>1130</v>
      </c>
      <c r="AP51" s="78" t="b">
        <v>0</v>
      </c>
      <c r="AQ51" s="78" t="b">
        <v>0</v>
      </c>
      <c r="AR51" s="78" t="b">
        <v>1</v>
      </c>
      <c r="AS51" s="78" t="s">
        <v>718</v>
      </c>
      <c r="AT51" s="78">
        <v>852</v>
      </c>
      <c r="AU51" s="82" t="s">
        <v>1180</v>
      </c>
      <c r="AV51" s="78" t="b">
        <v>0</v>
      </c>
      <c r="AW51" s="78" t="s">
        <v>1210</v>
      </c>
      <c r="AX51" s="82" t="s">
        <v>1259</v>
      </c>
      <c r="AY51" s="78" t="s">
        <v>66</v>
      </c>
      <c r="AZ51" s="78" t="str">
        <f>REPLACE(INDEX(GroupVertices[Group],MATCH(Vertices[[#This Row],[Vertex]],GroupVertices[Vertex],0)),1,1,"")</f>
        <v>1</v>
      </c>
      <c r="BA51" s="48"/>
      <c r="BB51" s="48"/>
      <c r="BC51" s="48"/>
      <c r="BD51" s="48"/>
      <c r="BE51" s="48" t="s">
        <v>376</v>
      </c>
      <c r="BF51" s="48" t="s">
        <v>376</v>
      </c>
      <c r="BG51" s="120" t="s">
        <v>1697</v>
      </c>
      <c r="BH51" s="120" t="s">
        <v>1697</v>
      </c>
      <c r="BI51" s="120" t="s">
        <v>1727</v>
      </c>
      <c r="BJ51" s="120" t="s">
        <v>1727</v>
      </c>
      <c r="BK51" s="120">
        <v>0</v>
      </c>
      <c r="BL51" s="123">
        <v>0</v>
      </c>
      <c r="BM51" s="120">
        <v>0</v>
      </c>
      <c r="BN51" s="123">
        <v>0</v>
      </c>
      <c r="BO51" s="120">
        <v>0</v>
      </c>
      <c r="BP51" s="123">
        <v>0</v>
      </c>
      <c r="BQ51" s="120">
        <v>22</v>
      </c>
      <c r="BR51" s="123">
        <v>100</v>
      </c>
      <c r="BS51" s="120">
        <v>22</v>
      </c>
      <c r="BT51" s="2"/>
      <c r="BU51" s="3"/>
      <c r="BV51" s="3"/>
      <c r="BW51" s="3"/>
      <c r="BX51" s="3"/>
    </row>
    <row r="52" spans="1:76" ht="15">
      <c r="A52" s="64" t="s">
        <v>252</v>
      </c>
      <c r="B52" s="65"/>
      <c r="C52" s="65" t="s">
        <v>64</v>
      </c>
      <c r="D52" s="66">
        <v>162.64015686923267</v>
      </c>
      <c r="E52" s="68"/>
      <c r="F52" s="100" t="s">
        <v>433</v>
      </c>
      <c r="G52" s="65"/>
      <c r="H52" s="69" t="s">
        <v>252</v>
      </c>
      <c r="I52" s="70"/>
      <c r="J52" s="70"/>
      <c r="K52" s="69" t="s">
        <v>1355</v>
      </c>
      <c r="L52" s="73">
        <v>1</v>
      </c>
      <c r="M52" s="74">
        <v>1808.88916015625</v>
      </c>
      <c r="N52" s="74">
        <v>6874.43603515625</v>
      </c>
      <c r="O52" s="75"/>
      <c r="P52" s="76"/>
      <c r="Q52" s="76"/>
      <c r="R52" s="86"/>
      <c r="S52" s="48">
        <v>0</v>
      </c>
      <c r="T52" s="48">
        <v>1</v>
      </c>
      <c r="U52" s="49">
        <v>0</v>
      </c>
      <c r="V52" s="49">
        <v>0.005319</v>
      </c>
      <c r="W52" s="49">
        <v>0.013102</v>
      </c>
      <c r="X52" s="49">
        <v>0.522419</v>
      </c>
      <c r="Y52" s="49">
        <v>0</v>
      </c>
      <c r="Z52" s="49">
        <v>0</v>
      </c>
      <c r="AA52" s="71">
        <v>52</v>
      </c>
      <c r="AB52" s="71"/>
      <c r="AC52" s="72"/>
      <c r="AD52" s="78" t="s">
        <v>804</v>
      </c>
      <c r="AE52" s="78">
        <v>640</v>
      </c>
      <c r="AF52" s="78">
        <v>637</v>
      </c>
      <c r="AG52" s="78">
        <v>6558</v>
      </c>
      <c r="AH52" s="78">
        <v>10703</v>
      </c>
      <c r="AI52" s="78"/>
      <c r="AJ52" s="78" t="s">
        <v>897</v>
      </c>
      <c r="AK52" s="78" t="s">
        <v>979</v>
      </c>
      <c r="AL52" s="78"/>
      <c r="AM52" s="78"/>
      <c r="AN52" s="80">
        <v>41218.55449074074</v>
      </c>
      <c r="AO52" s="82" t="s">
        <v>1131</v>
      </c>
      <c r="AP52" s="78" t="b">
        <v>0</v>
      </c>
      <c r="AQ52" s="78" t="b">
        <v>0</v>
      </c>
      <c r="AR52" s="78" t="b">
        <v>1</v>
      </c>
      <c r="AS52" s="78" t="s">
        <v>718</v>
      </c>
      <c r="AT52" s="78">
        <v>0</v>
      </c>
      <c r="AU52" s="82" t="s">
        <v>1180</v>
      </c>
      <c r="AV52" s="78" t="b">
        <v>0</v>
      </c>
      <c r="AW52" s="78" t="s">
        <v>1210</v>
      </c>
      <c r="AX52" s="82" t="s">
        <v>1260</v>
      </c>
      <c r="AY52" s="78" t="s">
        <v>66</v>
      </c>
      <c r="AZ52" s="78" t="str">
        <f>REPLACE(INDEX(GroupVertices[Group],MATCH(Vertices[[#This Row],[Vertex]],GroupVertices[Vertex],0)),1,1,"")</f>
        <v>1</v>
      </c>
      <c r="BA52" s="48"/>
      <c r="BB52" s="48"/>
      <c r="BC52" s="48"/>
      <c r="BD52" s="48"/>
      <c r="BE52" s="48" t="s">
        <v>376</v>
      </c>
      <c r="BF52" s="48" t="s">
        <v>376</v>
      </c>
      <c r="BG52" s="120" t="s">
        <v>1697</v>
      </c>
      <c r="BH52" s="120" t="s">
        <v>1697</v>
      </c>
      <c r="BI52" s="120" t="s">
        <v>1727</v>
      </c>
      <c r="BJ52" s="120" t="s">
        <v>1727</v>
      </c>
      <c r="BK52" s="120">
        <v>0</v>
      </c>
      <c r="BL52" s="123">
        <v>0</v>
      </c>
      <c r="BM52" s="120">
        <v>0</v>
      </c>
      <c r="BN52" s="123">
        <v>0</v>
      </c>
      <c r="BO52" s="120">
        <v>0</v>
      </c>
      <c r="BP52" s="123">
        <v>0</v>
      </c>
      <c r="BQ52" s="120">
        <v>22</v>
      </c>
      <c r="BR52" s="123">
        <v>100</v>
      </c>
      <c r="BS52" s="120">
        <v>22</v>
      </c>
      <c r="BT52" s="2"/>
      <c r="BU52" s="3"/>
      <c r="BV52" s="3"/>
      <c r="BW52" s="3"/>
      <c r="BX52" s="3"/>
    </row>
    <row r="53" spans="1:76" ht="15">
      <c r="A53" s="64" t="s">
        <v>253</v>
      </c>
      <c r="B53" s="65"/>
      <c r="C53" s="65" t="s">
        <v>64</v>
      </c>
      <c r="D53" s="66">
        <v>162.46992407120422</v>
      </c>
      <c r="E53" s="68"/>
      <c r="F53" s="100" t="s">
        <v>434</v>
      </c>
      <c r="G53" s="65"/>
      <c r="H53" s="69" t="s">
        <v>253</v>
      </c>
      <c r="I53" s="70"/>
      <c r="J53" s="70"/>
      <c r="K53" s="69" t="s">
        <v>1356</v>
      </c>
      <c r="L53" s="73">
        <v>1</v>
      </c>
      <c r="M53" s="74">
        <v>2635.062255859375</v>
      </c>
      <c r="N53" s="74">
        <v>6015.93359375</v>
      </c>
      <c r="O53" s="75"/>
      <c r="P53" s="76"/>
      <c r="Q53" s="76"/>
      <c r="R53" s="86"/>
      <c r="S53" s="48">
        <v>0</v>
      </c>
      <c r="T53" s="48">
        <v>1</v>
      </c>
      <c r="U53" s="49">
        <v>0</v>
      </c>
      <c r="V53" s="49">
        <v>0.005319</v>
      </c>
      <c r="W53" s="49">
        <v>0.013102</v>
      </c>
      <c r="X53" s="49">
        <v>0.522419</v>
      </c>
      <c r="Y53" s="49">
        <v>0</v>
      </c>
      <c r="Z53" s="49">
        <v>0</v>
      </c>
      <c r="AA53" s="71">
        <v>53</v>
      </c>
      <c r="AB53" s="71"/>
      <c r="AC53" s="72"/>
      <c r="AD53" s="78" t="s">
        <v>805</v>
      </c>
      <c r="AE53" s="78">
        <v>829</v>
      </c>
      <c r="AF53" s="78">
        <v>470</v>
      </c>
      <c r="AG53" s="78">
        <v>4255</v>
      </c>
      <c r="AH53" s="78">
        <v>3256</v>
      </c>
      <c r="AI53" s="78"/>
      <c r="AJ53" s="78" t="s">
        <v>898</v>
      </c>
      <c r="AK53" s="78" t="s">
        <v>980</v>
      </c>
      <c r="AL53" s="82" t="s">
        <v>1050</v>
      </c>
      <c r="AM53" s="78"/>
      <c r="AN53" s="80">
        <v>39472.595243055555</v>
      </c>
      <c r="AO53" s="82" t="s">
        <v>1132</v>
      </c>
      <c r="AP53" s="78" t="b">
        <v>0</v>
      </c>
      <c r="AQ53" s="78" t="b">
        <v>0</v>
      </c>
      <c r="AR53" s="78" t="b">
        <v>1</v>
      </c>
      <c r="AS53" s="78" t="s">
        <v>718</v>
      </c>
      <c r="AT53" s="78">
        <v>21</v>
      </c>
      <c r="AU53" s="82" t="s">
        <v>1183</v>
      </c>
      <c r="AV53" s="78" t="b">
        <v>0</v>
      </c>
      <c r="AW53" s="78" t="s">
        <v>1210</v>
      </c>
      <c r="AX53" s="82" t="s">
        <v>1261</v>
      </c>
      <c r="AY53" s="78" t="s">
        <v>66</v>
      </c>
      <c r="AZ53" s="78" t="str">
        <f>REPLACE(INDEX(GroupVertices[Group],MATCH(Vertices[[#This Row],[Vertex]],GroupVertices[Vertex],0)),1,1,"")</f>
        <v>1</v>
      </c>
      <c r="BA53" s="48"/>
      <c r="BB53" s="48"/>
      <c r="BC53" s="48"/>
      <c r="BD53" s="48"/>
      <c r="BE53" s="48" t="s">
        <v>376</v>
      </c>
      <c r="BF53" s="48" t="s">
        <v>376</v>
      </c>
      <c r="BG53" s="120" t="s">
        <v>1697</v>
      </c>
      <c r="BH53" s="120" t="s">
        <v>1697</v>
      </c>
      <c r="BI53" s="120" t="s">
        <v>1727</v>
      </c>
      <c r="BJ53" s="120" t="s">
        <v>1727</v>
      </c>
      <c r="BK53" s="120">
        <v>0</v>
      </c>
      <c r="BL53" s="123">
        <v>0</v>
      </c>
      <c r="BM53" s="120">
        <v>0</v>
      </c>
      <c r="BN53" s="123">
        <v>0</v>
      </c>
      <c r="BO53" s="120">
        <v>0</v>
      </c>
      <c r="BP53" s="123">
        <v>0</v>
      </c>
      <c r="BQ53" s="120">
        <v>22</v>
      </c>
      <c r="BR53" s="123">
        <v>100</v>
      </c>
      <c r="BS53" s="120">
        <v>22</v>
      </c>
      <c r="BT53" s="2"/>
      <c r="BU53" s="3"/>
      <c r="BV53" s="3"/>
      <c r="BW53" s="3"/>
      <c r="BX53" s="3"/>
    </row>
    <row r="54" spans="1:76" ht="15">
      <c r="A54" s="64" t="s">
        <v>254</v>
      </c>
      <c r="B54" s="65"/>
      <c r="C54" s="65" t="s">
        <v>64</v>
      </c>
      <c r="D54" s="66">
        <v>164.57999528029913</v>
      </c>
      <c r="E54" s="68"/>
      <c r="F54" s="100" t="s">
        <v>435</v>
      </c>
      <c r="G54" s="65"/>
      <c r="H54" s="69" t="s">
        <v>254</v>
      </c>
      <c r="I54" s="70"/>
      <c r="J54" s="70"/>
      <c r="K54" s="69" t="s">
        <v>1357</v>
      </c>
      <c r="L54" s="73">
        <v>1</v>
      </c>
      <c r="M54" s="74">
        <v>2165.349365234375</v>
      </c>
      <c r="N54" s="74">
        <v>3923.95458984375</v>
      </c>
      <c r="O54" s="75"/>
      <c r="P54" s="76"/>
      <c r="Q54" s="76"/>
      <c r="R54" s="86"/>
      <c r="S54" s="48">
        <v>0</v>
      </c>
      <c r="T54" s="48">
        <v>1</v>
      </c>
      <c r="U54" s="49">
        <v>0</v>
      </c>
      <c r="V54" s="49">
        <v>0.005319</v>
      </c>
      <c r="W54" s="49">
        <v>0.013102</v>
      </c>
      <c r="X54" s="49">
        <v>0.522419</v>
      </c>
      <c r="Y54" s="49">
        <v>0</v>
      </c>
      <c r="Z54" s="49">
        <v>0</v>
      </c>
      <c r="AA54" s="71">
        <v>54</v>
      </c>
      <c r="AB54" s="71"/>
      <c r="AC54" s="72"/>
      <c r="AD54" s="78" t="s">
        <v>806</v>
      </c>
      <c r="AE54" s="78">
        <v>4612</v>
      </c>
      <c r="AF54" s="78">
        <v>2540</v>
      </c>
      <c r="AG54" s="78">
        <v>64690</v>
      </c>
      <c r="AH54" s="78">
        <v>16468</v>
      </c>
      <c r="AI54" s="78"/>
      <c r="AJ54" s="78" t="s">
        <v>899</v>
      </c>
      <c r="AK54" s="78" t="s">
        <v>948</v>
      </c>
      <c r="AL54" s="82" t="s">
        <v>1051</v>
      </c>
      <c r="AM54" s="78"/>
      <c r="AN54" s="80">
        <v>40151.232569444444</v>
      </c>
      <c r="AO54" s="82" t="s">
        <v>1133</v>
      </c>
      <c r="AP54" s="78" t="b">
        <v>0</v>
      </c>
      <c r="AQ54" s="78" t="b">
        <v>0</v>
      </c>
      <c r="AR54" s="78" t="b">
        <v>1</v>
      </c>
      <c r="AS54" s="78" t="s">
        <v>718</v>
      </c>
      <c r="AT54" s="78">
        <v>364</v>
      </c>
      <c r="AU54" s="82" t="s">
        <v>1191</v>
      </c>
      <c r="AV54" s="78" t="b">
        <v>0</v>
      </c>
      <c r="AW54" s="78" t="s">
        <v>1210</v>
      </c>
      <c r="AX54" s="82" t="s">
        <v>1262</v>
      </c>
      <c r="AY54" s="78" t="s">
        <v>66</v>
      </c>
      <c r="AZ54" s="78" t="str">
        <f>REPLACE(INDEX(GroupVertices[Group],MATCH(Vertices[[#This Row],[Vertex]],GroupVertices[Vertex],0)),1,1,"")</f>
        <v>1</v>
      </c>
      <c r="BA54" s="48"/>
      <c r="BB54" s="48"/>
      <c r="BC54" s="48"/>
      <c r="BD54" s="48"/>
      <c r="BE54" s="48" t="s">
        <v>376</v>
      </c>
      <c r="BF54" s="48" t="s">
        <v>376</v>
      </c>
      <c r="BG54" s="120" t="s">
        <v>1697</v>
      </c>
      <c r="BH54" s="120" t="s">
        <v>1697</v>
      </c>
      <c r="BI54" s="120" t="s">
        <v>1727</v>
      </c>
      <c r="BJ54" s="120" t="s">
        <v>1727</v>
      </c>
      <c r="BK54" s="120">
        <v>0</v>
      </c>
      <c r="BL54" s="123">
        <v>0</v>
      </c>
      <c r="BM54" s="120">
        <v>0</v>
      </c>
      <c r="BN54" s="123">
        <v>0</v>
      </c>
      <c r="BO54" s="120">
        <v>0</v>
      </c>
      <c r="BP54" s="123">
        <v>0</v>
      </c>
      <c r="BQ54" s="120">
        <v>22</v>
      </c>
      <c r="BR54" s="123">
        <v>100</v>
      </c>
      <c r="BS54" s="120">
        <v>22</v>
      </c>
      <c r="BT54" s="2"/>
      <c r="BU54" s="3"/>
      <c r="BV54" s="3"/>
      <c r="BW54" s="3"/>
      <c r="BX54" s="3"/>
    </row>
    <row r="55" spans="1:76" ht="15">
      <c r="A55" s="64" t="s">
        <v>255</v>
      </c>
      <c r="B55" s="65"/>
      <c r="C55" s="65" t="s">
        <v>64</v>
      </c>
      <c r="D55" s="66">
        <v>163.12129387922917</v>
      </c>
      <c r="E55" s="68"/>
      <c r="F55" s="100" t="s">
        <v>436</v>
      </c>
      <c r="G55" s="65"/>
      <c r="H55" s="69" t="s">
        <v>255</v>
      </c>
      <c r="I55" s="70"/>
      <c r="J55" s="70"/>
      <c r="K55" s="69" t="s">
        <v>1358</v>
      </c>
      <c r="L55" s="73">
        <v>1</v>
      </c>
      <c r="M55" s="74">
        <v>4155.53271484375</v>
      </c>
      <c r="N55" s="74">
        <v>4258.81298828125</v>
      </c>
      <c r="O55" s="75"/>
      <c r="P55" s="76"/>
      <c r="Q55" s="76"/>
      <c r="R55" s="86"/>
      <c r="S55" s="48">
        <v>0</v>
      </c>
      <c r="T55" s="48">
        <v>1</v>
      </c>
      <c r="U55" s="49">
        <v>0</v>
      </c>
      <c r="V55" s="49">
        <v>0.005319</v>
      </c>
      <c r="W55" s="49">
        <v>0.013102</v>
      </c>
      <c r="X55" s="49">
        <v>0.522419</v>
      </c>
      <c r="Y55" s="49">
        <v>0</v>
      </c>
      <c r="Z55" s="49">
        <v>0</v>
      </c>
      <c r="AA55" s="71">
        <v>55</v>
      </c>
      <c r="AB55" s="71"/>
      <c r="AC55" s="72"/>
      <c r="AD55" s="78" t="s">
        <v>807</v>
      </c>
      <c r="AE55" s="78">
        <v>1796</v>
      </c>
      <c r="AF55" s="78">
        <v>1109</v>
      </c>
      <c r="AG55" s="78">
        <v>3201</v>
      </c>
      <c r="AH55" s="78">
        <v>6156</v>
      </c>
      <c r="AI55" s="78"/>
      <c r="AJ55" s="78" t="s">
        <v>900</v>
      </c>
      <c r="AK55" s="78" t="s">
        <v>981</v>
      </c>
      <c r="AL55" s="82" t="s">
        <v>1052</v>
      </c>
      <c r="AM55" s="78"/>
      <c r="AN55" s="80">
        <v>41613.47005787037</v>
      </c>
      <c r="AO55" s="82" t="s">
        <v>1134</v>
      </c>
      <c r="AP55" s="78" t="b">
        <v>0</v>
      </c>
      <c r="AQ55" s="78" t="b">
        <v>0</v>
      </c>
      <c r="AR55" s="78" t="b">
        <v>1</v>
      </c>
      <c r="AS55" s="78" t="s">
        <v>718</v>
      </c>
      <c r="AT55" s="78">
        <v>98</v>
      </c>
      <c r="AU55" s="82" t="s">
        <v>1183</v>
      </c>
      <c r="AV55" s="78" t="b">
        <v>0</v>
      </c>
      <c r="AW55" s="78" t="s">
        <v>1210</v>
      </c>
      <c r="AX55" s="82" t="s">
        <v>1263</v>
      </c>
      <c r="AY55" s="78" t="s">
        <v>66</v>
      </c>
      <c r="AZ55" s="78" t="str">
        <f>REPLACE(INDEX(GroupVertices[Group],MATCH(Vertices[[#This Row],[Vertex]],GroupVertices[Vertex],0)),1,1,"")</f>
        <v>1</v>
      </c>
      <c r="BA55" s="48"/>
      <c r="BB55" s="48"/>
      <c r="BC55" s="48"/>
      <c r="BD55" s="48"/>
      <c r="BE55" s="48" t="s">
        <v>376</v>
      </c>
      <c r="BF55" s="48" t="s">
        <v>376</v>
      </c>
      <c r="BG55" s="120" t="s">
        <v>1697</v>
      </c>
      <c r="BH55" s="120" t="s">
        <v>1697</v>
      </c>
      <c r="BI55" s="120" t="s">
        <v>1727</v>
      </c>
      <c r="BJ55" s="120" t="s">
        <v>1727</v>
      </c>
      <c r="BK55" s="120">
        <v>0</v>
      </c>
      <c r="BL55" s="123">
        <v>0</v>
      </c>
      <c r="BM55" s="120">
        <v>0</v>
      </c>
      <c r="BN55" s="123">
        <v>0</v>
      </c>
      <c r="BO55" s="120">
        <v>0</v>
      </c>
      <c r="BP55" s="123">
        <v>0</v>
      </c>
      <c r="BQ55" s="120">
        <v>22</v>
      </c>
      <c r="BR55" s="123">
        <v>100</v>
      </c>
      <c r="BS55" s="120">
        <v>22</v>
      </c>
      <c r="BT55" s="2"/>
      <c r="BU55" s="3"/>
      <c r="BV55" s="3"/>
      <c r="BW55" s="3"/>
      <c r="BX55" s="3"/>
    </row>
    <row r="56" spans="1:76" ht="15">
      <c r="A56" s="64" t="s">
        <v>256</v>
      </c>
      <c r="B56" s="65"/>
      <c r="C56" s="65" t="s">
        <v>64</v>
      </c>
      <c r="D56" s="66">
        <v>165.71759888868075</v>
      </c>
      <c r="E56" s="68"/>
      <c r="F56" s="100" t="s">
        <v>437</v>
      </c>
      <c r="G56" s="65"/>
      <c r="H56" s="69" t="s">
        <v>256</v>
      </c>
      <c r="I56" s="70"/>
      <c r="J56" s="70"/>
      <c r="K56" s="69" t="s">
        <v>1359</v>
      </c>
      <c r="L56" s="73">
        <v>1</v>
      </c>
      <c r="M56" s="74">
        <v>6383.07275390625</v>
      </c>
      <c r="N56" s="74">
        <v>6928.43310546875</v>
      </c>
      <c r="O56" s="75"/>
      <c r="P56" s="76"/>
      <c r="Q56" s="76"/>
      <c r="R56" s="86"/>
      <c r="S56" s="48">
        <v>0</v>
      </c>
      <c r="T56" s="48">
        <v>1</v>
      </c>
      <c r="U56" s="49">
        <v>0</v>
      </c>
      <c r="V56" s="49">
        <v>0.005319</v>
      </c>
      <c r="W56" s="49">
        <v>0.013102</v>
      </c>
      <c r="X56" s="49">
        <v>0.522419</v>
      </c>
      <c r="Y56" s="49">
        <v>0</v>
      </c>
      <c r="Z56" s="49">
        <v>0</v>
      </c>
      <c r="AA56" s="71">
        <v>56</v>
      </c>
      <c r="AB56" s="71"/>
      <c r="AC56" s="72"/>
      <c r="AD56" s="78" t="s">
        <v>808</v>
      </c>
      <c r="AE56" s="78">
        <v>3852</v>
      </c>
      <c r="AF56" s="78">
        <v>3656</v>
      </c>
      <c r="AG56" s="78">
        <v>9906</v>
      </c>
      <c r="AH56" s="78">
        <v>3916</v>
      </c>
      <c r="AI56" s="78"/>
      <c r="AJ56" s="78" t="s">
        <v>901</v>
      </c>
      <c r="AK56" s="78" t="s">
        <v>982</v>
      </c>
      <c r="AL56" s="82" t="s">
        <v>1053</v>
      </c>
      <c r="AM56" s="78"/>
      <c r="AN56" s="80">
        <v>40258.85732638889</v>
      </c>
      <c r="AO56" s="82" t="s">
        <v>1135</v>
      </c>
      <c r="AP56" s="78" t="b">
        <v>0</v>
      </c>
      <c r="AQ56" s="78" t="b">
        <v>0</v>
      </c>
      <c r="AR56" s="78" t="b">
        <v>0</v>
      </c>
      <c r="AS56" s="78" t="s">
        <v>718</v>
      </c>
      <c r="AT56" s="78">
        <v>67</v>
      </c>
      <c r="AU56" s="82" t="s">
        <v>1181</v>
      </c>
      <c r="AV56" s="78" t="b">
        <v>0</v>
      </c>
      <c r="AW56" s="78" t="s">
        <v>1210</v>
      </c>
      <c r="AX56" s="82" t="s">
        <v>1264</v>
      </c>
      <c r="AY56" s="78" t="s">
        <v>66</v>
      </c>
      <c r="AZ56" s="78" t="str">
        <f>REPLACE(INDEX(GroupVertices[Group],MATCH(Vertices[[#This Row],[Vertex]],GroupVertices[Vertex],0)),1,1,"")</f>
        <v>1</v>
      </c>
      <c r="BA56" s="48"/>
      <c r="BB56" s="48"/>
      <c r="BC56" s="48"/>
      <c r="BD56" s="48"/>
      <c r="BE56" s="48" t="s">
        <v>376</v>
      </c>
      <c r="BF56" s="48" t="s">
        <v>376</v>
      </c>
      <c r="BG56" s="120" t="s">
        <v>1697</v>
      </c>
      <c r="BH56" s="120" t="s">
        <v>1697</v>
      </c>
      <c r="BI56" s="120" t="s">
        <v>1727</v>
      </c>
      <c r="BJ56" s="120" t="s">
        <v>1727</v>
      </c>
      <c r="BK56" s="120">
        <v>0</v>
      </c>
      <c r="BL56" s="123">
        <v>0</v>
      </c>
      <c r="BM56" s="120">
        <v>0</v>
      </c>
      <c r="BN56" s="123">
        <v>0</v>
      </c>
      <c r="BO56" s="120">
        <v>0</v>
      </c>
      <c r="BP56" s="123">
        <v>0</v>
      </c>
      <c r="BQ56" s="120">
        <v>22</v>
      </c>
      <c r="BR56" s="123">
        <v>100</v>
      </c>
      <c r="BS56" s="120">
        <v>22</v>
      </c>
      <c r="BT56" s="2"/>
      <c r="BU56" s="3"/>
      <c r="BV56" s="3"/>
      <c r="BW56" s="3"/>
      <c r="BX56" s="3"/>
    </row>
    <row r="57" spans="1:76" ht="15">
      <c r="A57" s="64" t="s">
        <v>257</v>
      </c>
      <c r="B57" s="65"/>
      <c r="C57" s="65" t="s">
        <v>64</v>
      </c>
      <c r="D57" s="66">
        <v>163.09275185321243</v>
      </c>
      <c r="E57" s="68"/>
      <c r="F57" s="100" t="s">
        <v>438</v>
      </c>
      <c r="G57" s="65"/>
      <c r="H57" s="69" t="s">
        <v>257</v>
      </c>
      <c r="I57" s="70"/>
      <c r="J57" s="70"/>
      <c r="K57" s="69" t="s">
        <v>1360</v>
      </c>
      <c r="L57" s="73">
        <v>1</v>
      </c>
      <c r="M57" s="74">
        <v>3876.761962890625</v>
      </c>
      <c r="N57" s="74">
        <v>372.867431640625</v>
      </c>
      <c r="O57" s="75"/>
      <c r="P57" s="76"/>
      <c r="Q57" s="76"/>
      <c r="R57" s="86"/>
      <c r="S57" s="48">
        <v>0</v>
      </c>
      <c r="T57" s="48">
        <v>1</v>
      </c>
      <c r="U57" s="49">
        <v>0</v>
      </c>
      <c r="V57" s="49">
        <v>0.005319</v>
      </c>
      <c r="W57" s="49">
        <v>0.013102</v>
      </c>
      <c r="X57" s="49">
        <v>0.522419</v>
      </c>
      <c r="Y57" s="49">
        <v>0</v>
      </c>
      <c r="Z57" s="49">
        <v>0</v>
      </c>
      <c r="AA57" s="71">
        <v>57</v>
      </c>
      <c r="AB57" s="71"/>
      <c r="AC57" s="72"/>
      <c r="AD57" s="78" t="s">
        <v>809</v>
      </c>
      <c r="AE57" s="78">
        <v>719</v>
      </c>
      <c r="AF57" s="78">
        <v>1081</v>
      </c>
      <c r="AG57" s="78">
        <v>41280</v>
      </c>
      <c r="AH57" s="78">
        <v>4898</v>
      </c>
      <c r="AI57" s="78"/>
      <c r="AJ57" s="78" t="s">
        <v>902</v>
      </c>
      <c r="AK57" s="78"/>
      <c r="AL57" s="78"/>
      <c r="AM57" s="78"/>
      <c r="AN57" s="80">
        <v>40339.51527777778</v>
      </c>
      <c r="AO57" s="78"/>
      <c r="AP57" s="78" t="b">
        <v>0</v>
      </c>
      <c r="AQ57" s="78" t="b">
        <v>0</v>
      </c>
      <c r="AR57" s="78" t="b">
        <v>1</v>
      </c>
      <c r="AS57" s="78" t="s">
        <v>718</v>
      </c>
      <c r="AT57" s="78">
        <v>74</v>
      </c>
      <c r="AU57" s="82" t="s">
        <v>1183</v>
      </c>
      <c r="AV57" s="78" t="b">
        <v>0</v>
      </c>
      <c r="AW57" s="78" t="s">
        <v>1210</v>
      </c>
      <c r="AX57" s="82" t="s">
        <v>1265</v>
      </c>
      <c r="AY57" s="78" t="s">
        <v>66</v>
      </c>
      <c r="AZ57" s="78" t="str">
        <f>REPLACE(INDEX(GroupVertices[Group],MATCH(Vertices[[#This Row],[Vertex]],GroupVertices[Vertex],0)),1,1,"")</f>
        <v>1</v>
      </c>
      <c r="BA57" s="48"/>
      <c r="BB57" s="48"/>
      <c r="BC57" s="48"/>
      <c r="BD57" s="48"/>
      <c r="BE57" s="48" t="s">
        <v>376</v>
      </c>
      <c r="BF57" s="48" t="s">
        <v>376</v>
      </c>
      <c r="BG57" s="120" t="s">
        <v>1697</v>
      </c>
      <c r="BH57" s="120" t="s">
        <v>1697</v>
      </c>
      <c r="BI57" s="120" t="s">
        <v>1727</v>
      </c>
      <c r="BJ57" s="120" t="s">
        <v>1727</v>
      </c>
      <c r="BK57" s="120">
        <v>0</v>
      </c>
      <c r="BL57" s="123">
        <v>0</v>
      </c>
      <c r="BM57" s="120">
        <v>0</v>
      </c>
      <c r="BN57" s="123">
        <v>0</v>
      </c>
      <c r="BO57" s="120">
        <v>0</v>
      </c>
      <c r="BP57" s="123">
        <v>0</v>
      </c>
      <c r="BQ57" s="120">
        <v>22</v>
      </c>
      <c r="BR57" s="123">
        <v>100</v>
      </c>
      <c r="BS57" s="120">
        <v>22</v>
      </c>
      <c r="BT57" s="2"/>
      <c r="BU57" s="3"/>
      <c r="BV57" s="3"/>
      <c r="BW57" s="3"/>
      <c r="BX57" s="3"/>
    </row>
    <row r="58" spans="1:76" ht="15">
      <c r="A58" s="64" t="s">
        <v>258</v>
      </c>
      <c r="B58" s="65"/>
      <c r="C58" s="65" t="s">
        <v>64</v>
      </c>
      <c r="D58" s="66">
        <v>188.35040616188573</v>
      </c>
      <c r="E58" s="68"/>
      <c r="F58" s="100" t="s">
        <v>439</v>
      </c>
      <c r="G58" s="65"/>
      <c r="H58" s="69" t="s">
        <v>258</v>
      </c>
      <c r="I58" s="70"/>
      <c r="J58" s="70"/>
      <c r="K58" s="69" t="s">
        <v>1361</v>
      </c>
      <c r="L58" s="73">
        <v>1</v>
      </c>
      <c r="M58" s="74">
        <v>245.4459686279297</v>
      </c>
      <c r="N58" s="74">
        <v>5833.091796875</v>
      </c>
      <c r="O58" s="75"/>
      <c r="P58" s="76"/>
      <c r="Q58" s="76"/>
      <c r="R58" s="86"/>
      <c r="S58" s="48">
        <v>0</v>
      </c>
      <c r="T58" s="48">
        <v>1</v>
      </c>
      <c r="U58" s="49">
        <v>0</v>
      </c>
      <c r="V58" s="49">
        <v>0.005319</v>
      </c>
      <c r="W58" s="49">
        <v>0.013102</v>
      </c>
      <c r="X58" s="49">
        <v>0.522419</v>
      </c>
      <c r="Y58" s="49">
        <v>0</v>
      </c>
      <c r="Z58" s="49">
        <v>0</v>
      </c>
      <c r="AA58" s="71">
        <v>58</v>
      </c>
      <c r="AB58" s="71"/>
      <c r="AC58" s="72"/>
      <c r="AD58" s="78" t="s">
        <v>810</v>
      </c>
      <c r="AE58" s="78">
        <v>21879</v>
      </c>
      <c r="AF58" s="78">
        <v>25859</v>
      </c>
      <c r="AG58" s="78">
        <v>4926</v>
      </c>
      <c r="AH58" s="78">
        <v>7470</v>
      </c>
      <c r="AI58" s="78"/>
      <c r="AJ58" s="78" t="s">
        <v>903</v>
      </c>
      <c r="AK58" s="78" t="s">
        <v>983</v>
      </c>
      <c r="AL58" s="82" t="s">
        <v>1054</v>
      </c>
      <c r="AM58" s="78"/>
      <c r="AN58" s="80">
        <v>40357.758356481485</v>
      </c>
      <c r="AO58" s="82" t="s">
        <v>1136</v>
      </c>
      <c r="AP58" s="78" t="b">
        <v>0</v>
      </c>
      <c r="AQ58" s="78" t="b">
        <v>0</v>
      </c>
      <c r="AR58" s="78" t="b">
        <v>1</v>
      </c>
      <c r="AS58" s="78" t="s">
        <v>718</v>
      </c>
      <c r="AT58" s="78">
        <v>148</v>
      </c>
      <c r="AU58" s="82" t="s">
        <v>1180</v>
      </c>
      <c r="AV58" s="78" t="b">
        <v>0</v>
      </c>
      <c r="AW58" s="78" t="s">
        <v>1210</v>
      </c>
      <c r="AX58" s="82" t="s">
        <v>1266</v>
      </c>
      <c r="AY58" s="78" t="s">
        <v>66</v>
      </c>
      <c r="AZ58" s="78" t="str">
        <f>REPLACE(INDEX(GroupVertices[Group],MATCH(Vertices[[#This Row],[Vertex]],GroupVertices[Vertex],0)),1,1,"")</f>
        <v>1</v>
      </c>
      <c r="BA58" s="48"/>
      <c r="BB58" s="48"/>
      <c r="BC58" s="48"/>
      <c r="BD58" s="48"/>
      <c r="BE58" s="48" t="s">
        <v>376</v>
      </c>
      <c r="BF58" s="48" t="s">
        <v>376</v>
      </c>
      <c r="BG58" s="120" t="s">
        <v>1697</v>
      </c>
      <c r="BH58" s="120" t="s">
        <v>1697</v>
      </c>
      <c r="BI58" s="120" t="s">
        <v>1727</v>
      </c>
      <c r="BJ58" s="120" t="s">
        <v>1727</v>
      </c>
      <c r="BK58" s="120">
        <v>0</v>
      </c>
      <c r="BL58" s="123">
        <v>0</v>
      </c>
      <c r="BM58" s="120">
        <v>0</v>
      </c>
      <c r="BN58" s="123">
        <v>0</v>
      </c>
      <c r="BO58" s="120">
        <v>0</v>
      </c>
      <c r="BP58" s="123">
        <v>0</v>
      </c>
      <c r="BQ58" s="120">
        <v>22</v>
      </c>
      <c r="BR58" s="123">
        <v>100</v>
      </c>
      <c r="BS58" s="120">
        <v>22</v>
      </c>
      <c r="BT58" s="2"/>
      <c r="BU58" s="3"/>
      <c r="BV58" s="3"/>
      <c r="BW58" s="3"/>
      <c r="BX58" s="3"/>
    </row>
    <row r="59" spans="1:76" ht="15">
      <c r="A59" s="64" t="s">
        <v>259</v>
      </c>
      <c r="B59" s="65"/>
      <c r="C59" s="65" t="s">
        <v>64</v>
      </c>
      <c r="D59" s="66">
        <v>162.16207793345222</v>
      </c>
      <c r="E59" s="68"/>
      <c r="F59" s="100" t="s">
        <v>440</v>
      </c>
      <c r="G59" s="65"/>
      <c r="H59" s="69" t="s">
        <v>259</v>
      </c>
      <c r="I59" s="70"/>
      <c r="J59" s="70"/>
      <c r="K59" s="69" t="s">
        <v>1362</v>
      </c>
      <c r="L59" s="73">
        <v>1</v>
      </c>
      <c r="M59" s="74">
        <v>3033.775390625</v>
      </c>
      <c r="N59" s="74">
        <v>3596.796875</v>
      </c>
      <c r="O59" s="75"/>
      <c r="P59" s="76"/>
      <c r="Q59" s="76"/>
      <c r="R59" s="86"/>
      <c r="S59" s="48">
        <v>0</v>
      </c>
      <c r="T59" s="48">
        <v>1</v>
      </c>
      <c r="U59" s="49">
        <v>0</v>
      </c>
      <c r="V59" s="49">
        <v>0.005319</v>
      </c>
      <c r="W59" s="49">
        <v>0.013102</v>
      </c>
      <c r="X59" s="49">
        <v>0.522419</v>
      </c>
      <c r="Y59" s="49">
        <v>0</v>
      </c>
      <c r="Z59" s="49">
        <v>0</v>
      </c>
      <c r="AA59" s="71">
        <v>59</v>
      </c>
      <c r="AB59" s="71"/>
      <c r="AC59" s="72"/>
      <c r="AD59" s="78" t="s">
        <v>811</v>
      </c>
      <c r="AE59" s="78">
        <v>217</v>
      </c>
      <c r="AF59" s="78">
        <v>168</v>
      </c>
      <c r="AG59" s="78">
        <v>4310</v>
      </c>
      <c r="AH59" s="78">
        <v>4905</v>
      </c>
      <c r="AI59" s="78"/>
      <c r="AJ59" s="78" t="s">
        <v>904</v>
      </c>
      <c r="AK59" s="78" t="s">
        <v>984</v>
      </c>
      <c r="AL59" s="82" t="s">
        <v>1055</v>
      </c>
      <c r="AM59" s="78"/>
      <c r="AN59" s="80">
        <v>39743.9841087963</v>
      </c>
      <c r="AO59" s="82" t="s">
        <v>1137</v>
      </c>
      <c r="AP59" s="78" t="b">
        <v>0</v>
      </c>
      <c r="AQ59" s="78" t="b">
        <v>0</v>
      </c>
      <c r="AR59" s="78" t="b">
        <v>1</v>
      </c>
      <c r="AS59" s="78" t="s">
        <v>718</v>
      </c>
      <c r="AT59" s="78">
        <v>10</v>
      </c>
      <c r="AU59" s="82" t="s">
        <v>1192</v>
      </c>
      <c r="AV59" s="78" t="b">
        <v>0</v>
      </c>
      <c r="AW59" s="78" t="s">
        <v>1210</v>
      </c>
      <c r="AX59" s="82" t="s">
        <v>1267</v>
      </c>
      <c r="AY59" s="78" t="s">
        <v>66</v>
      </c>
      <c r="AZ59" s="78" t="str">
        <f>REPLACE(INDEX(GroupVertices[Group],MATCH(Vertices[[#This Row],[Vertex]],GroupVertices[Vertex],0)),1,1,"")</f>
        <v>1</v>
      </c>
      <c r="BA59" s="48"/>
      <c r="BB59" s="48"/>
      <c r="BC59" s="48"/>
      <c r="BD59" s="48"/>
      <c r="BE59" s="48" t="s">
        <v>376</v>
      </c>
      <c r="BF59" s="48" t="s">
        <v>376</v>
      </c>
      <c r="BG59" s="120" t="s">
        <v>1697</v>
      </c>
      <c r="BH59" s="120" t="s">
        <v>1697</v>
      </c>
      <c r="BI59" s="120" t="s">
        <v>1727</v>
      </c>
      <c r="BJ59" s="120" t="s">
        <v>1727</v>
      </c>
      <c r="BK59" s="120">
        <v>0</v>
      </c>
      <c r="BL59" s="123">
        <v>0</v>
      </c>
      <c r="BM59" s="120">
        <v>0</v>
      </c>
      <c r="BN59" s="123">
        <v>0</v>
      </c>
      <c r="BO59" s="120">
        <v>0</v>
      </c>
      <c r="BP59" s="123">
        <v>0</v>
      </c>
      <c r="BQ59" s="120">
        <v>22</v>
      </c>
      <c r="BR59" s="123">
        <v>100</v>
      </c>
      <c r="BS59" s="120">
        <v>22</v>
      </c>
      <c r="BT59" s="2"/>
      <c r="BU59" s="3"/>
      <c r="BV59" s="3"/>
      <c r="BW59" s="3"/>
      <c r="BX59" s="3"/>
    </row>
    <row r="60" spans="1:76" ht="15">
      <c r="A60" s="64" t="s">
        <v>260</v>
      </c>
      <c r="B60" s="65"/>
      <c r="C60" s="65" t="s">
        <v>64</v>
      </c>
      <c r="D60" s="66">
        <v>162.1498456365879</v>
      </c>
      <c r="E60" s="68"/>
      <c r="F60" s="100" t="s">
        <v>441</v>
      </c>
      <c r="G60" s="65"/>
      <c r="H60" s="69" t="s">
        <v>260</v>
      </c>
      <c r="I60" s="70"/>
      <c r="J60" s="70"/>
      <c r="K60" s="69" t="s">
        <v>1363</v>
      </c>
      <c r="L60" s="73">
        <v>1</v>
      </c>
      <c r="M60" s="74">
        <v>5234.638671875</v>
      </c>
      <c r="N60" s="74">
        <v>2369.1923828125</v>
      </c>
      <c r="O60" s="75"/>
      <c r="P60" s="76"/>
      <c r="Q60" s="76"/>
      <c r="R60" s="86"/>
      <c r="S60" s="48">
        <v>0</v>
      </c>
      <c r="T60" s="48">
        <v>1</v>
      </c>
      <c r="U60" s="49">
        <v>0</v>
      </c>
      <c r="V60" s="49">
        <v>0.005319</v>
      </c>
      <c r="W60" s="49">
        <v>0.013102</v>
      </c>
      <c r="X60" s="49">
        <v>0.522419</v>
      </c>
      <c r="Y60" s="49">
        <v>0</v>
      </c>
      <c r="Z60" s="49">
        <v>0</v>
      </c>
      <c r="AA60" s="71">
        <v>60</v>
      </c>
      <c r="AB60" s="71"/>
      <c r="AC60" s="72"/>
      <c r="AD60" s="78" t="s">
        <v>812</v>
      </c>
      <c r="AE60" s="78">
        <v>356</v>
      </c>
      <c r="AF60" s="78">
        <v>156</v>
      </c>
      <c r="AG60" s="78">
        <v>7404</v>
      </c>
      <c r="AH60" s="78">
        <v>14106</v>
      </c>
      <c r="AI60" s="78"/>
      <c r="AJ60" s="78"/>
      <c r="AK60" s="78"/>
      <c r="AL60" s="78"/>
      <c r="AM60" s="78"/>
      <c r="AN60" s="80">
        <v>43344.757048611114</v>
      </c>
      <c r="AO60" s="82" t="s">
        <v>1138</v>
      </c>
      <c r="AP60" s="78" t="b">
        <v>1</v>
      </c>
      <c r="AQ60" s="78" t="b">
        <v>0</v>
      </c>
      <c r="AR60" s="78" t="b">
        <v>0</v>
      </c>
      <c r="AS60" s="78" t="s">
        <v>1178</v>
      </c>
      <c r="AT60" s="78">
        <v>6</v>
      </c>
      <c r="AU60" s="78"/>
      <c r="AV60" s="78" t="b">
        <v>0</v>
      </c>
      <c r="AW60" s="78" t="s">
        <v>1210</v>
      </c>
      <c r="AX60" s="82" t="s">
        <v>1268</v>
      </c>
      <c r="AY60" s="78" t="s">
        <v>66</v>
      </c>
      <c r="AZ60" s="78" t="str">
        <f>REPLACE(INDEX(GroupVertices[Group],MATCH(Vertices[[#This Row],[Vertex]],GroupVertices[Vertex],0)),1,1,"")</f>
        <v>1</v>
      </c>
      <c r="BA60" s="48"/>
      <c r="BB60" s="48"/>
      <c r="BC60" s="48"/>
      <c r="BD60" s="48"/>
      <c r="BE60" s="48" t="s">
        <v>376</v>
      </c>
      <c r="BF60" s="48" t="s">
        <v>376</v>
      </c>
      <c r="BG60" s="120" t="s">
        <v>1697</v>
      </c>
      <c r="BH60" s="120" t="s">
        <v>1697</v>
      </c>
      <c r="BI60" s="120" t="s">
        <v>1727</v>
      </c>
      <c r="BJ60" s="120" t="s">
        <v>1727</v>
      </c>
      <c r="BK60" s="120">
        <v>0</v>
      </c>
      <c r="BL60" s="123">
        <v>0</v>
      </c>
      <c r="BM60" s="120">
        <v>0</v>
      </c>
      <c r="BN60" s="123">
        <v>0</v>
      </c>
      <c r="BO60" s="120">
        <v>0</v>
      </c>
      <c r="BP60" s="123">
        <v>0</v>
      </c>
      <c r="BQ60" s="120">
        <v>22</v>
      </c>
      <c r="BR60" s="123">
        <v>100</v>
      </c>
      <c r="BS60" s="120">
        <v>22</v>
      </c>
      <c r="BT60" s="2"/>
      <c r="BU60" s="3"/>
      <c r="BV60" s="3"/>
      <c r="BW60" s="3"/>
      <c r="BX60" s="3"/>
    </row>
    <row r="61" spans="1:76" ht="15">
      <c r="A61" s="64" t="s">
        <v>261</v>
      </c>
      <c r="B61" s="65"/>
      <c r="C61" s="65" t="s">
        <v>64</v>
      </c>
      <c r="D61" s="66">
        <v>162.1080519556348</v>
      </c>
      <c r="E61" s="68"/>
      <c r="F61" s="100" t="s">
        <v>442</v>
      </c>
      <c r="G61" s="65"/>
      <c r="H61" s="69" t="s">
        <v>261</v>
      </c>
      <c r="I61" s="70"/>
      <c r="J61" s="70"/>
      <c r="K61" s="69" t="s">
        <v>1364</v>
      </c>
      <c r="L61" s="73">
        <v>1</v>
      </c>
      <c r="M61" s="74">
        <v>4493.1689453125</v>
      </c>
      <c r="N61" s="74">
        <v>8104.6904296875</v>
      </c>
      <c r="O61" s="75"/>
      <c r="P61" s="76"/>
      <c r="Q61" s="76"/>
      <c r="R61" s="86"/>
      <c r="S61" s="48">
        <v>0</v>
      </c>
      <c r="T61" s="48">
        <v>1</v>
      </c>
      <c r="U61" s="49">
        <v>0</v>
      </c>
      <c r="V61" s="49">
        <v>0.005319</v>
      </c>
      <c r="W61" s="49">
        <v>0.013102</v>
      </c>
      <c r="X61" s="49">
        <v>0.522419</v>
      </c>
      <c r="Y61" s="49">
        <v>0</v>
      </c>
      <c r="Z61" s="49">
        <v>0</v>
      </c>
      <c r="AA61" s="71">
        <v>61</v>
      </c>
      <c r="AB61" s="71"/>
      <c r="AC61" s="72"/>
      <c r="AD61" s="78" t="s">
        <v>813</v>
      </c>
      <c r="AE61" s="78">
        <v>188</v>
      </c>
      <c r="AF61" s="78">
        <v>115</v>
      </c>
      <c r="AG61" s="78">
        <v>491</v>
      </c>
      <c r="AH61" s="78">
        <v>681</v>
      </c>
      <c r="AI61" s="78"/>
      <c r="AJ61" s="78" t="s">
        <v>905</v>
      </c>
      <c r="AK61" s="78" t="s">
        <v>985</v>
      </c>
      <c r="AL61" s="82" t="s">
        <v>1056</v>
      </c>
      <c r="AM61" s="78"/>
      <c r="AN61" s="80">
        <v>43316.62982638889</v>
      </c>
      <c r="AO61" s="82" t="s">
        <v>1139</v>
      </c>
      <c r="AP61" s="78" t="b">
        <v>0</v>
      </c>
      <c r="AQ61" s="78" t="b">
        <v>0</v>
      </c>
      <c r="AR61" s="78" t="b">
        <v>0</v>
      </c>
      <c r="AS61" s="78" t="s">
        <v>718</v>
      </c>
      <c r="AT61" s="78">
        <v>0</v>
      </c>
      <c r="AU61" s="82" t="s">
        <v>1183</v>
      </c>
      <c r="AV61" s="78" t="b">
        <v>0</v>
      </c>
      <c r="AW61" s="78" t="s">
        <v>1210</v>
      </c>
      <c r="AX61" s="82" t="s">
        <v>1269</v>
      </c>
      <c r="AY61" s="78" t="s">
        <v>66</v>
      </c>
      <c r="AZ61" s="78" t="str">
        <f>REPLACE(INDEX(GroupVertices[Group],MATCH(Vertices[[#This Row],[Vertex]],GroupVertices[Vertex],0)),1,1,"")</f>
        <v>1</v>
      </c>
      <c r="BA61" s="48"/>
      <c r="BB61" s="48"/>
      <c r="BC61" s="48"/>
      <c r="BD61" s="48"/>
      <c r="BE61" s="48" t="s">
        <v>376</v>
      </c>
      <c r="BF61" s="48" t="s">
        <v>376</v>
      </c>
      <c r="BG61" s="120" t="s">
        <v>1697</v>
      </c>
      <c r="BH61" s="120" t="s">
        <v>1697</v>
      </c>
      <c r="BI61" s="120" t="s">
        <v>1727</v>
      </c>
      <c r="BJ61" s="120" t="s">
        <v>1727</v>
      </c>
      <c r="BK61" s="120">
        <v>0</v>
      </c>
      <c r="BL61" s="123">
        <v>0</v>
      </c>
      <c r="BM61" s="120">
        <v>0</v>
      </c>
      <c r="BN61" s="123">
        <v>0</v>
      </c>
      <c r="BO61" s="120">
        <v>0</v>
      </c>
      <c r="BP61" s="123">
        <v>0</v>
      </c>
      <c r="BQ61" s="120">
        <v>22</v>
      </c>
      <c r="BR61" s="123">
        <v>100</v>
      </c>
      <c r="BS61" s="120">
        <v>22</v>
      </c>
      <c r="BT61" s="2"/>
      <c r="BU61" s="3"/>
      <c r="BV61" s="3"/>
      <c r="BW61" s="3"/>
      <c r="BX61" s="3"/>
    </row>
    <row r="62" spans="1:76" ht="15">
      <c r="A62" s="64" t="s">
        <v>262</v>
      </c>
      <c r="B62" s="65"/>
      <c r="C62" s="65" t="s">
        <v>64</v>
      </c>
      <c r="D62" s="66">
        <v>163.5443274791202</v>
      </c>
      <c r="E62" s="68"/>
      <c r="F62" s="100" t="s">
        <v>443</v>
      </c>
      <c r="G62" s="65"/>
      <c r="H62" s="69" t="s">
        <v>262</v>
      </c>
      <c r="I62" s="70"/>
      <c r="J62" s="70"/>
      <c r="K62" s="69" t="s">
        <v>1365</v>
      </c>
      <c r="L62" s="73">
        <v>1</v>
      </c>
      <c r="M62" s="74">
        <v>194.9122772216797</v>
      </c>
      <c r="N62" s="74">
        <v>4988.169921875</v>
      </c>
      <c r="O62" s="75"/>
      <c r="P62" s="76"/>
      <c r="Q62" s="76"/>
      <c r="R62" s="86"/>
      <c r="S62" s="48">
        <v>0</v>
      </c>
      <c r="T62" s="48">
        <v>1</v>
      </c>
      <c r="U62" s="49">
        <v>0</v>
      </c>
      <c r="V62" s="49">
        <v>0.005319</v>
      </c>
      <c r="W62" s="49">
        <v>0.013102</v>
      </c>
      <c r="X62" s="49">
        <v>0.522419</v>
      </c>
      <c r="Y62" s="49">
        <v>0</v>
      </c>
      <c r="Z62" s="49">
        <v>0</v>
      </c>
      <c r="AA62" s="71">
        <v>62</v>
      </c>
      <c r="AB62" s="71"/>
      <c r="AC62" s="72"/>
      <c r="AD62" s="78" t="s">
        <v>814</v>
      </c>
      <c r="AE62" s="78">
        <v>787</v>
      </c>
      <c r="AF62" s="78">
        <v>1524</v>
      </c>
      <c r="AG62" s="78">
        <v>100513</v>
      </c>
      <c r="AH62" s="78">
        <v>4295</v>
      </c>
      <c r="AI62" s="78"/>
      <c r="AJ62" s="78" t="s">
        <v>906</v>
      </c>
      <c r="AK62" s="78" t="s">
        <v>986</v>
      </c>
      <c r="AL62" s="82" t="s">
        <v>1057</v>
      </c>
      <c r="AM62" s="78"/>
      <c r="AN62" s="80">
        <v>40850.12693287037</v>
      </c>
      <c r="AO62" s="82" t="s">
        <v>1140</v>
      </c>
      <c r="AP62" s="78" t="b">
        <v>1</v>
      </c>
      <c r="AQ62" s="78" t="b">
        <v>0</v>
      </c>
      <c r="AR62" s="78" t="b">
        <v>1</v>
      </c>
      <c r="AS62" s="78" t="s">
        <v>1177</v>
      </c>
      <c r="AT62" s="78">
        <v>5192</v>
      </c>
      <c r="AU62" s="82" t="s">
        <v>1183</v>
      </c>
      <c r="AV62" s="78" t="b">
        <v>0</v>
      </c>
      <c r="AW62" s="78" t="s">
        <v>1210</v>
      </c>
      <c r="AX62" s="82" t="s">
        <v>1270</v>
      </c>
      <c r="AY62" s="78" t="s">
        <v>66</v>
      </c>
      <c r="AZ62" s="78" t="str">
        <f>REPLACE(INDEX(GroupVertices[Group],MATCH(Vertices[[#This Row],[Vertex]],GroupVertices[Vertex],0)),1,1,"")</f>
        <v>1</v>
      </c>
      <c r="BA62" s="48"/>
      <c r="BB62" s="48"/>
      <c r="BC62" s="48"/>
      <c r="BD62" s="48"/>
      <c r="BE62" s="48" t="s">
        <v>376</v>
      </c>
      <c r="BF62" s="48" t="s">
        <v>376</v>
      </c>
      <c r="BG62" s="120" t="s">
        <v>1697</v>
      </c>
      <c r="BH62" s="120" t="s">
        <v>1697</v>
      </c>
      <c r="BI62" s="120" t="s">
        <v>1727</v>
      </c>
      <c r="BJ62" s="120" t="s">
        <v>1727</v>
      </c>
      <c r="BK62" s="120">
        <v>0</v>
      </c>
      <c r="BL62" s="123">
        <v>0</v>
      </c>
      <c r="BM62" s="120">
        <v>0</v>
      </c>
      <c r="BN62" s="123">
        <v>0</v>
      </c>
      <c r="BO62" s="120">
        <v>0</v>
      </c>
      <c r="BP62" s="123">
        <v>0</v>
      </c>
      <c r="BQ62" s="120">
        <v>22</v>
      </c>
      <c r="BR62" s="123">
        <v>100</v>
      </c>
      <c r="BS62" s="120">
        <v>22</v>
      </c>
      <c r="BT62" s="2"/>
      <c r="BU62" s="3"/>
      <c r="BV62" s="3"/>
      <c r="BW62" s="3"/>
      <c r="BX62" s="3"/>
    </row>
    <row r="63" spans="1:76" ht="15">
      <c r="A63" s="64" t="s">
        <v>263</v>
      </c>
      <c r="B63" s="65"/>
      <c r="C63" s="65" t="s">
        <v>64</v>
      </c>
      <c r="D63" s="66">
        <v>179.08546064523662</v>
      </c>
      <c r="E63" s="68"/>
      <c r="F63" s="100" t="s">
        <v>444</v>
      </c>
      <c r="G63" s="65"/>
      <c r="H63" s="69" t="s">
        <v>263</v>
      </c>
      <c r="I63" s="70"/>
      <c r="J63" s="70"/>
      <c r="K63" s="69" t="s">
        <v>1366</v>
      </c>
      <c r="L63" s="73">
        <v>1</v>
      </c>
      <c r="M63" s="74">
        <v>375.5921936035156</v>
      </c>
      <c r="N63" s="74">
        <v>6697.26953125</v>
      </c>
      <c r="O63" s="75"/>
      <c r="P63" s="76"/>
      <c r="Q63" s="76"/>
      <c r="R63" s="86"/>
      <c r="S63" s="48">
        <v>0</v>
      </c>
      <c r="T63" s="48">
        <v>1</v>
      </c>
      <c r="U63" s="49">
        <v>0</v>
      </c>
      <c r="V63" s="49">
        <v>0.005319</v>
      </c>
      <c r="W63" s="49">
        <v>0.013102</v>
      </c>
      <c r="X63" s="49">
        <v>0.522419</v>
      </c>
      <c r="Y63" s="49">
        <v>0</v>
      </c>
      <c r="Z63" s="49">
        <v>0</v>
      </c>
      <c r="AA63" s="71">
        <v>63</v>
      </c>
      <c r="AB63" s="71"/>
      <c r="AC63" s="72"/>
      <c r="AD63" s="78" t="s">
        <v>815</v>
      </c>
      <c r="AE63" s="78">
        <v>18471</v>
      </c>
      <c r="AF63" s="78">
        <v>16770</v>
      </c>
      <c r="AG63" s="78">
        <v>42983</v>
      </c>
      <c r="AH63" s="78">
        <v>51129</v>
      </c>
      <c r="AI63" s="78"/>
      <c r="AJ63" s="78" t="s">
        <v>907</v>
      </c>
      <c r="AK63" s="78" t="s">
        <v>987</v>
      </c>
      <c r="AL63" s="82" t="s">
        <v>1058</v>
      </c>
      <c r="AM63" s="78"/>
      <c r="AN63" s="80">
        <v>39539.68918981482</v>
      </c>
      <c r="AO63" s="78"/>
      <c r="AP63" s="78" t="b">
        <v>0</v>
      </c>
      <c r="AQ63" s="78" t="b">
        <v>0</v>
      </c>
      <c r="AR63" s="78" t="b">
        <v>1</v>
      </c>
      <c r="AS63" s="78" t="s">
        <v>718</v>
      </c>
      <c r="AT63" s="78">
        <v>1073</v>
      </c>
      <c r="AU63" s="82" t="s">
        <v>1193</v>
      </c>
      <c r="AV63" s="78" t="b">
        <v>0</v>
      </c>
      <c r="AW63" s="78" t="s">
        <v>1210</v>
      </c>
      <c r="AX63" s="82" t="s">
        <v>1271</v>
      </c>
      <c r="AY63" s="78" t="s">
        <v>66</v>
      </c>
      <c r="AZ63" s="78" t="str">
        <f>REPLACE(INDEX(GroupVertices[Group],MATCH(Vertices[[#This Row],[Vertex]],GroupVertices[Vertex],0)),1,1,"")</f>
        <v>1</v>
      </c>
      <c r="BA63" s="48"/>
      <c r="BB63" s="48"/>
      <c r="BC63" s="48"/>
      <c r="BD63" s="48"/>
      <c r="BE63" s="48" t="s">
        <v>376</v>
      </c>
      <c r="BF63" s="48" t="s">
        <v>376</v>
      </c>
      <c r="BG63" s="120" t="s">
        <v>1697</v>
      </c>
      <c r="BH63" s="120" t="s">
        <v>1697</v>
      </c>
      <c r="BI63" s="120" t="s">
        <v>1727</v>
      </c>
      <c r="BJ63" s="120" t="s">
        <v>1727</v>
      </c>
      <c r="BK63" s="120">
        <v>0</v>
      </c>
      <c r="BL63" s="123">
        <v>0</v>
      </c>
      <c r="BM63" s="120">
        <v>0</v>
      </c>
      <c r="BN63" s="123">
        <v>0</v>
      </c>
      <c r="BO63" s="120">
        <v>0</v>
      </c>
      <c r="BP63" s="123">
        <v>0</v>
      </c>
      <c r="BQ63" s="120">
        <v>22</v>
      </c>
      <c r="BR63" s="123">
        <v>100</v>
      </c>
      <c r="BS63" s="120">
        <v>22</v>
      </c>
      <c r="BT63" s="2"/>
      <c r="BU63" s="3"/>
      <c r="BV63" s="3"/>
      <c r="BW63" s="3"/>
      <c r="BX63" s="3"/>
    </row>
    <row r="64" spans="1:76" ht="15">
      <c r="A64" s="64" t="s">
        <v>264</v>
      </c>
      <c r="B64" s="65"/>
      <c r="C64" s="65" t="s">
        <v>64</v>
      </c>
      <c r="D64" s="66">
        <v>162.4179368095309</v>
      </c>
      <c r="E64" s="68"/>
      <c r="F64" s="100" t="s">
        <v>445</v>
      </c>
      <c r="G64" s="65"/>
      <c r="H64" s="69" t="s">
        <v>264</v>
      </c>
      <c r="I64" s="70"/>
      <c r="J64" s="70"/>
      <c r="K64" s="69" t="s">
        <v>1367</v>
      </c>
      <c r="L64" s="73">
        <v>1</v>
      </c>
      <c r="M64" s="74">
        <v>346.8833923339844</v>
      </c>
      <c r="N64" s="74">
        <v>3392.808837890625</v>
      </c>
      <c r="O64" s="75"/>
      <c r="P64" s="76"/>
      <c r="Q64" s="76"/>
      <c r="R64" s="86"/>
      <c r="S64" s="48">
        <v>0</v>
      </c>
      <c r="T64" s="48">
        <v>1</v>
      </c>
      <c r="U64" s="49">
        <v>0</v>
      </c>
      <c r="V64" s="49">
        <v>0.005319</v>
      </c>
      <c r="W64" s="49">
        <v>0.013102</v>
      </c>
      <c r="X64" s="49">
        <v>0.522419</v>
      </c>
      <c r="Y64" s="49">
        <v>0</v>
      </c>
      <c r="Z64" s="49">
        <v>0</v>
      </c>
      <c r="AA64" s="71">
        <v>64</v>
      </c>
      <c r="AB64" s="71"/>
      <c r="AC64" s="72"/>
      <c r="AD64" s="78" t="s">
        <v>816</v>
      </c>
      <c r="AE64" s="78">
        <v>965</v>
      </c>
      <c r="AF64" s="78">
        <v>419</v>
      </c>
      <c r="AG64" s="78">
        <v>1882</v>
      </c>
      <c r="AH64" s="78">
        <v>1747</v>
      </c>
      <c r="AI64" s="78"/>
      <c r="AJ64" s="78" t="s">
        <v>908</v>
      </c>
      <c r="AK64" s="78" t="s">
        <v>988</v>
      </c>
      <c r="AL64" s="82" t="s">
        <v>1059</v>
      </c>
      <c r="AM64" s="78"/>
      <c r="AN64" s="80">
        <v>42263.80856481481</v>
      </c>
      <c r="AO64" s="82" t="s">
        <v>1141</v>
      </c>
      <c r="AP64" s="78" t="b">
        <v>1</v>
      </c>
      <c r="AQ64" s="78" t="b">
        <v>0</v>
      </c>
      <c r="AR64" s="78" t="b">
        <v>1</v>
      </c>
      <c r="AS64" s="78" t="s">
        <v>718</v>
      </c>
      <c r="AT64" s="78">
        <v>10</v>
      </c>
      <c r="AU64" s="82" t="s">
        <v>1183</v>
      </c>
      <c r="AV64" s="78" t="b">
        <v>0</v>
      </c>
      <c r="AW64" s="78" t="s">
        <v>1210</v>
      </c>
      <c r="AX64" s="82" t="s">
        <v>1272</v>
      </c>
      <c r="AY64" s="78" t="s">
        <v>66</v>
      </c>
      <c r="AZ64" s="78" t="str">
        <f>REPLACE(INDEX(GroupVertices[Group],MATCH(Vertices[[#This Row],[Vertex]],GroupVertices[Vertex],0)),1,1,"")</f>
        <v>1</v>
      </c>
      <c r="BA64" s="48"/>
      <c r="BB64" s="48"/>
      <c r="BC64" s="48"/>
      <c r="BD64" s="48"/>
      <c r="BE64" s="48" t="s">
        <v>376</v>
      </c>
      <c r="BF64" s="48" t="s">
        <v>376</v>
      </c>
      <c r="BG64" s="120" t="s">
        <v>1697</v>
      </c>
      <c r="BH64" s="120" t="s">
        <v>1697</v>
      </c>
      <c r="BI64" s="120" t="s">
        <v>1727</v>
      </c>
      <c r="BJ64" s="120" t="s">
        <v>1727</v>
      </c>
      <c r="BK64" s="120">
        <v>0</v>
      </c>
      <c r="BL64" s="123">
        <v>0</v>
      </c>
      <c r="BM64" s="120">
        <v>0</v>
      </c>
      <c r="BN64" s="123">
        <v>0</v>
      </c>
      <c r="BO64" s="120">
        <v>0</v>
      </c>
      <c r="BP64" s="123">
        <v>0</v>
      </c>
      <c r="BQ64" s="120">
        <v>22</v>
      </c>
      <c r="BR64" s="123">
        <v>100</v>
      </c>
      <c r="BS64" s="120">
        <v>22</v>
      </c>
      <c r="BT64" s="2"/>
      <c r="BU64" s="3"/>
      <c r="BV64" s="3"/>
      <c r="BW64" s="3"/>
      <c r="BX64" s="3"/>
    </row>
    <row r="65" spans="1:76" ht="15">
      <c r="A65" s="64" t="s">
        <v>265</v>
      </c>
      <c r="B65" s="65"/>
      <c r="C65" s="65" t="s">
        <v>64</v>
      </c>
      <c r="D65" s="66">
        <v>162.11009067177886</v>
      </c>
      <c r="E65" s="68"/>
      <c r="F65" s="100" t="s">
        <v>446</v>
      </c>
      <c r="G65" s="65"/>
      <c r="H65" s="69" t="s">
        <v>265</v>
      </c>
      <c r="I65" s="70"/>
      <c r="J65" s="70"/>
      <c r="K65" s="69" t="s">
        <v>1368</v>
      </c>
      <c r="L65" s="73">
        <v>1</v>
      </c>
      <c r="M65" s="74">
        <v>2921.4697265625</v>
      </c>
      <c r="N65" s="74">
        <v>7858.1455078125</v>
      </c>
      <c r="O65" s="75"/>
      <c r="P65" s="76"/>
      <c r="Q65" s="76"/>
      <c r="R65" s="86"/>
      <c r="S65" s="48">
        <v>0</v>
      </c>
      <c r="T65" s="48">
        <v>1</v>
      </c>
      <c r="U65" s="49">
        <v>0</v>
      </c>
      <c r="V65" s="49">
        <v>0.005319</v>
      </c>
      <c r="W65" s="49">
        <v>0.013102</v>
      </c>
      <c r="X65" s="49">
        <v>0.522419</v>
      </c>
      <c r="Y65" s="49">
        <v>0</v>
      </c>
      <c r="Z65" s="49">
        <v>0</v>
      </c>
      <c r="AA65" s="71">
        <v>65</v>
      </c>
      <c r="AB65" s="71"/>
      <c r="AC65" s="72"/>
      <c r="AD65" s="78" t="s">
        <v>817</v>
      </c>
      <c r="AE65" s="78">
        <v>516</v>
      </c>
      <c r="AF65" s="78">
        <v>117</v>
      </c>
      <c r="AG65" s="78">
        <v>1293</v>
      </c>
      <c r="AH65" s="78">
        <v>137</v>
      </c>
      <c r="AI65" s="78"/>
      <c r="AJ65" s="78" t="s">
        <v>909</v>
      </c>
      <c r="AK65" s="78"/>
      <c r="AL65" s="78"/>
      <c r="AM65" s="78"/>
      <c r="AN65" s="80">
        <v>42591.75724537037</v>
      </c>
      <c r="AO65" s="78"/>
      <c r="AP65" s="78" t="b">
        <v>1</v>
      </c>
      <c r="AQ65" s="78" t="b">
        <v>1</v>
      </c>
      <c r="AR65" s="78" t="b">
        <v>0</v>
      </c>
      <c r="AS65" s="78" t="s">
        <v>718</v>
      </c>
      <c r="AT65" s="78">
        <v>98</v>
      </c>
      <c r="AU65" s="78"/>
      <c r="AV65" s="78" t="b">
        <v>0</v>
      </c>
      <c r="AW65" s="78" t="s">
        <v>1210</v>
      </c>
      <c r="AX65" s="82" t="s">
        <v>1273</v>
      </c>
      <c r="AY65" s="78" t="s">
        <v>66</v>
      </c>
      <c r="AZ65" s="78" t="str">
        <f>REPLACE(INDEX(GroupVertices[Group],MATCH(Vertices[[#This Row],[Vertex]],GroupVertices[Vertex],0)),1,1,"")</f>
        <v>1</v>
      </c>
      <c r="BA65" s="48"/>
      <c r="BB65" s="48"/>
      <c r="BC65" s="48"/>
      <c r="BD65" s="48"/>
      <c r="BE65" s="48" t="s">
        <v>376</v>
      </c>
      <c r="BF65" s="48" t="s">
        <v>376</v>
      </c>
      <c r="BG65" s="120" t="s">
        <v>1697</v>
      </c>
      <c r="BH65" s="120" t="s">
        <v>1697</v>
      </c>
      <c r="BI65" s="120" t="s">
        <v>1727</v>
      </c>
      <c r="BJ65" s="120" t="s">
        <v>1727</v>
      </c>
      <c r="BK65" s="120">
        <v>0</v>
      </c>
      <c r="BL65" s="123">
        <v>0</v>
      </c>
      <c r="BM65" s="120">
        <v>0</v>
      </c>
      <c r="BN65" s="123">
        <v>0</v>
      </c>
      <c r="BO65" s="120">
        <v>0</v>
      </c>
      <c r="BP65" s="123">
        <v>0</v>
      </c>
      <c r="BQ65" s="120">
        <v>22</v>
      </c>
      <c r="BR65" s="123">
        <v>100</v>
      </c>
      <c r="BS65" s="120">
        <v>22</v>
      </c>
      <c r="BT65" s="2"/>
      <c r="BU65" s="3"/>
      <c r="BV65" s="3"/>
      <c r="BW65" s="3"/>
      <c r="BX65" s="3"/>
    </row>
    <row r="66" spans="1:76" ht="15">
      <c r="A66" s="64" t="s">
        <v>266</v>
      </c>
      <c r="B66" s="65"/>
      <c r="C66" s="65" t="s">
        <v>64</v>
      </c>
      <c r="D66" s="66">
        <v>164.09885827030263</v>
      </c>
      <c r="E66" s="68"/>
      <c r="F66" s="100" t="s">
        <v>447</v>
      </c>
      <c r="G66" s="65"/>
      <c r="H66" s="69" t="s">
        <v>266</v>
      </c>
      <c r="I66" s="70"/>
      <c r="J66" s="70"/>
      <c r="K66" s="69" t="s">
        <v>1369</v>
      </c>
      <c r="L66" s="73">
        <v>1</v>
      </c>
      <c r="M66" s="74">
        <v>799.0657958984375</v>
      </c>
      <c r="N66" s="74">
        <v>2907.862060546875</v>
      </c>
      <c r="O66" s="75"/>
      <c r="P66" s="76"/>
      <c r="Q66" s="76"/>
      <c r="R66" s="86"/>
      <c r="S66" s="48">
        <v>0</v>
      </c>
      <c r="T66" s="48">
        <v>1</v>
      </c>
      <c r="U66" s="49">
        <v>0</v>
      </c>
      <c r="V66" s="49">
        <v>0.005319</v>
      </c>
      <c r="W66" s="49">
        <v>0.013102</v>
      </c>
      <c r="X66" s="49">
        <v>0.522419</v>
      </c>
      <c r="Y66" s="49">
        <v>0</v>
      </c>
      <c r="Z66" s="49">
        <v>0</v>
      </c>
      <c r="AA66" s="71">
        <v>66</v>
      </c>
      <c r="AB66" s="71"/>
      <c r="AC66" s="72"/>
      <c r="AD66" s="78" t="s">
        <v>266</v>
      </c>
      <c r="AE66" s="78">
        <v>3733</v>
      </c>
      <c r="AF66" s="78">
        <v>2068</v>
      </c>
      <c r="AG66" s="78">
        <v>2611</v>
      </c>
      <c r="AH66" s="78">
        <v>2802</v>
      </c>
      <c r="AI66" s="78"/>
      <c r="AJ66" s="78" t="s">
        <v>910</v>
      </c>
      <c r="AK66" s="78" t="s">
        <v>977</v>
      </c>
      <c r="AL66" s="78"/>
      <c r="AM66" s="78"/>
      <c r="AN66" s="80">
        <v>42640.312418981484</v>
      </c>
      <c r="AO66" s="82" t="s">
        <v>1142</v>
      </c>
      <c r="AP66" s="78" t="b">
        <v>1</v>
      </c>
      <c r="AQ66" s="78" t="b">
        <v>0</v>
      </c>
      <c r="AR66" s="78" t="b">
        <v>0</v>
      </c>
      <c r="AS66" s="78" t="s">
        <v>718</v>
      </c>
      <c r="AT66" s="78">
        <v>271</v>
      </c>
      <c r="AU66" s="78"/>
      <c r="AV66" s="78" t="b">
        <v>0</v>
      </c>
      <c r="AW66" s="78" t="s">
        <v>1210</v>
      </c>
      <c r="AX66" s="82" t="s">
        <v>1274</v>
      </c>
      <c r="AY66" s="78" t="s">
        <v>66</v>
      </c>
      <c r="AZ66" s="78" t="str">
        <f>REPLACE(INDEX(GroupVertices[Group],MATCH(Vertices[[#This Row],[Vertex]],GroupVertices[Vertex],0)),1,1,"")</f>
        <v>1</v>
      </c>
      <c r="BA66" s="48"/>
      <c r="BB66" s="48"/>
      <c r="BC66" s="48"/>
      <c r="BD66" s="48"/>
      <c r="BE66" s="48" t="s">
        <v>376</v>
      </c>
      <c r="BF66" s="48" t="s">
        <v>376</v>
      </c>
      <c r="BG66" s="120" t="s">
        <v>1697</v>
      </c>
      <c r="BH66" s="120" t="s">
        <v>1697</v>
      </c>
      <c r="BI66" s="120" t="s">
        <v>1727</v>
      </c>
      <c r="BJ66" s="120" t="s">
        <v>1727</v>
      </c>
      <c r="BK66" s="120">
        <v>0</v>
      </c>
      <c r="BL66" s="123">
        <v>0</v>
      </c>
      <c r="BM66" s="120">
        <v>0</v>
      </c>
      <c r="BN66" s="123">
        <v>0</v>
      </c>
      <c r="BO66" s="120">
        <v>0</v>
      </c>
      <c r="BP66" s="123">
        <v>0</v>
      </c>
      <c r="BQ66" s="120">
        <v>22</v>
      </c>
      <c r="BR66" s="123">
        <v>100</v>
      </c>
      <c r="BS66" s="120">
        <v>22</v>
      </c>
      <c r="BT66" s="2"/>
      <c r="BU66" s="3"/>
      <c r="BV66" s="3"/>
      <c r="BW66" s="3"/>
      <c r="BX66" s="3"/>
    </row>
    <row r="67" spans="1:76" ht="15">
      <c r="A67" s="64" t="s">
        <v>267</v>
      </c>
      <c r="B67" s="65"/>
      <c r="C67" s="65" t="s">
        <v>64</v>
      </c>
      <c r="D67" s="66">
        <v>164.91026729563575</v>
      </c>
      <c r="E67" s="68"/>
      <c r="F67" s="100" t="s">
        <v>448</v>
      </c>
      <c r="G67" s="65"/>
      <c r="H67" s="69" t="s">
        <v>267</v>
      </c>
      <c r="I67" s="70"/>
      <c r="J67" s="70"/>
      <c r="K67" s="69" t="s">
        <v>1370</v>
      </c>
      <c r="L67" s="73">
        <v>1</v>
      </c>
      <c r="M67" s="74">
        <v>3433.80859375</v>
      </c>
      <c r="N67" s="74">
        <v>9646.09375</v>
      </c>
      <c r="O67" s="75"/>
      <c r="P67" s="76"/>
      <c r="Q67" s="76"/>
      <c r="R67" s="86"/>
      <c r="S67" s="48">
        <v>0</v>
      </c>
      <c r="T67" s="48">
        <v>1</v>
      </c>
      <c r="U67" s="49">
        <v>0</v>
      </c>
      <c r="V67" s="49">
        <v>0.005319</v>
      </c>
      <c r="W67" s="49">
        <v>0.013102</v>
      </c>
      <c r="X67" s="49">
        <v>0.522419</v>
      </c>
      <c r="Y67" s="49">
        <v>0</v>
      </c>
      <c r="Z67" s="49">
        <v>0</v>
      </c>
      <c r="AA67" s="71">
        <v>67</v>
      </c>
      <c r="AB67" s="71"/>
      <c r="AC67" s="72"/>
      <c r="AD67" s="78" t="s">
        <v>818</v>
      </c>
      <c r="AE67" s="78">
        <v>4820</v>
      </c>
      <c r="AF67" s="78">
        <v>2864</v>
      </c>
      <c r="AG67" s="78">
        <v>9560</v>
      </c>
      <c r="AH67" s="78">
        <v>2604</v>
      </c>
      <c r="AI67" s="78"/>
      <c r="AJ67" s="78" t="s">
        <v>911</v>
      </c>
      <c r="AK67" s="78" t="s">
        <v>989</v>
      </c>
      <c r="AL67" s="82" t="s">
        <v>1060</v>
      </c>
      <c r="AM67" s="78"/>
      <c r="AN67" s="80">
        <v>42063.04623842592</v>
      </c>
      <c r="AO67" s="82" t="s">
        <v>1143</v>
      </c>
      <c r="AP67" s="78" t="b">
        <v>0</v>
      </c>
      <c r="AQ67" s="78" t="b">
        <v>0</v>
      </c>
      <c r="AR67" s="78" t="b">
        <v>0</v>
      </c>
      <c r="AS67" s="78" t="s">
        <v>718</v>
      </c>
      <c r="AT67" s="78">
        <v>315</v>
      </c>
      <c r="AU67" s="82" t="s">
        <v>1194</v>
      </c>
      <c r="AV67" s="78" t="b">
        <v>0</v>
      </c>
      <c r="AW67" s="78" t="s">
        <v>1210</v>
      </c>
      <c r="AX67" s="82" t="s">
        <v>1275</v>
      </c>
      <c r="AY67" s="78" t="s">
        <v>66</v>
      </c>
      <c r="AZ67" s="78" t="str">
        <f>REPLACE(INDEX(GroupVertices[Group],MATCH(Vertices[[#This Row],[Vertex]],GroupVertices[Vertex],0)),1,1,"")</f>
        <v>1</v>
      </c>
      <c r="BA67" s="48"/>
      <c r="BB67" s="48"/>
      <c r="BC67" s="48"/>
      <c r="BD67" s="48"/>
      <c r="BE67" s="48" t="s">
        <v>376</v>
      </c>
      <c r="BF67" s="48" t="s">
        <v>376</v>
      </c>
      <c r="BG67" s="120" t="s">
        <v>1697</v>
      </c>
      <c r="BH67" s="120" t="s">
        <v>1697</v>
      </c>
      <c r="BI67" s="120" t="s">
        <v>1727</v>
      </c>
      <c r="BJ67" s="120" t="s">
        <v>1727</v>
      </c>
      <c r="BK67" s="120">
        <v>0</v>
      </c>
      <c r="BL67" s="123">
        <v>0</v>
      </c>
      <c r="BM67" s="120">
        <v>0</v>
      </c>
      <c r="BN67" s="123">
        <v>0</v>
      </c>
      <c r="BO67" s="120">
        <v>0</v>
      </c>
      <c r="BP67" s="123">
        <v>0</v>
      </c>
      <c r="BQ67" s="120">
        <v>22</v>
      </c>
      <c r="BR67" s="123">
        <v>100</v>
      </c>
      <c r="BS67" s="120">
        <v>22</v>
      </c>
      <c r="BT67" s="2"/>
      <c r="BU67" s="3"/>
      <c r="BV67" s="3"/>
      <c r="BW67" s="3"/>
      <c r="BX67" s="3"/>
    </row>
    <row r="68" spans="1:76" ht="15">
      <c r="A68" s="64" t="s">
        <v>268</v>
      </c>
      <c r="B68" s="65"/>
      <c r="C68" s="65" t="s">
        <v>64</v>
      </c>
      <c r="D68" s="66">
        <v>165.16001002328224</v>
      </c>
      <c r="E68" s="68"/>
      <c r="F68" s="100" t="s">
        <v>449</v>
      </c>
      <c r="G68" s="65"/>
      <c r="H68" s="69" t="s">
        <v>268</v>
      </c>
      <c r="I68" s="70"/>
      <c r="J68" s="70"/>
      <c r="K68" s="69" t="s">
        <v>1371</v>
      </c>
      <c r="L68" s="73">
        <v>1</v>
      </c>
      <c r="M68" s="74">
        <v>1979.99853515625</v>
      </c>
      <c r="N68" s="74">
        <v>9024.0380859375</v>
      </c>
      <c r="O68" s="75"/>
      <c r="P68" s="76"/>
      <c r="Q68" s="76"/>
      <c r="R68" s="86"/>
      <c r="S68" s="48">
        <v>0</v>
      </c>
      <c r="T68" s="48">
        <v>1</v>
      </c>
      <c r="U68" s="49">
        <v>0</v>
      </c>
      <c r="V68" s="49">
        <v>0.005319</v>
      </c>
      <c r="W68" s="49">
        <v>0.013102</v>
      </c>
      <c r="X68" s="49">
        <v>0.522419</v>
      </c>
      <c r="Y68" s="49">
        <v>0</v>
      </c>
      <c r="Z68" s="49">
        <v>0</v>
      </c>
      <c r="AA68" s="71">
        <v>68</v>
      </c>
      <c r="AB68" s="71"/>
      <c r="AC68" s="72"/>
      <c r="AD68" s="78" t="s">
        <v>819</v>
      </c>
      <c r="AE68" s="78">
        <v>2857</v>
      </c>
      <c r="AF68" s="78">
        <v>3109</v>
      </c>
      <c r="AG68" s="78">
        <v>13053</v>
      </c>
      <c r="AH68" s="78">
        <v>668</v>
      </c>
      <c r="AI68" s="78"/>
      <c r="AJ68" s="78" t="s">
        <v>912</v>
      </c>
      <c r="AK68" s="78" t="s">
        <v>990</v>
      </c>
      <c r="AL68" s="82" t="s">
        <v>1061</v>
      </c>
      <c r="AM68" s="78"/>
      <c r="AN68" s="80">
        <v>39996.37886574074</v>
      </c>
      <c r="AO68" s="82" t="s">
        <v>1144</v>
      </c>
      <c r="AP68" s="78" t="b">
        <v>0</v>
      </c>
      <c r="AQ68" s="78" t="b">
        <v>0</v>
      </c>
      <c r="AR68" s="78" t="b">
        <v>0</v>
      </c>
      <c r="AS68" s="78" t="s">
        <v>718</v>
      </c>
      <c r="AT68" s="78">
        <v>716</v>
      </c>
      <c r="AU68" s="82" t="s">
        <v>1187</v>
      </c>
      <c r="AV68" s="78" t="b">
        <v>0</v>
      </c>
      <c r="AW68" s="78" t="s">
        <v>1210</v>
      </c>
      <c r="AX68" s="82" t="s">
        <v>1276</v>
      </c>
      <c r="AY68" s="78" t="s">
        <v>66</v>
      </c>
      <c r="AZ68" s="78" t="str">
        <f>REPLACE(INDEX(GroupVertices[Group],MATCH(Vertices[[#This Row],[Vertex]],GroupVertices[Vertex],0)),1,1,"")</f>
        <v>1</v>
      </c>
      <c r="BA68" s="48"/>
      <c r="BB68" s="48"/>
      <c r="BC68" s="48"/>
      <c r="BD68" s="48"/>
      <c r="BE68" s="48" t="s">
        <v>376</v>
      </c>
      <c r="BF68" s="48" t="s">
        <v>376</v>
      </c>
      <c r="BG68" s="120" t="s">
        <v>1697</v>
      </c>
      <c r="BH68" s="120" t="s">
        <v>1697</v>
      </c>
      <c r="BI68" s="120" t="s">
        <v>1727</v>
      </c>
      <c r="BJ68" s="120" t="s">
        <v>1727</v>
      </c>
      <c r="BK68" s="120">
        <v>0</v>
      </c>
      <c r="BL68" s="123">
        <v>0</v>
      </c>
      <c r="BM68" s="120">
        <v>0</v>
      </c>
      <c r="BN68" s="123">
        <v>0</v>
      </c>
      <c r="BO68" s="120">
        <v>0</v>
      </c>
      <c r="BP68" s="123">
        <v>0</v>
      </c>
      <c r="BQ68" s="120">
        <v>22</v>
      </c>
      <c r="BR68" s="123">
        <v>100</v>
      </c>
      <c r="BS68" s="120">
        <v>22</v>
      </c>
      <c r="BT68" s="2"/>
      <c r="BU68" s="3"/>
      <c r="BV68" s="3"/>
      <c r="BW68" s="3"/>
      <c r="BX68" s="3"/>
    </row>
    <row r="69" spans="1:76" ht="15">
      <c r="A69" s="64" t="s">
        <v>269</v>
      </c>
      <c r="B69" s="65"/>
      <c r="C69" s="65" t="s">
        <v>64</v>
      </c>
      <c r="D69" s="66">
        <v>162.17940702067668</v>
      </c>
      <c r="E69" s="68"/>
      <c r="F69" s="100" t="s">
        <v>450</v>
      </c>
      <c r="G69" s="65"/>
      <c r="H69" s="69" t="s">
        <v>269</v>
      </c>
      <c r="I69" s="70"/>
      <c r="J69" s="70"/>
      <c r="K69" s="69" t="s">
        <v>1372</v>
      </c>
      <c r="L69" s="73">
        <v>1</v>
      </c>
      <c r="M69" s="74">
        <v>1768.927978515625</v>
      </c>
      <c r="N69" s="74">
        <v>2709.451416015625</v>
      </c>
      <c r="O69" s="75"/>
      <c r="P69" s="76"/>
      <c r="Q69" s="76"/>
      <c r="R69" s="86"/>
      <c r="S69" s="48">
        <v>0</v>
      </c>
      <c r="T69" s="48">
        <v>1</v>
      </c>
      <c r="U69" s="49">
        <v>0</v>
      </c>
      <c r="V69" s="49">
        <v>0.005319</v>
      </c>
      <c r="W69" s="49">
        <v>0.013102</v>
      </c>
      <c r="X69" s="49">
        <v>0.522419</v>
      </c>
      <c r="Y69" s="49">
        <v>0</v>
      </c>
      <c r="Z69" s="49">
        <v>0</v>
      </c>
      <c r="AA69" s="71">
        <v>69</v>
      </c>
      <c r="AB69" s="71"/>
      <c r="AC69" s="72"/>
      <c r="AD69" s="78" t="s">
        <v>820</v>
      </c>
      <c r="AE69" s="78">
        <v>1044</v>
      </c>
      <c r="AF69" s="78">
        <v>185</v>
      </c>
      <c r="AG69" s="78">
        <v>1205</v>
      </c>
      <c r="AH69" s="78">
        <v>269</v>
      </c>
      <c r="AI69" s="78"/>
      <c r="AJ69" s="78" t="s">
        <v>913</v>
      </c>
      <c r="AK69" s="78" t="s">
        <v>991</v>
      </c>
      <c r="AL69" s="82" t="s">
        <v>1062</v>
      </c>
      <c r="AM69" s="78"/>
      <c r="AN69" s="80">
        <v>40111.65746527778</v>
      </c>
      <c r="AO69" s="82" t="s">
        <v>1145</v>
      </c>
      <c r="AP69" s="78" t="b">
        <v>0</v>
      </c>
      <c r="AQ69" s="78" t="b">
        <v>0</v>
      </c>
      <c r="AR69" s="78" t="b">
        <v>1</v>
      </c>
      <c r="AS69" s="78" t="s">
        <v>718</v>
      </c>
      <c r="AT69" s="78">
        <v>2</v>
      </c>
      <c r="AU69" s="82" t="s">
        <v>1182</v>
      </c>
      <c r="AV69" s="78" t="b">
        <v>0</v>
      </c>
      <c r="AW69" s="78" t="s">
        <v>1210</v>
      </c>
      <c r="AX69" s="82" t="s">
        <v>1277</v>
      </c>
      <c r="AY69" s="78" t="s">
        <v>66</v>
      </c>
      <c r="AZ69" s="78" t="str">
        <f>REPLACE(INDEX(GroupVertices[Group],MATCH(Vertices[[#This Row],[Vertex]],GroupVertices[Vertex],0)),1,1,"")</f>
        <v>1</v>
      </c>
      <c r="BA69" s="48"/>
      <c r="BB69" s="48"/>
      <c r="BC69" s="48"/>
      <c r="BD69" s="48"/>
      <c r="BE69" s="48" t="s">
        <v>376</v>
      </c>
      <c r="BF69" s="48" t="s">
        <v>376</v>
      </c>
      <c r="BG69" s="120" t="s">
        <v>1697</v>
      </c>
      <c r="BH69" s="120" t="s">
        <v>1697</v>
      </c>
      <c r="BI69" s="120" t="s">
        <v>1727</v>
      </c>
      <c r="BJ69" s="120" t="s">
        <v>1727</v>
      </c>
      <c r="BK69" s="120">
        <v>0</v>
      </c>
      <c r="BL69" s="123">
        <v>0</v>
      </c>
      <c r="BM69" s="120">
        <v>0</v>
      </c>
      <c r="BN69" s="123">
        <v>0</v>
      </c>
      <c r="BO69" s="120">
        <v>0</v>
      </c>
      <c r="BP69" s="123">
        <v>0</v>
      </c>
      <c r="BQ69" s="120">
        <v>22</v>
      </c>
      <c r="BR69" s="123">
        <v>100</v>
      </c>
      <c r="BS69" s="120">
        <v>22</v>
      </c>
      <c r="BT69" s="2"/>
      <c r="BU69" s="3"/>
      <c r="BV69" s="3"/>
      <c r="BW69" s="3"/>
      <c r="BX69" s="3"/>
    </row>
    <row r="70" spans="1:76" ht="15">
      <c r="A70" s="64" t="s">
        <v>270</v>
      </c>
      <c r="B70" s="65"/>
      <c r="C70" s="65" t="s">
        <v>64</v>
      </c>
      <c r="D70" s="66">
        <v>164.06114202163764</v>
      </c>
      <c r="E70" s="68"/>
      <c r="F70" s="100" t="s">
        <v>451</v>
      </c>
      <c r="G70" s="65"/>
      <c r="H70" s="69" t="s">
        <v>270</v>
      </c>
      <c r="I70" s="70"/>
      <c r="J70" s="70"/>
      <c r="K70" s="69" t="s">
        <v>1373</v>
      </c>
      <c r="L70" s="73">
        <v>1</v>
      </c>
      <c r="M70" s="74">
        <v>1626.470947265625</v>
      </c>
      <c r="N70" s="74">
        <v>1140.0894775390625</v>
      </c>
      <c r="O70" s="75"/>
      <c r="P70" s="76"/>
      <c r="Q70" s="76"/>
      <c r="R70" s="86"/>
      <c r="S70" s="48">
        <v>0</v>
      </c>
      <c r="T70" s="48">
        <v>1</v>
      </c>
      <c r="U70" s="49">
        <v>0</v>
      </c>
      <c r="V70" s="49">
        <v>0.005319</v>
      </c>
      <c r="W70" s="49">
        <v>0.013102</v>
      </c>
      <c r="X70" s="49">
        <v>0.522419</v>
      </c>
      <c r="Y70" s="49">
        <v>0</v>
      </c>
      <c r="Z70" s="49">
        <v>0</v>
      </c>
      <c r="AA70" s="71">
        <v>70</v>
      </c>
      <c r="AB70" s="71"/>
      <c r="AC70" s="72"/>
      <c r="AD70" s="78" t="s">
        <v>821</v>
      </c>
      <c r="AE70" s="78">
        <v>1736</v>
      </c>
      <c r="AF70" s="78">
        <v>2031</v>
      </c>
      <c r="AG70" s="78">
        <v>63801</v>
      </c>
      <c r="AH70" s="78">
        <v>15150</v>
      </c>
      <c r="AI70" s="78"/>
      <c r="AJ70" s="78" t="s">
        <v>914</v>
      </c>
      <c r="AK70" s="78" t="s">
        <v>992</v>
      </c>
      <c r="AL70" s="78"/>
      <c r="AM70" s="78"/>
      <c r="AN70" s="80">
        <v>40500.38642361111</v>
      </c>
      <c r="AO70" s="82" t="s">
        <v>1146</v>
      </c>
      <c r="AP70" s="78" t="b">
        <v>0</v>
      </c>
      <c r="AQ70" s="78" t="b">
        <v>0</v>
      </c>
      <c r="AR70" s="78" t="b">
        <v>1</v>
      </c>
      <c r="AS70" s="78" t="s">
        <v>718</v>
      </c>
      <c r="AT70" s="78">
        <v>1031</v>
      </c>
      <c r="AU70" s="82" t="s">
        <v>1195</v>
      </c>
      <c r="AV70" s="78" t="b">
        <v>0</v>
      </c>
      <c r="AW70" s="78" t="s">
        <v>1210</v>
      </c>
      <c r="AX70" s="82" t="s">
        <v>1278</v>
      </c>
      <c r="AY70" s="78" t="s">
        <v>66</v>
      </c>
      <c r="AZ70" s="78" t="str">
        <f>REPLACE(INDEX(GroupVertices[Group],MATCH(Vertices[[#This Row],[Vertex]],GroupVertices[Vertex],0)),1,1,"")</f>
        <v>1</v>
      </c>
      <c r="BA70" s="48"/>
      <c r="BB70" s="48"/>
      <c r="BC70" s="48"/>
      <c r="BD70" s="48"/>
      <c r="BE70" s="48" t="s">
        <v>376</v>
      </c>
      <c r="BF70" s="48" t="s">
        <v>376</v>
      </c>
      <c r="BG70" s="120" t="s">
        <v>1697</v>
      </c>
      <c r="BH70" s="120" t="s">
        <v>1697</v>
      </c>
      <c r="BI70" s="120" t="s">
        <v>1727</v>
      </c>
      <c r="BJ70" s="120" t="s">
        <v>1727</v>
      </c>
      <c r="BK70" s="120">
        <v>0</v>
      </c>
      <c r="BL70" s="123">
        <v>0</v>
      </c>
      <c r="BM70" s="120">
        <v>0</v>
      </c>
      <c r="BN70" s="123">
        <v>0</v>
      </c>
      <c r="BO70" s="120">
        <v>0</v>
      </c>
      <c r="BP70" s="123">
        <v>0</v>
      </c>
      <c r="BQ70" s="120">
        <v>22</v>
      </c>
      <c r="BR70" s="123">
        <v>100</v>
      </c>
      <c r="BS70" s="120">
        <v>22</v>
      </c>
      <c r="BT70" s="2"/>
      <c r="BU70" s="3"/>
      <c r="BV70" s="3"/>
      <c r="BW70" s="3"/>
      <c r="BX70" s="3"/>
    </row>
    <row r="71" spans="1:76" ht="15">
      <c r="A71" s="64" t="s">
        <v>271</v>
      </c>
      <c r="B71" s="65"/>
      <c r="C71" s="65" t="s">
        <v>64</v>
      </c>
      <c r="D71" s="66">
        <v>162.23547171463812</v>
      </c>
      <c r="E71" s="68"/>
      <c r="F71" s="100" t="s">
        <v>452</v>
      </c>
      <c r="G71" s="65"/>
      <c r="H71" s="69" t="s">
        <v>271</v>
      </c>
      <c r="I71" s="70"/>
      <c r="J71" s="70"/>
      <c r="K71" s="69" t="s">
        <v>1374</v>
      </c>
      <c r="L71" s="73">
        <v>1</v>
      </c>
      <c r="M71" s="74">
        <v>947.6328735351562</v>
      </c>
      <c r="N71" s="74">
        <v>5213.833984375</v>
      </c>
      <c r="O71" s="75"/>
      <c r="P71" s="76"/>
      <c r="Q71" s="76"/>
      <c r="R71" s="86"/>
      <c r="S71" s="48">
        <v>0</v>
      </c>
      <c r="T71" s="48">
        <v>1</v>
      </c>
      <c r="U71" s="49">
        <v>0</v>
      </c>
      <c r="V71" s="49">
        <v>0.005319</v>
      </c>
      <c r="W71" s="49">
        <v>0.013102</v>
      </c>
      <c r="X71" s="49">
        <v>0.522419</v>
      </c>
      <c r="Y71" s="49">
        <v>0</v>
      </c>
      <c r="Z71" s="49">
        <v>0</v>
      </c>
      <c r="AA71" s="71">
        <v>71</v>
      </c>
      <c r="AB71" s="71"/>
      <c r="AC71" s="72"/>
      <c r="AD71" s="78" t="s">
        <v>822</v>
      </c>
      <c r="AE71" s="78">
        <v>149</v>
      </c>
      <c r="AF71" s="78">
        <v>240</v>
      </c>
      <c r="AG71" s="78">
        <v>3052</v>
      </c>
      <c r="AH71" s="78">
        <v>1676</v>
      </c>
      <c r="AI71" s="78"/>
      <c r="AJ71" s="78" t="s">
        <v>915</v>
      </c>
      <c r="AK71" s="78" t="s">
        <v>993</v>
      </c>
      <c r="AL71" s="82" t="s">
        <v>1063</v>
      </c>
      <c r="AM71" s="78"/>
      <c r="AN71" s="80">
        <v>40408.37443287037</v>
      </c>
      <c r="AO71" s="82" t="s">
        <v>1147</v>
      </c>
      <c r="AP71" s="78" t="b">
        <v>0</v>
      </c>
      <c r="AQ71" s="78" t="b">
        <v>0</v>
      </c>
      <c r="AR71" s="78" t="b">
        <v>1</v>
      </c>
      <c r="AS71" s="78" t="s">
        <v>718</v>
      </c>
      <c r="AT71" s="78">
        <v>45</v>
      </c>
      <c r="AU71" s="82" t="s">
        <v>1183</v>
      </c>
      <c r="AV71" s="78" t="b">
        <v>0</v>
      </c>
      <c r="AW71" s="78" t="s">
        <v>1210</v>
      </c>
      <c r="AX71" s="82" t="s">
        <v>1279</v>
      </c>
      <c r="AY71" s="78" t="s">
        <v>66</v>
      </c>
      <c r="AZ71" s="78" t="str">
        <f>REPLACE(INDEX(GroupVertices[Group],MATCH(Vertices[[#This Row],[Vertex]],GroupVertices[Vertex],0)),1,1,"")</f>
        <v>1</v>
      </c>
      <c r="BA71" s="48"/>
      <c r="BB71" s="48"/>
      <c r="BC71" s="48"/>
      <c r="BD71" s="48"/>
      <c r="BE71" s="48" t="s">
        <v>376</v>
      </c>
      <c r="BF71" s="48" t="s">
        <v>376</v>
      </c>
      <c r="BG71" s="120" t="s">
        <v>1697</v>
      </c>
      <c r="BH71" s="120" t="s">
        <v>1697</v>
      </c>
      <c r="BI71" s="120" t="s">
        <v>1727</v>
      </c>
      <c r="BJ71" s="120" t="s">
        <v>1727</v>
      </c>
      <c r="BK71" s="120">
        <v>0</v>
      </c>
      <c r="BL71" s="123">
        <v>0</v>
      </c>
      <c r="BM71" s="120">
        <v>0</v>
      </c>
      <c r="BN71" s="123">
        <v>0</v>
      </c>
      <c r="BO71" s="120">
        <v>0</v>
      </c>
      <c r="BP71" s="123">
        <v>0</v>
      </c>
      <c r="BQ71" s="120">
        <v>22</v>
      </c>
      <c r="BR71" s="123">
        <v>100</v>
      </c>
      <c r="BS71" s="120">
        <v>22</v>
      </c>
      <c r="BT71" s="2"/>
      <c r="BU71" s="3"/>
      <c r="BV71" s="3"/>
      <c r="BW71" s="3"/>
      <c r="BX71" s="3"/>
    </row>
    <row r="72" spans="1:76" ht="15">
      <c r="A72" s="64" t="s">
        <v>272</v>
      </c>
      <c r="B72" s="65"/>
      <c r="C72" s="65" t="s">
        <v>64</v>
      </c>
      <c r="D72" s="66">
        <v>163.29968154183382</v>
      </c>
      <c r="E72" s="68"/>
      <c r="F72" s="100" t="s">
        <v>453</v>
      </c>
      <c r="G72" s="65"/>
      <c r="H72" s="69" t="s">
        <v>272</v>
      </c>
      <c r="I72" s="70"/>
      <c r="J72" s="70"/>
      <c r="K72" s="69" t="s">
        <v>1375</v>
      </c>
      <c r="L72" s="73">
        <v>1</v>
      </c>
      <c r="M72" s="74">
        <v>2141.181396484375</v>
      </c>
      <c r="N72" s="74">
        <v>754.4713134765625</v>
      </c>
      <c r="O72" s="75"/>
      <c r="P72" s="76"/>
      <c r="Q72" s="76"/>
      <c r="R72" s="86"/>
      <c r="S72" s="48">
        <v>0</v>
      </c>
      <c r="T72" s="48">
        <v>1</v>
      </c>
      <c r="U72" s="49">
        <v>0</v>
      </c>
      <c r="V72" s="49">
        <v>0.005319</v>
      </c>
      <c r="W72" s="49">
        <v>0.013102</v>
      </c>
      <c r="X72" s="49">
        <v>0.522419</v>
      </c>
      <c r="Y72" s="49">
        <v>0</v>
      </c>
      <c r="Z72" s="49">
        <v>0</v>
      </c>
      <c r="AA72" s="71">
        <v>72</v>
      </c>
      <c r="AB72" s="71"/>
      <c r="AC72" s="72"/>
      <c r="AD72" s="78" t="s">
        <v>823</v>
      </c>
      <c r="AE72" s="78">
        <v>1146</v>
      </c>
      <c r="AF72" s="78">
        <v>1284</v>
      </c>
      <c r="AG72" s="78">
        <v>8495</v>
      </c>
      <c r="AH72" s="78">
        <v>20765</v>
      </c>
      <c r="AI72" s="78"/>
      <c r="AJ72" s="78" t="s">
        <v>916</v>
      </c>
      <c r="AK72" s="78" t="s">
        <v>994</v>
      </c>
      <c r="AL72" s="78"/>
      <c r="AM72" s="78"/>
      <c r="AN72" s="80">
        <v>40930.60040509259</v>
      </c>
      <c r="AO72" s="82" t="s">
        <v>1148</v>
      </c>
      <c r="AP72" s="78" t="b">
        <v>0</v>
      </c>
      <c r="AQ72" s="78" t="b">
        <v>0</v>
      </c>
      <c r="AR72" s="78" t="b">
        <v>1</v>
      </c>
      <c r="AS72" s="78" t="s">
        <v>1174</v>
      </c>
      <c r="AT72" s="78">
        <v>667</v>
      </c>
      <c r="AU72" s="82" t="s">
        <v>1183</v>
      </c>
      <c r="AV72" s="78" t="b">
        <v>0</v>
      </c>
      <c r="AW72" s="78" t="s">
        <v>1210</v>
      </c>
      <c r="AX72" s="82" t="s">
        <v>1280</v>
      </c>
      <c r="AY72" s="78" t="s">
        <v>66</v>
      </c>
      <c r="AZ72" s="78" t="str">
        <f>REPLACE(INDEX(GroupVertices[Group],MATCH(Vertices[[#This Row],[Vertex]],GroupVertices[Vertex],0)),1,1,"")</f>
        <v>1</v>
      </c>
      <c r="BA72" s="48"/>
      <c r="BB72" s="48"/>
      <c r="BC72" s="48"/>
      <c r="BD72" s="48"/>
      <c r="BE72" s="48" t="s">
        <v>376</v>
      </c>
      <c r="BF72" s="48" t="s">
        <v>376</v>
      </c>
      <c r="BG72" s="120" t="s">
        <v>1697</v>
      </c>
      <c r="BH72" s="120" t="s">
        <v>1697</v>
      </c>
      <c r="BI72" s="120" t="s">
        <v>1727</v>
      </c>
      <c r="BJ72" s="120" t="s">
        <v>1727</v>
      </c>
      <c r="BK72" s="120">
        <v>0</v>
      </c>
      <c r="BL72" s="123">
        <v>0</v>
      </c>
      <c r="BM72" s="120">
        <v>0</v>
      </c>
      <c r="BN72" s="123">
        <v>0</v>
      </c>
      <c r="BO72" s="120">
        <v>0</v>
      </c>
      <c r="BP72" s="123">
        <v>0</v>
      </c>
      <c r="BQ72" s="120">
        <v>22</v>
      </c>
      <c r="BR72" s="123">
        <v>100</v>
      </c>
      <c r="BS72" s="120">
        <v>22</v>
      </c>
      <c r="BT72" s="2"/>
      <c r="BU72" s="3"/>
      <c r="BV72" s="3"/>
      <c r="BW72" s="3"/>
      <c r="BX72" s="3"/>
    </row>
    <row r="73" spans="1:76" ht="15">
      <c r="A73" s="64" t="s">
        <v>273</v>
      </c>
      <c r="B73" s="65"/>
      <c r="C73" s="65" t="s">
        <v>64</v>
      </c>
      <c r="D73" s="66">
        <v>162.85422206435823</v>
      </c>
      <c r="E73" s="68"/>
      <c r="F73" s="100" t="s">
        <v>454</v>
      </c>
      <c r="G73" s="65"/>
      <c r="H73" s="69" t="s">
        <v>273</v>
      </c>
      <c r="I73" s="70"/>
      <c r="J73" s="70"/>
      <c r="K73" s="69" t="s">
        <v>1376</v>
      </c>
      <c r="L73" s="73">
        <v>1</v>
      </c>
      <c r="M73" s="74">
        <v>2964.88330078125</v>
      </c>
      <c r="N73" s="74">
        <v>9156.5361328125</v>
      </c>
      <c r="O73" s="75"/>
      <c r="P73" s="76"/>
      <c r="Q73" s="76"/>
      <c r="R73" s="86"/>
      <c r="S73" s="48">
        <v>0</v>
      </c>
      <c r="T73" s="48">
        <v>1</v>
      </c>
      <c r="U73" s="49">
        <v>0</v>
      </c>
      <c r="V73" s="49">
        <v>0.005319</v>
      </c>
      <c r="W73" s="49">
        <v>0.013102</v>
      </c>
      <c r="X73" s="49">
        <v>0.522419</v>
      </c>
      <c r="Y73" s="49">
        <v>0</v>
      </c>
      <c r="Z73" s="49">
        <v>0</v>
      </c>
      <c r="AA73" s="71">
        <v>73</v>
      </c>
      <c r="AB73" s="71"/>
      <c r="AC73" s="72"/>
      <c r="AD73" s="78" t="s">
        <v>824</v>
      </c>
      <c r="AE73" s="78">
        <v>647</v>
      </c>
      <c r="AF73" s="78">
        <v>847</v>
      </c>
      <c r="AG73" s="78">
        <v>7313</v>
      </c>
      <c r="AH73" s="78">
        <v>4130</v>
      </c>
      <c r="AI73" s="78"/>
      <c r="AJ73" s="78" t="s">
        <v>917</v>
      </c>
      <c r="AK73" s="78" t="s">
        <v>977</v>
      </c>
      <c r="AL73" s="78"/>
      <c r="AM73" s="78"/>
      <c r="AN73" s="80">
        <v>41558.50821759259</v>
      </c>
      <c r="AO73" s="82" t="s">
        <v>1149</v>
      </c>
      <c r="AP73" s="78" t="b">
        <v>0</v>
      </c>
      <c r="AQ73" s="78" t="b">
        <v>0</v>
      </c>
      <c r="AR73" s="78" t="b">
        <v>1</v>
      </c>
      <c r="AS73" s="78" t="s">
        <v>1175</v>
      </c>
      <c r="AT73" s="78">
        <v>271</v>
      </c>
      <c r="AU73" s="82" t="s">
        <v>1189</v>
      </c>
      <c r="AV73" s="78" t="b">
        <v>0</v>
      </c>
      <c r="AW73" s="78" t="s">
        <v>1210</v>
      </c>
      <c r="AX73" s="82" t="s">
        <v>1281</v>
      </c>
      <c r="AY73" s="78" t="s">
        <v>66</v>
      </c>
      <c r="AZ73" s="78" t="str">
        <f>REPLACE(INDEX(GroupVertices[Group],MATCH(Vertices[[#This Row],[Vertex]],GroupVertices[Vertex],0)),1,1,"")</f>
        <v>1</v>
      </c>
      <c r="BA73" s="48"/>
      <c r="BB73" s="48"/>
      <c r="BC73" s="48"/>
      <c r="BD73" s="48"/>
      <c r="BE73" s="48" t="s">
        <v>376</v>
      </c>
      <c r="BF73" s="48" t="s">
        <v>376</v>
      </c>
      <c r="BG73" s="120" t="s">
        <v>1697</v>
      </c>
      <c r="BH73" s="120" t="s">
        <v>1697</v>
      </c>
      <c r="BI73" s="120" t="s">
        <v>1727</v>
      </c>
      <c r="BJ73" s="120" t="s">
        <v>1727</v>
      </c>
      <c r="BK73" s="120">
        <v>0</v>
      </c>
      <c r="BL73" s="123">
        <v>0</v>
      </c>
      <c r="BM73" s="120">
        <v>0</v>
      </c>
      <c r="BN73" s="123">
        <v>0</v>
      </c>
      <c r="BO73" s="120">
        <v>0</v>
      </c>
      <c r="BP73" s="123">
        <v>0</v>
      </c>
      <c r="BQ73" s="120">
        <v>22</v>
      </c>
      <c r="BR73" s="123">
        <v>100</v>
      </c>
      <c r="BS73" s="120">
        <v>22</v>
      </c>
      <c r="BT73" s="2"/>
      <c r="BU73" s="3"/>
      <c r="BV73" s="3"/>
      <c r="BW73" s="3"/>
      <c r="BX73" s="3"/>
    </row>
    <row r="74" spans="1:76" ht="15">
      <c r="A74" s="64" t="s">
        <v>274</v>
      </c>
      <c r="B74" s="65"/>
      <c r="C74" s="65" t="s">
        <v>64</v>
      </c>
      <c r="D74" s="66">
        <v>163.88071564288893</v>
      </c>
      <c r="E74" s="68"/>
      <c r="F74" s="100" t="s">
        <v>455</v>
      </c>
      <c r="G74" s="65"/>
      <c r="H74" s="69" t="s">
        <v>274</v>
      </c>
      <c r="I74" s="70"/>
      <c r="J74" s="70"/>
      <c r="K74" s="69" t="s">
        <v>1377</v>
      </c>
      <c r="L74" s="73">
        <v>1</v>
      </c>
      <c r="M74" s="74">
        <v>714.5877075195312</v>
      </c>
      <c r="N74" s="74">
        <v>7476.48046875</v>
      </c>
      <c r="O74" s="75"/>
      <c r="P74" s="76"/>
      <c r="Q74" s="76"/>
      <c r="R74" s="86"/>
      <c r="S74" s="48">
        <v>0</v>
      </c>
      <c r="T74" s="48">
        <v>1</v>
      </c>
      <c r="U74" s="49">
        <v>0</v>
      </c>
      <c r="V74" s="49">
        <v>0.005319</v>
      </c>
      <c r="W74" s="49">
        <v>0.013102</v>
      </c>
      <c r="X74" s="49">
        <v>0.522419</v>
      </c>
      <c r="Y74" s="49">
        <v>0</v>
      </c>
      <c r="Z74" s="49">
        <v>0</v>
      </c>
      <c r="AA74" s="71">
        <v>74</v>
      </c>
      <c r="AB74" s="71"/>
      <c r="AC74" s="72"/>
      <c r="AD74" s="78" t="s">
        <v>825</v>
      </c>
      <c r="AE74" s="78">
        <v>1850</v>
      </c>
      <c r="AF74" s="78">
        <v>1854</v>
      </c>
      <c r="AG74" s="78">
        <v>8864</v>
      </c>
      <c r="AH74" s="78">
        <v>339</v>
      </c>
      <c r="AI74" s="78"/>
      <c r="AJ74" s="78" t="s">
        <v>918</v>
      </c>
      <c r="AK74" s="78" t="s">
        <v>995</v>
      </c>
      <c r="AL74" s="82" t="s">
        <v>1064</v>
      </c>
      <c r="AM74" s="78"/>
      <c r="AN74" s="80">
        <v>39602.789664351854</v>
      </c>
      <c r="AO74" s="82" t="s">
        <v>1150</v>
      </c>
      <c r="AP74" s="78" t="b">
        <v>0</v>
      </c>
      <c r="AQ74" s="78" t="b">
        <v>0</v>
      </c>
      <c r="AR74" s="78" t="b">
        <v>0</v>
      </c>
      <c r="AS74" s="78" t="s">
        <v>718</v>
      </c>
      <c r="AT74" s="78">
        <v>435</v>
      </c>
      <c r="AU74" s="82" t="s">
        <v>1186</v>
      </c>
      <c r="AV74" s="78" t="b">
        <v>0</v>
      </c>
      <c r="AW74" s="78" t="s">
        <v>1210</v>
      </c>
      <c r="AX74" s="82" t="s">
        <v>1282</v>
      </c>
      <c r="AY74" s="78" t="s">
        <v>66</v>
      </c>
      <c r="AZ74" s="78" t="str">
        <f>REPLACE(INDEX(GroupVertices[Group],MATCH(Vertices[[#This Row],[Vertex]],GroupVertices[Vertex],0)),1,1,"")</f>
        <v>1</v>
      </c>
      <c r="BA74" s="48"/>
      <c r="BB74" s="48"/>
      <c r="BC74" s="48"/>
      <c r="BD74" s="48"/>
      <c r="BE74" s="48" t="s">
        <v>376</v>
      </c>
      <c r="BF74" s="48" t="s">
        <v>376</v>
      </c>
      <c r="BG74" s="120" t="s">
        <v>1697</v>
      </c>
      <c r="BH74" s="120" t="s">
        <v>1697</v>
      </c>
      <c r="BI74" s="120" t="s">
        <v>1727</v>
      </c>
      <c r="BJ74" s="120" t="s">
        <v>1727</v>
      </c>
      <c r="BK74" s="120">
        <v>0</v>
      </c>
      <c r="BL74" s="123">
        <v>0</v>
      </c>
      <c r="BM74" s="120">
        <v>0</v>
      </c>
      <c r="BN74" s="123">
        <v>0</v>
      </c>
      <c r="BO74" s="120">
        <v>0</v>
      </c>
      <c r="BP74" s="123">
        <v>0</v>
      </c>
      <c r="BQ74" s="120">
        <v>22</v>
      </c>
      <c r="BR74" s="123">
        <v>100</v>
      </c>
      <c r="BS74" s="120">
        <v>22</v>
      </c>
      <c r="BT74" s="2"/>
      <c r="BU74" s="3"/>
      <c r="BV74" s="3"/>
      <c r="BW74" s="3"/>
      <c r="BX74" s="3"/>
    </row>
    <row r="75" spans="1:76" ht="15">
      <c r="A75" s="64" t="s">
        <v>275</v>
      </c>
      <c r="B75" s="65"/>
      <c r="C75" s="65" t="s">
        <v>64</v>
      </c>
      <c r="D75" s="66">
        <v>162.6116148432159</v>
      </c>
      <c r="E75" s="68"/>
      <c r="F75" s="100" t="s">
        <v>456</v>
      </c>
      <c r="G75" s="65"/>
      <c r="H75" s="69" t="s">
        <v>275</v>
      </c>
      <c r="I75" s="70"/>
      <c r="J75" s="70"/>
      <c r="K75" s="69" t="s">
        <v>1378</v>
      </c>
      <c r="L75" s="73">
        <v>1</v>
      </c>
      <c r="M75" s="74">
        <v>4988.62841796875</v>
      </c>
      <c r="N75" s="74">
        <v>3411.51025390625</v>
      </c>
      <c r="O75" s="75"/>
      <c r="P75" s="76"/>
      <c r="Q75" s="76"/>
      <c r="R75" s="86"/>
      <c r="S75" s="48">
        <v>0</v>
      </c>
      <c r="T75" s="48">
        <v>1</v>
      </c>
      <c r="U75" s="49">
        <v>0</v>
      </c>
      <c r="V75" s="49">
        <v>0.005319</v>
      </c>
      <c r="W75" s="49">
        <v>0.013102</v>
      </c>
      <c r="X75" s="49">
        <v>0.522419</v>
      </c>
      <c r="Y75" s="49">
        <v>0</v>
      </c>
      <c r="Z75" s="49">
        <v>0</v>
      </c>
      <c r="AA75" s="71">
        <v>75</v>
      </c>
      <c r="AB75" s="71"/>
      <c r="AC75" s="72"/>
      <c r="AD75" s="78" t="s">
        <v>826</v>
      </c>
      <c r="AE75" s="78">
        <v>649</v>
      </c>
      <c r="AF75" s="78">
        <v>609</v>
      </c>
      <c r="AG75" s="78">
        <v>27765</v>
      </c>
      <c r="AH75" s="78">
        <v>8204</v>
      </c>
      <c r="AI75" s="78"/>
      <c r="AJ75" s="78" t="s">
        <v>919</v>
      </c>
      <c r="AK75" s="78" t="s">
        <v>996</v>
      </c>
      <c r="AL75" s="82" t="s">
        <v>1065</v>
      </c>
      <c r="AM75" s="78"/>
      <c r="AN75" s="80">
        <v>40189.51792824074</v>
      </c>
      <c r="AO75" s="82" t="s">
        <v>1151</v>
      </c>
      <c r="AP75" s="78" t="b">
        <v>0</v>
      </c>
      <c r="AQ75" s="78" t="b">
        <v>0</v>
      </c>
      <c r="AR75" s="78" t="b">
        <v>1</v>
      </c>
      <c r="AS75" s="78" t="s">
        <v>1175</v>
      </c>
      <c r="AT75" s="78">
        <v>272</v>
      </c>
      <c r="AU75" s="82" t="s">
        <v>1180</v>
      </c>
      <c r="AV75" s="78" t="b">
        <v>0</v>
      </c>
      <c r="AW75" s="78" t="s">
        <v>1210</v>
      </c>
      <c r="AX75" s="82" t="s">
        <v>1283</v>
      </c>
      <c r="AY75" s="78" t="s">
        <v>66</v>
      </c>
      <c r="AZ75" s="78" t="str">
        <f>REPLACE(INDEX(GroupVertices[Group],MATCH(Vertices[[#This Row],[Vertex]],GroupVertices[Vertex],0)),1,1,"")</f>
        <v>1</v>
      </c>
      <c r="BA75" s="48"/>
      <c r="BB75" s="48"/>
      <c r="BC75" s="48"/>
      <c r="BD75" s="48"/>
      <c r="BE75" s="48" t="s">
        <v>376</v>
      </c>
      <c r="BF75" s="48" t="s">
        <v>376</v>
      </c>
      <c r="BG75" s="120" t="s">
        <v>1697</v>
      </c>
      <c r="BH75" s="120" t="s">
        <v>1697</v>
      </c>
      <c r="BI75" s="120" t="s">
        <v>1727</v>
      </c>
      <c r="BJ75" s="120" t="s">
        <v>1727</v>
      </c>
      <c r="BK75" s="120">
        <v>0</v>
      </c>
      <c r="BL75" s="123">
        <v>0</v>
      </c>
      <c r="BM75" s="120">
        <v>0</v>
      </c>
      <c r="BN75" s="123">
        <v>0</v>
      </c>
      <c r="BO75" s="120">
        <v>0</v>
      </c>
      <c r="BP75" s="123">
        <v>0</v>
      </c>
      <c r="BQ75" s="120">
        <v>22</v>
      </c>
      <c r="BR75" s="123">
        <v>100</v>
      </c>
      <c r="BS75" s="120">
        <v>22</v>
      </c>
      <c r="BT75" s="2"/>
      <c r="BU75" s="3"/>
      <c r="BV75" s="3"/>
      <c r="BW75" s="3"/>
      <c r="BX75" s="3"/>
    </row>
    <row r="76" spans="1:76" ht="15">
      <c r="A76" s="64" t="s">
        <v>276</v>
      </c>
      <c r="B76" s="65"/>
      <c r="C76" s="65" t="s">
        <v>64</v>
      </c>
      <c r="D76" s="66">
        <v>162.51681454251744</v>
      </c>
      <c r="E76" s="68"/>
      <c r="F76" s="100" t="s">
        <v>457</v>
      </c>
      <c r="G76" s="65"/>
      <c r="H76" s="69" t="s">
        <v>276</v>
      </c>
      <c r="I76" s="70"/>
      <c r="J76" s="70"/>
      <c r="K76" s="69" t="s">
        <v>1379</v>
      </c>
      <c r="L76" s="73">
        <v>1</v>
      </c>
      <c r="M76" s="74">
        <v>1080.880615234375</v>
      </c>
      <c r="N76" s="74">
        <v>8047.794921875</v>
      </c>
      <c r="O76" s="75"/>
      <c r="P76" s="76"/>
      <c r="Q76" s="76"/>
      <c r="R76" s="86"/>
      <c r="S76" s="48">
        <v>0</v>
      </c>
      <c r="T76" s="48">
        <v>1</v>
      </c>
      <c r="U76" s="49">
        <v>0</v>
      </c>
      <c r="V76" s="49">
        <v>0.005319</v>
      </c>
      <c r="W76" s="49">
        <v>0.013102</v>
      </c>
      <c r="X76" s="49">
        <v>0.522419</v>
      </c>
      <c r="Y76" s="49">
        <v>0</v>
      </c>
      <c r="Z76" s="49">
        <v>0</v>
      </c>
      <c r="AA76" s="71">
        <v>76</v>
      </c>
      <c r="AB76" s="71"/>
      <c r="AC76" s="72"/>
      <c r="AD76" s="78" t="s">
        <v>827</v>
      </c>
      <c r="AE76" s="78">
        <v>393</v>
      </c>
      <c r="AF76" s="78">
        <v>516</v>
      </c>
      <c r="AG76" s="78">
        <v>2075</v>
      </c>
      <c r="AH76" s="78">
        <v>1719</v>
      </c>
      <c r="AI76" s="78"/>
      <c r="AJ76" s="78" t="s">
        <v>920</v>
      </c>
      <c r="AK76" s="78" t="s">
        <v>995</v>
      </c>
      <c r="AL76" s="82" t="s">
        <v>1066</v>
      </c>
      <c r="AM76" s="78"/>
      <c r="AN76" s="80">
        <v>40105.847905092596</v>
      </c>
      <c r="AO76" s="82" t="s">
        <v>1152</v>
      </c>
      <c r="AP76" s="78" t="b">
        <v>0</v>
      </c>
      <c r="AQ76" s="78" t="b">
        <v>0</v>
      </c>
      <c r="AR76" s="78" t="b">
        <v>1</v>
      </c>
      <c r="AS76" s="78" t="s">
        <v>718</v>
      </c>
      <c r="AT76" s="78">
        <v>11</v>
      </c>
      <c r="AU76" s="82" t="s">
        <v>1190</v>
      </c>
      <c r="AV76" s="78" t="b">
        <v>0</v>
      </c>
      <c r="AW76" s="78" t="s">
        <v>1210</v>
      </c>
      <c r="AX76" s="82" t="s">
        <v>1284</v>
      </c>
      <c r="AY76" s="78" t="s">
        <v>66</v>
      </c>
      <c r="AZ76" s="78" t="str">
        <f>REPLACE(INDEX(GroupVertices[Group],MATCH(Vertices[[#This Row],[Vertex]],GroupVertices[Vertex],0)),1,1,"")</f>
        <v>1</v>
      </c>
      <c r="BA76" s="48" t="s">
        <v>357</v>
      </c>
      <c r="BB76" s="48" t="s">
        <v>357</v>
      </c>
      <c r="BC76" s="48" t="s">
        <v>370</v>
      </c>
      <c r="BD76" s="48" t="s">
        <v>370</v>
      </c>
      <c r="BE76" s="48" t="s">
        <v>380</v>
      </c>
      <c r="BF76" s="48" t="s">
        <v>1684</v>
      </c>
      <c r="BG76" s="120" t="s">
        <v>1706</v>
      </c>
      <c r="BH76" s="120" t="s">
        <v>1717</v>
      </c>
      <c r="BI76" s="120" t="s">
        <v>1735</v>
      </c>
      <c r="BJ76" s="120" t="s">
        <v>1746</v>
      </c>
      <c r="BK76" s="120">
        <v>0</v>
      </c>
      <c r="BL76" s="123">
        <v>0</v>
      </c>
      <c r="BM76" s="120">
        <v>0</v>
      </c>
      <c r="BN76" s="123">
        <v>0</v>
      </c>
      <c r="BO76" s="120">
        <v>0</v>
      </c>
      <c r="BP76" s="123">
        <v>0</v>
      </c>
      <c r="BQ76" s="120">
        <v>37</v>
      </c>
      <c r="BR76" s="123">
        <v>100</v>
      </c>
      <c r="BS76" s="120">
        <v>37</v>
      </c>
      <c r="BT76" s="2"/>
      <c r="BU76" s="3"/>
      <c r="BV76" s="3"/>
      <c r="BW76" s="3"/>
      <c r="BX76" s="3"/>
    </row>
    <row r="77" spans="1:76" ht="15">
      <c r="A77" s="64" t="s">
        <v>277</v>
      </c>
      <c r="B77" s="65"/>
      <c r="C77" s="65" t="s">
        <v>64</v>
      </c>
      <c r="D77" s="66">
        <v>170.52387219828583</v>
      </c>
      <c r="E77" s="68"/>
      <c r="F77" s="100" t="s">
        <v>458</v>
      </c>
      <c r="G77" s="65"/>
      <c r="H77" s="69" t="s">
        <v>277</v>
      </c>
      <c r="I77" s="70"/>
      <c r="J77" s="70"/>
      <c r="K77" s="69" t="s">
        <v>1380</v>
      </c>
      <c r="L77" s="73">
        <v>1</v>
      </c>
      <c r="M77" s="74">
        <v>5292.43359375</v>
      </c>
      <c r="N77" s="74">
        <v>7681.53955078125</v>
      </c>
      <c r="O77" s="75"/>
      <c r="P77" s="76"/>
      <c r="Q77" s="76"/>
      <c r="R77" s="86"/>
      <c r="S77" s="48">
        <v>0</v>
      </c>
      <c r="T77" s="48">
        <v>1</v>
      </c>
      <c r="U77" s="49">
        <v>0</v>
      </c>
      <c r="V77" s="49">
        <v>0.005319</v>
      </c>
      <c r="W77" s="49">
        <v>0.013102</v>
      </c>
      <c r="X77" s="49">
        <v>0.522419</v>
      </c>
      <c r="Y77" s="49">
        <v>0</v>
      </c>
      <c r="Z77" s="49">
        <v>0</v>
      </c>
      <c r="AA77" s="71">
        <v>77</v>
      </c>
      <c r="AB77" s="71"/>
      <c r="AC77" s="72"/>
      <c r="AD77" s="78" t="s">
        <v>828</v>
      </c>
      <c r="AE77" s="78">
        <v>7861</v>
      </c>
      <c r="AF77" s="78">
        <v>8371</v>
      </c>
      <c r="AG77" s="78">
        <v>1510</v>
      </c>
      <c r="AH77" s="78">
        <v>2162</v>
      </c>
      <c r="AI77" s="78"/>
      <c r="AJ77" s="78" t="s">
        <v>921</v>
      </c>
      <c r="AK77" s="78" t="s">
        <v>997</v>
      </c>
      <c r="AL77" s="82" t="s">
        <v>1067</v>
      </c>
      <c r="AM77" s="78"/>
      <c r="AN77" s="80">
        <v>41382.90043981482</v>
      </c>
      <c r="AO77" s="82" t="s">
        <v>1153</v>
      </c>
      <c r="AP77" s="78" t="b">
        <v>0</v>
      </c>
      <c r="AQ77" s="78" t="b">
        <v>0</v>
      </c>
      <c r="AR77" s="78" t="b">
        <v>0</v>
      </c>
      <c r="AS77" s="78" t="s">
        <v>718</v>
      </c>
      <c r="AT77" s="78">
        <v>385</v>
      </c>
      <c r="AU77" s="82" t="s">
        <v>1183</v>
      </c>
      <c r="AV77" s="78" t="b">
        <v>0</v>
      </c>
      <c r="AW77" s="78" t="s">
        <v>1210</v>
      </c>
      <c r="AX77" s="82" t="s">
        <v>1285</v>
      </c>
      <c r="AY77" s="78" t="s">
        <v>66</v>
      </c>
      <c r="AZ77" s="78" t="str">
        <f>REPLACE(INDEX(GroupVertices[Group],MATCH(Vertices[[#This Row],[Vertex]],GroupVertices[Vertex],0)),1,1,"")</f>
        <v>1</v>
      </c>
      <c r="BA77" s="48"/>
      <c r="BB77" s="48"/>
      <c r="BC77" s="48"/>
      <c r="BD77" s="48"/>
      <c r="BE77" s="48" t="s">
        <v>376</v>
      </c>
      <c r="BF77" s="48" t="s">
        <v>376</v>
      </c>
      <c r="BG77" s="120" t="s">
        <v>1697</v>
      </c>
      <c r="BH77" s="120" t="s">
        <v>1697</v>
      </c>
      <c r="BI77" s="120" t="s">
        <v>1727</v>
      </c>
      <c r="BJ77" s="120" t="s">
        <v>1727</v>
      </c>
      <c r="BK77" s="120">
        <v>0</v>
      </c>
      <c r="BL77" s="123">
        <v>0</v>
      </c>
      <c r="BM77" s="120">
        <v>0</v>
      </c>
      <c r="BN77" s="123">
        <v>0</v>
      </c>
      <c r="BO77" s="120">
        <v>0</v>
      </c>
      <c r="BP77" s="123">
        <v>0</v>
      </c>
      <c r="BQ77" s="120">
        <v>22</v>
      </c>
      <c r="BR77" s="123">
        <v>100</v>
      </c>
      <c r="BS77" s="120">
        <v>22</v>
      </c>
      <c r="BT77" s="2"/>
      <c r="BU77" s="3"/>
      <c r="BV77" s="3"/>
      <c r="BW77" s="3"/>
      <c r="BX77" s="3"/>
    </row>
    <row r="78" spans="1:76" ht="15">
      <c r="A78" s="64" t="s">
        <v>278</v>
      </c>
      <c r="B78" s="65"/>
      <c r="C78" s="65" t="s">
        <v>64</v>
      </c>
      <c r="D78" s="66">
        <v>162.06320020046564</v>
      </c>
      <c r="E78" s="68"/>
      <c r="F78" s="100" t="s">
        <v>459</v>
      </c>
      <c r="G78" s="65"/>
      <c r="H78" s="69" t="s">
        <v>278</v>
      </c>
      <c r="I78" s="70"/>
      <c r="J78" s="70"/>
      <c r="K78" s="69" t="s">
        <v>1381</v>
      </c>
      <c r="L78" s="73">
        <v>1</v>
      </c>
      <c r="M78" s="74">
        <v>1296.9656982421875</v>
      </c>
      <c r="N78" s="74">
        <v>1748.90380859375</v>
      </c>
      <c r="O78" s="75"/>
      <c r="P78" s="76"/>
      <c r="Q78" s="76"/>
      <c r="R78" s="86"/>
      <c r="S78" s="48">
        <v>0</v>
      </c>
      <c r="T78" s="48">
        <v>1</v>
      </c>
      <c r="U78" s="49">
        <v>0</v>
      </c>
      <c r="V78" s="49">
        <v>0.005319</v>
      </c>
      <c r="W78" s="49">
        <v>0.013102</v>
      </c>
      <c r="X78" s="49">
        <v>0.522419</v>
      </c>
      <c r="Y78" s="49">
        <v>0</v>
      </c>
      <c r="Z78" s="49">
        <v>0</v>
      </c>
      <c r="AA78" s="71">
        <v>78</v>
      </c>
      <c r="AB78" s="71"/>
      <c r="AC78" s="72"/>
      <c r="AD78" s="78" t="s">
        <v>829</v>
      </c>
      <c r="AE78" s="78">
        <v>258</v>
      </c>
      <c r="AF78" s="78">
        <v>71</v>
      </c>
      <c r="AG78" s="78">
        <v>706</v>
      </c>
      <c r="AH78" s="78">
        <v>1175</v>
      </c>
      <c r="AI78" s="78"/>
      <c r="AJ78" s="78" t="s">
        <v>922</v>
      </c>
      <c r="AK78" s="78" t="s">
        <v>998</v>
      </c>
      <c r="AL78" s="82" t="s">
        <v>1068</v>
      </c>
      <c r="AM78" s="78"/>
      <c r="AN78" s="80">
        <v>42479.75166666666</v>
      </c>
      <c r="AO78" s="82" t="s">
        <v>1154</v>
      </c>
      <c r="AP78" s="78" t="b">
        <v>1</v>
      </c>
      <c r="AQ78" s="78" t="b">
        <v>0</v>
      </c>
      <c r="AR78" s="78" t="b">
        <v>1</v>
      </c>
      <c r="AS78" s="78" t="s">
        <v>718</v>
      </c>
      <c r="AT78" s="78">
        <v>19</v>
      </c>
      <c r="AU78" s="78"/>
      <c r="AV78" s="78" t="b">
        <v>0</v>
      </c>
      <c r="AW78" s="78" t="s">
        <v>1210</v>
      </c>
      <c r="AX78" s="82" t="s">
        <v>1286</v>
      </c>
      <c r="AY78" s="78" t="s">
        <v>66</v>
      </c>
      <c r="AZ78" s="78" t="str">
        <f>REPLACE(INDEX(GroupVertices[Group],MATCH(Vertices[[#This Row],[Vertex]],GroupVertices[Vertex],0)),1,1,"")</f>
        <v>1</v>
      </c>
      <c r="BA78" s="48"/>
      <c r="BB78" s="48"/>
      <c r="BC78" s="48"/>
      <c r="BD78" s="48"/>
      <c r="BE78" s="48" t="s">
        <v>376</v>
      </c>
      <c r="BF78" s="48" t="s">
        <v>376</v>
      </c>
      <c r="BG78" s="120" t="s">
        <v>1697</v>
      </c>
      <c r="BH78" s="120" t="s">
        <v>1697</v>
      </c>
      <c r="BI78" s="120" t="s">
        <v>1727</v>
      </c>
      <c r="BJ78" s="120" t="s">
        <v>1727</v>
      </c>
      <c r="BK78" s="120">
        <v>0</v>
      </c>
      <c r="BL78" s="123">
        <v>0</v>
      </c>
      <c r="BM78" s="120">
        <v>0</v>
      </c>
      <c r="BN78" s="123">
        <v>0</v>
      </c>
      <c r="BO78" s="120">
        <v>0</v>
      </c>
      <c r="BP78" s="123">
        <v>0</v>
      </c>
      <c r="BQ78" s="120">
        <v>22</v>
      </c>
      <c r="BR78" s="123">
        <v>100</v>
      </c>
      <c r="BS78" s="120">
        <v>22</v>
      </c>
      <c r="BT78" s="2"/>
      <c r="BU78" s="3"/>
      <c r="BV78" s="3"/>
      <c r="BW78" s="3"/>
      <c r="BX78" s="3"/>
    </row>
    <row r="79" spans="1:76" ht="15">
      <c r="A79" s="64" t="s">
        <v>279</v>
      </c>
      <c r="B79" s="65"/>
      <c r="C79" s="65" t="s">
        <v>64</v>
      </c>
      <c r="D79" s="66">
        <v>164.68804723593396</v>
      </c>
      <c r="E79" s="68"/>
      <c r="F79" s="100" t="s">
        <v>460</v>
      </c>
      <c r="G79" s="65"/>
      <c r="H79" s="69" t="s">
        <v>279</v>
      </c>
      <c r="I79" s="70"/>
      <c r="J79" s="70"/>
      <c r="K79" s="69" t="s">
        <v>1382</v>
      </c>
      <c r="L79" s="73">
        <v>1</v>
      </c>
      <c r="M79" s="74">
        <v>1036.8741455078125</v>
      </c>
      <c r="N79" s="74">
        <v>6482.908203125</v>
      </c>
      <c r="O79" s="75"/>
      <c r="P79" s="76"/>
      <c r="Q79" s="76"/>
      <c r="R79" s="86"/>
      <c r="S79" s="48">
        <v>0</v>
      </c>
      <c r="T79" s="48">
        <v>1</v>
      </c>
      <c r="U79" s="49">
        <v>0</v>
      </c>
      <c r="V79" s="49">
        <v>0.005319</v>
      </c>
      <c r="W79" s="49">
        <v>0.013102</v>
      </c>
      <c r="X79" s="49">
        <v>0.522419</v>
      </c>
      <c r="Y79" s="49">
        <v>0</v>
      </c>
      <c r="Z79" s="49">
        <v>0</v>
      </c>
      <c r="AA79" s="71">
        <v>79</v>
      </c>
      <c r="AB79" s="71"/>
      <c r="AC79" s="72"/>
      <c r="AD79" s="78" t="s">
        <v>830</v>
      </c>
      <c r="AE79" s="78">
        <v>3096</v>
      </c>
      <c r="AF79" s="78">
        <v>2646</v>
      </c>
      <c r="AG79" s="78">
        <v>9044</v>
      </c>
      <c r="AH79" s="78">
        <v>2352</v>
      </c>
      <c r="AI79" s="78"/>
      <c r="AJ79" s="78" t="s">
        <v>923</v>
      </c>
      <c r="AK79" s="78" t="s">
        <v>999</v>
      </c>
      <c r="AL79" s="82" t="s">
        <v>1069</v>
      </c>
      <c r="AM79" s="78"/>
      <c r="AN79" s="80">
        <v>42734.64472222222</v>
      </c>
      <c r="AO79" s="82" t="s">
        <v>1155</v>
      </c>
      <c r="AP79" s="78" t="b">
        <v>0</v>
      </c>
      <c r="AQ79" s="78" t="b">
        <v>0</v>
      </c>
      <c r="AR79" s="78" t="b">
        <v>0</v>
      </c>
      <c r="AS79" s="78" t="s">
        <v>1179</v>
      </c>
      <c r="AT79" s="78">
        <v>147</v>
      </c>
      <c r="AU79" s="82" t="s">
        <v>1183</v>
      </c>
      <c r="AV79" s="78" t="b">
        <v>0</v>
      </c>
      <c r="AW79" s="78" t="s">
        <v>1210</v>
      </c>
      <c r="AX79" s="82" t="s">
        <v>1287</v>
      </c>
      <c r="AY79" s="78" t="s">
        <v>66</v>
      </c>
      <c r="AZ79" s="78" t="str">
        <f>REPLACE(INDEX(GroupVertices[Group],MATCH(Vertices[[#This Row],[Vertex]],GroupVertices[Vertex],0)),1,1,"")</f>
        <v>1</v>
      </c>
      <c r="BA79" s="48"/>
      <c r="BB79" s="48"/>
      <c r="BC79" s="48"/>
      <c r="BD79" s="48"/>
      <c r="BE79" s="48" t="s">
        <v>376</v>
      </c>
      <c r="BF79" s="48" t="s">
        <v>376</v>
      </c>
      <c r="BG79" s="120" t="s">
        <v>1697</v>
      </c>
      <c r="BH79" s="120" t="s">
        <v>1697</v>
      </c>
      <c r="BI79" s="120" t="s">
        <v>1727</v>
      </c>
      <c r="BJ79" s="120" t="s">
        <v>1727</v>
      </c>
      <c r="BK79" s="120">
        <v>0</v>
      </c>
      <c r="BL79" s="123">
        <v>0</v>
      </c>
      <c r="BM79" s="120">
        <v>0</v>
      </c>
      <c r="BN79" s="123">
        <v>0</v>
      </c>
      <c r="BO79" s="120">
        <v>0</v>
      </c>
      <c r="BP79" s="123">
        <v>0</v>
      </c>
      <c r="BQ79" s="120">
        <v>22</v>
      </c>
      <c r="BR79" s="123">
        <v>100</v>
      </c>
      <c r="BS79" s="120">
        <v>22</v>
      </c>
      <c r="BT79" s="2"/>
      <c r="BU79" s="3"/>
      <c r="BV79" s="3"/>
      <c r="BW79" s="3"/>
      <c r="BX79" s="3"/>
    </row>
    <row r="80" spans="1:76" ht="15">
      <c r="A80" s="64" t="s">
        <v>280</v>
      </c>
      <c r="B80" s="65"/>
      <c r="C80" s="65" t="s">
        <v>64</v>
      </c>
      <c r="D80" s="66">
        <v>165.34043640203092</v>
      </c>
      <c r="E80" s="68"/>
      <c r="F80" s="100" t="s">
        <v>461</v>
      </c>
      <c r="G80" s="65"/>
      <c r="H80" s="69" t="s">
        <v>280</v>
      </c>
      <c r="I80" s="70"/>
      <c r="J80" s="70"/>
      <c r="K80" s="69" t="s">
        <v>1383</v>
      </c>
      <c r="L80" s="73">
        <v>1</v>
      </c>
      <c r="M80" s="74">
        <v>2066.1787109375</v>
      </c>
      <c r="N80" s="74">
        <v>7930.68994140625</v>
      </c>
      <c r="O80" s="75"/>
      <c r="P80" s="76"/>
      <c r="Q80" s="76"/>
      <c r="R80" s="86"/>
      <c r="S80" s="48">
        <v>0</v>
      </c>
      <c r="T80" s="48">
        <v>1</v>
      </c>
      <c r="U80" s="49">
        <v>0</v>
      </c>
      <c r="V80" s="49">
        <v>0.005319</v>
      </c>
      <c r="W80" s="49">
        <v>0.013102</v>
      </c>
      <c r="X80" s="49">
        <v>0.522419</v>
      </c>
      <c r="Y80" s="49">
        <v>0</v>
      </c>
      <c r="Z80" s="49">
        <v>0</v>
      </c>
      <c r="AA80" s="71">
        <v>80</v>
      </c>
      <c r="AB80" s="71"/>
      <c r="AC80" s="72"/>
      <c r="AD80" s="78" t="s">
        <v>831</v>
      </c>
      <c r="AE80" s="78">
        <v>5001</v>
      </c>
      <c r="AF80" s="78">
        <v>3286</v>
      </c>
      <c r="AG80" s="78">
        <v>346</v>
      </c>
      <c r="AH80" s="78">
        <v>2755</v>
      </c>
      <c r="AI80" s="78"/>
      <c r="AJ80" s="78" t="s">
        <v>924</v>
      </c>
      <c r="AK80" s="78" t="s">
        <v>1000</v>
      </c>
      <c r="AL80" s="82" t="s">
        <v>1070</v>
      </c>
      <c r="AM80" s="78"/>
      <c r="AN80" s="80">
        <v>42708.94449074074</v>
      </c>
      <c r="AO80" s="82" t="s">
        <v>1156</v>
      </c>
      <c r="AP80" s="78" t="b">
        <v>1</v>
      </c>
      <c r="AQ80" s="78" t="b">
        <v>0</v>
      </c>
      <c r="AR80" s="78" t="b">
        <v>1</v>
      </c>
      <c r="AS80" s="78" t="s">
        <v>1174</v>
      </c>
      <c r="AT80" s="78">
        <v>16</v>
      </c>
      <c r="AU80" s="78"/>
      <c r="AV80" s="78" t="b">
        <v>0</v>
      </c>
      <c r="AW80" s="78" t="s">
        <v>1210</v>
      </c>
      <c r="AX80" s="82" t="s">
        <v>1288</v>
      </c>
      <c r="AY80" s="78" t="s">
        <v>66</v>
      </c>
      <c r="AZ80" s="78" t="str">
        <f>REPLACE(INDEX(GroupVertices[Group],MATCH(Vertices[[#This Row],[Vertex]],GroupVertices[Vertex],0)),1,1,"")</f>
        <v>1</v>
      </c>
      <c r="BA80" s="48"/>
      <c r="BB80" s="48"/>
      <c r="BC80" s="48"/>
      <c r="BD80" s="48"/>
      <c r="BE80" s="48" t="s">
        <v>376</v>
      </c>
      <c r="BF80" s="48" t="s">
        <v>376</v>
      </c>
      <c r="BG80" s="120" t="s">
        <v>1697</v>
      </c>
      <c r="BH80" s="120" t="s">
        <v>1697</v>
      </c>
      <c r="BI80" s="120" t="s">
        <v>1727</v>
      </c>
      <c r="BJ80" s="120" t="s">
        <v>1727</v>
      </c>
      <c r="BK80" s="120">
        <v>0</v>
      </c>
      <c r="BL80" s="123">
        <v>0</v>
      </c>
      <c r="BM80" s="120">
        <v>0</v>
      </c>
      <c r="BN80" s="123">
        <v>0</v>
      </c>
      <c r="BO80" s="120">
        <v>0</v>
      </c>
      <c r="BP80" s="123">
        <v>0</v>
      </c>
      <c r="BQ80" s="120">
        <v>22</v>
      </c>
      <c r="BR80" s="123">
        <v>100</v>
      </c>
      <c r="BS80" s="120">
        <v>22</v>
      </c>
      <c r="BT80" s="2"/>
      <c r="BU80" s="3"/>
      <c r="BV80" s="3"/>
      <c r="BW80" s="3"/>
      <c r="BX80" s="3"/>
    </row>
    <row r="81" spans="1:76" ht="15">
      <c r="A81" s="64" t="s">
        <v>281</v>
      </c>
      <c r="B81" s="65"/>
      <c r="C81" s="65" t="s">
        <v>64</v>
      </c>
      <c r="D81" s="66">
        <v>163.34657201314704</v>
      </c>
      <c r="E81" s="68"/>
      <c r="F81" s="100" t="s">
        <v>462</v>
      </c>
      <c r="G81" s="65"/>
      <c r="H81" s="69" t="s">
        <v>281</v>
      </c>
      <c r="I81" s="70"/>
      <c r="J81" s="70"/>
      <c r="K81" s="69" t="s">
        <v>1384</v>
      </c>
      <c r="L81" s="73">
        <v>1</v>
      </c>
      <c r="M81" s="74">
        <v>5600.97509765625</v>
      </c>
      <c r="N81" s="74">
        <v>6606.67041015625</v>
      </c>
      <c r="O81" s="75"/>
      <c r="P81" s="76"/>
      <c r="Q81" s="76"/>
      <c r="R81" s="86"/>
      <c r="S81" s="48">
        <v>0</v>
      </c>
      <c r="T81" s="48">
        <v>1</v>
      </c>
      <c r="U81" s="49">
        <v>0</v>
      </c>
      <c r="V81" s="49">
        <v>0.005319</v>
      </c>
      <c r="W81" s="49">
        <v>0.013102</v>
      </c>
      <c r="X81" s="49">
        <v>0.522419</v>
      </c>
      <c r="Y81" s="49">
        <v>0</v>
      </c>
      <c r="Z81" s="49">
        <v>0</v>
      </c>
      <c r="AA81" s="71">
        <v>81</v>
      </c>
      <c r="AB81" s="71"/>
      <c r="AC81" s="72"/>
      <c r="AD81" s="78" t="s">
        <v>832</v>
      </c>
      <c r="AE81" s="78">
        <v>2256</v>
      </c>
      <c r="AF81" s="78">
        <v>1330</v>
      </c>
      <c r="AG81" s="78">
        <v>3899</v>
      </c>
      <c r="AH81" s="78">
        <v>2403</v>
      </c>
      <c r="AI81" s="78"/>
      <c r="AJ81" s="78" t="s">
        <v>925</v>
      </c>
      <c r="AK81" s="78" t="s">
        <v>1001</v>
      </c>
      <c r="AL81" s="78"/>
      <c r="AM81" s="78"/>
      <c r="AN81" s="80">
        <v>42225.73025462963</v>
      </c>
      <c r="AO81" s="82" t="s">
        <v>1157</v>
      </c>
      <c r="AP81" s="78" t="b">
        <v>0</v>
      </c>
      <c r="AQ81" s="78" t="b">
        <v>0</v>
      </c>
      <c r="AR81" s="78" t="b">
        <v>0</v>
      </c>
      <c r="AS81" s="78" t="s">
        <v>718</v>
      </c>
      <c r="AT81" s="78">
        <v>503</v>
      </c>
      <c r="AU81" s="82" t="s">
        <v>1183</v>
      </c>
      <c r="AV81" s="78" t="b">
        <v>0</v>
      </c>
      <c r="AW81" s="78" t="s">
        <v>1210</v>
      </c>
      <c r="AX81" s="82" t="s">
        <v>1289</v>
      </c>
      <c r="AY81" s="78" t="s">
        <v>66</v>
      </c>
      <c r="AZ81" s="78" t="str">
        <f>REPLACE(INDEX(GroupVertices[Group],MATCH(Vertices[[#This Row],[Vertex]],GroupVertices[Vertex],0)),1,1,"")</f>
        <v>1</v>
      </c>
      <c r="BA81" s="48"/>
      <c r="BB81" s="48"/>
      <c r="BC81" s="48"/>
      <c r="BD81" s="48"/>
      <c r="BE81" s="48" t="s">
        <v>376</v>
      </c>
      <c r="BF81" s="48" t="s">
        <v>376</v>
      </c>
      <c r="BG81" s="120" t="s">
        <v>1697</v>
      </c>
      <c r="BH81" s="120" t="s">
        <v>1697</v>
      </c>
      <c r="BI81" s="120" t="s">
        <v>1727</v>
      </c>
      <c r="BJ81" s="120" t="s">
        <v>1727</v>
      </c>
      <c r="BK81" s="120">
        <v>0</v>
      </c>
      <c r="BL81" s="123">
        <v>0</v>
      </c>
      <c r="BM81" s="120">
        <v>0</v>
      </c>
      <c r="BN81" s="123">
        <v>0</v>
      </c>
      <c r="BO81" s="120">
        <v>0</v>
      </c>
      <c r="BP81" s="123">
        <v>0</v>
      </c>
      <c r="BQ81" s="120">
        <v>22</v>
      </c>
      <c r="BR81" s="123">
        <v>100</v>
      </c>
      <c r="BS81" s="120">
        <v>22</v>
      </c>
      <c r="BT81" s="2"/>
      <c r="BU81" s="3"/>
      <c r="BV81" s="3"/>
      <c r="BW81" s="3"/>
      <c r="BX81" s="3"/>
    </row>
    <row r="82" spans="1:76" ht="15">
      <c r="A82" s="64" t="s">
        <v>282</v>
      </c>
      <c r="B82" s="65"/>
      <c r="C82" s="65" t="s">
        <v>64</v>
      </c>
      <c r="D82" s="66">
        <v>162.04790982938525</v>
      </c>
      <c r="E82" s="68"/>
      <c r="F82" s="100" t="s">
        <v>463</v>
      </c>
      <c r="G82" s="65"/>
      <c r="H82" s="69" t="s">
        <v>282</v>
      </c>
      <c r="I82" s="70"/>
      <c r="J82" s="70"/>
      <c r="K82" s="69" t="s">
        <v>1385</v>
      </c>
      <c r="L82" s="73">
        <v>1</v>
      </c>
      <c r="M82" s="74">
        <v>1454.7576904296875</v>
      </c>
      <c r="N82" s="74">
        <v>8638.267578125</v>
      </c>
      <c r="O82" s="75"/>
      <c r="P82" s="76"/>
      <c r="Q82" s="76"/>
      <c r="R82" s="86"/>
      <c r="S82" s="48">
        <v>0</v>
      </c>
      <c r="T82" s="48">
        <v>1</v>
      </c>
      <c r="U82" s="49">
        <v>0</v>
      </c>
      <c r="V82" s="49">
        <v>0.005319</v>
      </c>
      <c r="W82" s="49">
        <v>0.013102</v>
      </c>
      <c r="X82" s="49">
        <v>0.522419</v>
      </c>
      <c r="Y82" s="49">
        <v>0</v>
      </c>
      <c r="Z82" s="49">
        <v>0</v>
      </c>
      <c r="AA82" s="71">
        <v>82</v>
      </c>
      <c r="AB82" s="71"/>
      <c r="AC82" s="72"/>
      <c r="AD82" s="78" t="s">
        <v>833</v>
      </c>
      <c r="AE82" s="78">
        <v>87</v>
      </c>
      <c r="AF82" s="78">
        <v>56</v>
      </c>
      <c r="AG82" s="78">
        <v>108</v>
      </c>
      <c r="AH82" s="78">
        <v>6</v>
      </c>
      <c r="AI82" s="78"/>
      <c r="AJ82" s="78" t="s">
        <v>926</v>
      </c>
      <c r="AK82" s="78" t="s">
        <v>1002</v>
      </c>
      <c r="AL82" s="78"/>
      <c r="AM82" s="78"/>
      <c r="AN82" s="80">
        <v>43558.259421296294</v>
      </c>
      <c r="AO82" s="82" t="s">
        <v>1158</v>
      </c>
      <c r="AP82" s="78" t="b">
        <v>1</v>
      </c>
      <c r="AQ82" s="78" t="b">
        <v>0</v>
      </c>
      <c r="AR82" s="78" t="b">
        <v>0</v>
      </c>
      <c r="AS82" s="78" t="s">
        <v>718</v>
      </c>
      <c r="AT82" s="78">
        <v>0</v>
      </c>
      <c r="AU82" s="78"/>
      <c r="AV82" s="78" t="b">
        <v>0</v>
      </c>
      <c r="AW82" s="78" t="s">
        <v>1210</v>
      </c>
      <c r="AX82" s="82" t="s">
        <v>1290</v>
      </c>
      <c r="AY82" s="78" t="s">
        <v>66</v>
      </c>
      <c r="AZ82" s="78" t="str">
        <f>REPLACE(INDEX(GroupVertices[Group],MATCH(Vertices[[#This Row],[Vertex]],GroupVertices[Vertex],0)),1,1,"")</f>
        <v>1</v>
      </c>
      <c r="BA82" s="48"/>
      <c r="BB82" s="48"/>
      <c r="BC82" s="48"/>
      <c r="BD82" s="48"/>
      <c r="BE82" s="48" t="s">
        <v>376</v>
      </c>
      <c r="BF82" s="48" t="s">
        <v>376</v>
      </c>
      <c r="BG82" s="120" t="s">
        <v>1697</v>
      </c>
      <c r="BH82" s="120" t="s">
        <v>1697</v>
      </c>
      <c r="BI82" s="120" t="s">
        <v>1727</v>
      </c>
      <c r="BJ82" s="120" t="s">
        <v>1727</v>
      </c>
      <c r="BK82" s="120">
        <v>0</v>
      </c>
      <c r="BL82" s="123">
        <v>0</v>
      </c>
      <c r="BM82" s="120">
        <v>0</v>
      </c>
      <c r="BN82" s="123">
        <v>0</v>
      </c>
      <c r="BO82" s="120">
        <v>0</v>
      </c>
      <c r="BP82" s="123">
        <v>0</v>
      </c>
      <c r="BQ82" s="120">
        <v>22</v>
      </c>
      <c r="BR82" s="123">
        <v>100</v>
      </c>
      <c r="BS82" s="120">
        <v>22</v>
      </c>
      <c r="BT82" s="2"/>
      <c r="BU82" s="3"/>
      <c r="BV82" s="3"/>
      <c r="BW82" s="3"/>
      <c r="BX82" s="3"/>
    </row>
    <row r="83" spans="1:76" ht="15">
      <c r="A83" s="64" t="s">
        <v>283</v>
      </c>
      <c r="B83" s="65"/>
      <c r="C83" s="65" t="s">
        <v>64</v>
      </c>
      <c r="D83" s="66">
        <v>162.09785837491455</v>
      </c>
      <c r="E83" s="68"/>
      <c r="F83" s="100" t="s">
        <v>464</v>
      </c>
      <c r="G83" s="65"/>
      <c r="H83" s="69" t="s">
        <v>283</v>
      </c>
      <c r="I83" s="70"/>
      <c r="J83" s="70"/>
      <c r="K83" s="69" t="s">
        <v>1386</v>
      </c>
      <c r="L83" s="73">
        <v>1</v>
      </c>
      <c r="M83" s="74">
        <v>5147.62158203125</v>
      </c>
      <c r="N83" s="74">
        <v>8907.65625</v>
      </c>
      <c r="O83" s="75"/>
      <c r="P83" s="76"/>
      <c r="Q83" s="76"/>
      <c r="R83" s="86"/>
      <c r="S83" s="48">
        <v>0</v>
      </c>
      <c r="T83" s="48">
        <v>1</v>
      </c>
      <c r="U83" s="49">
        <v>0</v>
      </c>
      <c r="V83" s="49">
        <v>0.005319</v>
      </c>
      <c r="W83" s="49">
        <v>0.013102</v>
      </c>
      <c r="X83" s="49">
        <v>0.522419</v>
      </c>
      <c r="Y83" s="49">
        <v>0</v>
      </c>
      <c r="Z83" s="49">
        <v>0</v>
      </c>
      <c r="AA83" s="71">
        <v>83</v>
      </c>
      <c r="AB83" s="71"/>
      <c r="AC83" s="72"/>
      <c r="AD83" s="78" t="s">
        <v>834</v>
      </c>
      <c r="AE83" s="78">
        <v>253</v>
      </c>
      <c r="AF83" s="78">
        <v>105</v>
      </c>
      <c r="AG83" s="78">
        <v>2039</v>
      </c>
      <c r="AH83" s="78">
        <v>1549</v>
      </c>
      <c r="AI83" s="78"/>
      <c r="AJ83" s="78"/>
      <c r="AK83" s="78" t="s">
        <v>971</v>
      </c>
      <c r="AL83" s="78"/>
      <c r="AM83" s="78"/>
      <c r="AN83" s="80">
        <v>43067.49230324074</v>
      </c>
      <c r="AO83" s="82" t="s">
        <v>1159</v>
      </c>
      <c r="AP83" s="78" t="b">
        <v>1</v>
      </c>
      <c r="AQ83" s="78" t="b">
        <v>0</v>
      </c>
      <c r="AR83" s="78" t="b">
        <v>0</v>
      </c>
      <c r="AS83" s="78" t="s">
        <v>718</v>
      </c>
      <c r="AT83" s="78">
        <v>4</v>
      </c>
      <c r="AU83" s="78"/>
      <c r="AV83" s="78" t="b">
        <v>0</v>
      </c>
      <c r="AW83" s="78" t="s">
        <v>1210</v>
      </c>
      <c r="AX83" s="82" t="s">
        <v>1291</v>
      </c>
      <c r="AY83" s="78" t="s">
        <v>66</v>
      </c>
      <c r="AZ83" s="78" t="str">
        <f>REPLACE(INDEX(GroupVertices[Group],MATCH(Vertices[[#This Row],[Vertex]],GroupVertices[Vertex],0)),1,1,"")</f>
        <v>1</v>
      </c>
      <c r="BA83" s="48"/>
      <c r="BB83" s="48"/>
      <c r="BC83" s="48"/>
      <c r="BD83" s="48"/>
      <c r="BE83" s="48" t="s">
        <v>376</v>
      </c>
      <c r="BF83" s="48" t="s">
        <v>376</v>
      </c>
      <c r="BG83" s="120" t="s">
        <v>1697</v>
      </c>
      <c r="BH83" s="120" t="s">
        <v>1697</v>
      </c>
      <c r="BI83" s="120" t="s">
        <v>1727</v>
      </c>
      <c r="BJ83" s="120" t="s">
        <v>1727</v>
      </c>
      <c r="BK83" s="120">
        <v>0</v>
      </c>
      <c r="BL83" s="123">
        <v>0</v>
      </c>
      <c r="BM83" s="120">
        <v>0</v>
      </c>
      <c r="BN83" s="123">
        <v>0</v>
      </c>
      <c r="BO83" s="120">
        <v>0</v>
      </c>
      <c r="BP83" s="123">
        <v>0</v>
      </c>
      <c r="BQ83" s="120">
        <v>22</v>
      </c>
      <c r="BR83" s="123">
        <v>100</v>
      </c>
      <c r="BS83" s="120">
        <v>22</v>
      </c>
      <c r="BT83" s="2"/>
      <c r="BU83" s="3"/>
      <c r="BV83" s="3"/>
      <c r="BW83" s="3"/>
      <c r="BX83" s="3"/>
    </row>
    <row r="84" spans="1:76" ht="15">
      <c r="A84" s="64" t="s">
        <v>284</v>
      </c>
      <c r="B84" s="65"/>
      <c r="C84" s="65" t="s">
        <v>64</v>
      </c>
      <c r="D84" s="66">
        <v>162.77063470245204</v>
      </c>
      <c r="E84" s="68"/>
      <c r="F84" s="100" t="s">
        <v>465</v>
      </c>
      <c r="G84" s="65"/>
      <c r="H84" s="69" t="s">
        <v>284</v>
      </c>
      <c r="I84" s="70"/>
      <c r="J84" s="70"/>
      <c r="K84" s="69" t="s">
        <v>1387</v>
      </c>
      <c r="L84" s="73">
        <v>1</v>
      </c>
      <c r="M84" s="74">
        <v>6149.0966796875</v>
      </c>
      <c r="N84" s="74">
        <v>2834.21435546875</v>
      </c>
      <c r="O84" s="75"/>
      <c r="P84" s="76"/>
      <c r="Q84" s="76"/>
      <c r="R84" s="86"/>
      <c r="S84" s="48">
        <v>0</v>
      </c>
      <c r="T84" s="48">
        <v>2</v>
      </c>
      <c r="U84" s="49">
        <v>0</v>
      </c>
      <c r="V84" s="49">
        <v>0.005348</v>
      </c>
      <c r="W84" s="49">
        <v>0.015045</v>
      </c>
      <c r="X84" s="49">
        <v>0.876174</v>
      </c>
      <c r="Y84" s="49">
        <v>0.5</v>
      </c>
      <c r="Z84" s="49">
        <v>0</v>
      </c>
      <c r="AA84" s="71">
        <v>84</v>
      </c>
      <c r="AB84" s="71"/>
      <c r="AC84" s="72"/>
      <c r="AD84" s="78" t="s">
        <v>835</v>
      </c>
      <c r="AE84" s="78">
        <v>3111</v>
      </c>
      <c r="AF84" s="78">
        <v>765</v>
      </c>
      <c r="AG84" s="78">
        <v>3381</v>
      </c>
      <c r="AH84" s="78">
        <v>469</v>
      </c>
      <c r="AI84" s="78"/>
      <c r="AJ84" s="78" t="s">
        <v>927</v>
      </c>
      <c r="AK84" s="78" t="s">
        <v>1003</v>
      </c>
      <c r="AL84" s="82" t="s">
        <v>1071</v>
      </c>
      <c r="AM84" s="78"/>
      <c r="AN84" s="80">
        <v>43524.957083333335</v>
      </c>
      <c r="AO84" s="82" t="s">
        <v>1160</v>
      </c>
      <c r="AP84" s="78" t="b">
        <v>0</v>
      </c>
      <c r="AQ84" s="78" t="b">
        <v>0</v>
      </c>
      <c r="AR84" s="78" t="b">
        <v>0</v>
      </c>
      <c r="AS84" s="78" t="s">
        <v>718</v>
      </c>
      <c r="AT84" s="78">
        <v>5</v>
      </c>
      <c r="AU84" s="82" t="s">
        <v>1183</v>
      </c>
      <c r="AV84" s="78" t="b">
        <v>0</v>
      </c>
      <c r="AW84" s="78" t="s">
        <v>1210</v>
      </c>
      <c r="AX84" s="82" t="s">
        <v>1292</v>
      </c>
      <c r="AY84" s="78" t="s">
        <v>66</v>
      </c>
      <c r="AZ84" s="78" t="str">
        <f>REPLACE(INDEX(GroupVertices[Group],MATCH(Vertices[[#This Row],[Vertex]],GroupVertices[Vertex],0)),1,1,"")</f>
        <v>1</v>
      </c>
      <c r="BA84" s="48"/>
      <c r="BB84" s="48"/>
      <c r="BC84" s="48"/>
      <c r="BD84" s="48"/>
      <c r="BE84" s="48"/>
      <c r="BF84" s="48"/>
      <c r="BG84" s="120" t="s">
        <v>1707</v>
      </c>
      <c r="BH84" s="120" t="s">
        <v>1707</v>
      </c>
      <c r="BI84" s="120" t="s">
        <v>1736</v>
      </c>
      <c r="BJ84" s="120" t="s">
        <v>1736</v>
      </c>
      <c r="BK84" s="120">
        <v>0</v>
      </c>
      <c r="BL84" s="123">
        <v>0</v>
      </c>
      <c r="BM84" s="120">
        <v>1</v>
      </c>
      <c r="BN84" s="123">
        <v>4.545454545454546</v>
      </c>
      <c r="BO84" s="120">
        <v>0</v>
      </c>
      <c r="BP84" s="123">
        <v>0</v>
      </c>
      <c r="BQ84" s="120">
        <v>21</v>
      </c>
      <c r="BR84" s="123">
        <v>95.45454545454545</v>
      </c>
      <c r="BS84" s="120">
        <v>22</v>
      </c>
      <c r="BT84" s="2"/>
      <c r="BU84" s="3"/>
      <c r="BV84" s="3"/>
      <c r="BW84" s="3"/>
      <c r="BX84" s="3"/>
    </row>
    <row r="85" spans="1:76" ht="15">
      <c r="A85" s="64" t="s">
        <v>306</v>
      </c>
      <c r="B85" s="65"/>
      <c r="C85" s="65" t="s">
        <v>64</v>
      </c>
      <c r="D85" s="66">
        <v>1000</v>
      </c>
      <c r="E85" s="68"/>
      <c r="F85" s="100" t="s">
        <v>1208</v>
      </c>
      <c r="G85" s="65"/>
      <c r="H85" s="69" t="s">
        <v>306</v>
      </c>
      <c r="I85" s="70"/>
      <c r="J85" s="70"/>
      <c r="K85" s="69" t="s">
        <v>1388</v>
      </c>
      <c r="L85" s="73">
        <v>2.5799620733249053</v>
      </c>
      <c r="M85" s="74">
        <v>5644.00390625</v>
      </c>
      <c r="N85" s="74">
        <v>1573.4423828125</v>
      </c>
      <c r="O85" s="75"/>
      <c r="P85" s="76"/>
      <c r="Q85" s="76"/>
      <c r="R85" s="86"/>
      <c r="S85" s="48">
        <v>3</v>
      </c>
      <c r="T85" s="48">
        <v>0</v>
      </c>
      <c r="U85" s="49">
        <v>1</v>
      </c>
      <c r="V85" s="49">
        <v>0.005376</v>
      </c>
      <c r="W85" s="49">
        <v>0.016786</v>
      </c>
      <c r="X85" s="49">
        <v>1.248547</v>
      </c>
      <c r="Y85" s="49">
        <v>0.3333333333333333</v>
      </c>
      <c r="Z85" s="49">
        <v>0</v>
      </c>
      <c r="AA85" s="71">
        <v>85</v>
      </c>
      <c r="AB85" s="71"/>
      <c r="AC85" s="72"/>
      <c r="AD85" s="78" t="s">
        <v>836</v>
      </c>
      <c r="AE85" s="78">
        <v>4</v>
      </c>
      <c r="AF85" s="78">
        <v>36688364</v>
      </c>
      <c r="AG85" s="78">
        <v>12259</v>
      </c>
      <c r="AH85" s="78">
        <v>206</v>
      </c>
      <c r="AI85" s="78"/>
      <c r="AJ85" s="78" t="s">
        <v>928</v>
      </c>
      <c r="AK85" s="78"/>
      <c r="AL85" s="82" t="s">
        <v>1072</v>
      </c>
      <c r="AM85" s="78"/>
      <c r="AN85" s="80">
        <v>40409.841099537036</v>
      </c>
      <c r="AO85" s="82" t="s">
        <v>1161</v>
      </c>
      <c r="AP85" s="78" t="b">
        <v>0</v>
      </c>
      <c r="AQ85" s="78" t="b">
        <v>0</v>
      </c>
      <c r="AR85" s="78" t="b">
        <v>1</v>
      </c>
      <c r="AS85" s="78" t="s">
        <v>1174</v>
      </c>
      <c r="AT85" s="78">
        <v>33409</v>
      </c>
      <c r="AU85" s="82" t="s">
        <v>1183</v>
      </c>
      <c r="AV85" s="78" t="b">
        <v>1</v>
      </c>
      <c r="AW85" s="78" t="s">
        <v>1210</v>
      </c>
      <c r="AX85" s="82" t="s">
        <v>1293</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285</v>
      </c>
      <c r="B86" s="65"/>
      <c r="C86" s="65" t="s">
        <v>64</v>
      </c>
      <c r="D86" s="66">
        <v>165.11821634232913</v>
      </c>
      <c r="E86" s="68"/>
      <c r="F86" s="100" t="s">
        <v>466</v>
      </c>
      <c r="G86" s="65"/>
      <c r="H86" s="69" t="s">
        <v>285</v>
      </c>
      <c r="I86" s="70"/>
      <c r="J86" s="70"/>
      <c r="K86" s="69" t="s">
        <v>1389</v>
      </c>
      <c r="L86" s="73">
        <v>1</v>
      </c>
      <c r="M86" s="74">
        <v>4476.9736328125</v>
      </c>
      <c r="N86" s="74">
        <v>568.2364501953125</v>
      </c>
      <c r="O86" s="75"/>
      <c r="P86" s="76"/>
      <c r="Q86" s="76"/>
      <c r="R86" s="86"/>
      <c r="S86" s="48">
        <v>0</v>
      </c>
      <c r="T86" s="48">
        <v>1</v>
      </c>
      <c r="U86" s="49">
        <v>0</v>
      </c>
      <c r="V86" s="49">
        <v>0.005319</v>
      </c>
      <c r="W86" s="49">
        <v>0.013102</v>
      </c>
      <c r="X86" s="49">
        <v>0.522419</v>
      </c>
      <c r="Y86" s="49">
        <v>0</v>
      </c>
      <c r="Z86" s="49">
        <v>0</v>
      </c>
      <c r="AA86" s="71">
        <v>86</v>
      </c>
      <c r="AB86" s="71"/>
      <c r="AC86" s="72"/>
      <c r="AD86" s="78" t="s">
        <v>837</v>
      </c>
      <c r="AE86" s="78">
        <v>4140</v>
      </c>
      <c r="AF86" s="78">
        <v>3068</v>
      </c>
      <c r="AG86" s="78">
        <v>8803</v>
      </c>
      <c r="AH86" s="78">
        <v>1314</v>
      </c>
      <c r="AI86" s="78"/>
      <c r="AJ86" s="78" t="s">
        <v>929</v>
      </c>
      <c r="AK86" s="78" t="s">
        <v>984</v>
      </c>
      <c r="AL86" s="82" t="s">
        <v>1073</v>
      </c>
      <c r="AM86" s="78"/>
      <c r="AN86" s="80">
        <v>43093.355532407404</v>
      </c>
      <c r="AO86" s="82" t="s">
        <v>1162</v>
      </c>
      <c r="AP86" s="78" t="b">
        <v>0</v>
      </c>
      <c r="AQ86" s="78" t="b">
        <v>0</v>
      </c>
      <c r="AR86" s="78" t="b">
        <v>0</v>
      </c>
      <c r="AS86" s="78" t="s">
        <v>718</v>
      </c>
      <c r="AT86" s="78">
        <v>13</v>
      </c>
      <c r="AU86" s="82" t="s">
        <v>1183</v>
      </c>
      <c r="AV86" s="78" t="b">
        <v>0</v>
      </c>
      <c r="AW86" s="78" t="s">
        <v>1210</v>
      </c>
      <c r="AX86" s="82" t="s">
        <v>1294</v>
      </c>
      <c r="AY86" s="78" t="s">
        <v>66</v>
      </c>
      <c r="AZ86" s="78" t="str">
        <f>REPLACE(INDEX(GroupVertices[Group],MATCH(Vertices[[#This Row],[Vertex]],GroupVertices[Vertex],0)),1,1,"")</f>
        <v>1</v>
      </c>
      <c r="BA86" s="48"/>
      <c r="BB86" s="48"/>
      <c r="BC86" s="48"/>
      <c r="BD86" s="48"/>
      <c r="BE86" s="48" t="s">
        <v>376</v>
      </c>
      <c r="BF86" s="48" t="s">
        <v>376</v>
      </c>
      <c r="BG86" s="120" t="s">
        <v>1697</v>
      </c>
      <c r="BH86" s="120" t="s">
        <v>1697</v>
      </c>
      <c r="BI86" s="120" t="s">
        <v>1727</v>
      </c>
      <c r="BJ86" s="120" t="s">
        <v>1727</v>
      </c>
      <c r="BK86" s="120">
        <v>0</v>
      </c>
      <c r="BL86" s="123">
        <v>0</v>
      </c>
      <c r="BM86" s="120">
        <v>0</v>
      </c>
      <c r="BN86" s="123">
        <v>0</v>
      </c>
      <c r="BO86" s="120">
        <v>0</v>
      </c>
      <c r="BP86" s="123">
        <v>0</v>
      </c>
      <c r="BQ86" s="120">
        <v>22</v>
      </c>
      <c r="BR86" s="123">
        <v>100</v>
      </c>
      <c r="BS86" s="120">
        <v>22</v>
      </c>
      <c r="BT86" s="2"/>
      <c r="BU86" s="3"/>
      <c r="BV86" s="3"/>
      <c r="BW86" s="3"/>
      <c r="BX86" s="3"/>
    </row>
    <row r="87" spans="1:76" ht="15">
      <c r="A87" s="64" t="s">
        <v>286</v>
      </c>
      <c r="B87" s="65"/>
      <c r="C87" s="65" t="s">
        <v>64</v>
      </c>
      <c r="D87" s="66">
        <v>162.29255576667163</v>
      </c>
      <c r="E87" s="68"/>
      <c r="F87" s="100" t="s">
        <v>467</v>
      </c>
      <c r="G87" s="65"/>
      <c r="H87" s="69" t="s">
        <v>286</v>
      </c>
      <c r="I87" s="70"/>
      <c r="J87" s="70"/>
      <c r="K87" s="69" t="s">
        <v>1390</v>
      </c>
      <c r="L87" s="73">
        <v>1</v>
      </c>
      <c r="M87" s="74">
        <v>6596.7744140625</v>
      </c>
      <c r="N87" s="74">
        <v>3521.349609375</v>
      </c>
      <c r="O87" s="75"/>
      <c r="P87" s="76"/>
      <c r="Q87" s="76"/>
      <c r="R87" s="86"/>
      <c r="S87" s="48">
        <v>0</v>
      </c>
      <c r="T87" s="48">
        <v>1</v>
      </c>
      <c r="U87" s="49">
        <v>0</v>
      </c>
      <c r="V87" s="49">
        <v>0.005319</v>
      </c>
      <c r="W87" s="49">
        <v>0.013102</v>
      </c>
      <c r="X87" s="49">
        <v>0.522419</v>
      </c>
      <c r="Y87" s="49">
        <v>0</v>
      </c>
      <c r="Z87" s="49">
        <v>0</v>
      </c>
      <c r="AA87" s="71">
        <v>87</v>
      </c>
      <c r="AB87" s="71"/>
      <c r="AC87" s="72"/>
      <c r="AD87" s="78" t="s">
        <v>838</v>
      </c>
      <c r="AE87" s="78">
        <v>415</v>
      </c>
      <c r="AF87" s="78">
        <v>296</v>
      </c>
      <c r="AG87" s="78">
        <v>262</v>
      </c>
      <c r="AH87" s="78">
        <v>53</v>
      </c>
      <c r="AI87" s="78"/>
      <c r="AJ87" s="78" t="s">
        <v>930</v>
      </c>
      <c r="AK87" s="78" t="s">
        <v>994</v>
      </c>
      <c r="AL87" s="82" t="s">
        <v>1074</v>
      </c>
      <c r="AM87" s="78"/>
      <c r="AN87" s="80">
        <v>43317.65703703704</v>
      </c>
      <c r="AO87" s="82" t="s">
        <v>1163</v>
      </c>
      <c r="AP87" s="78" t="b">
        <v>0</v>
      </c>
      <c r="AQ87" s="78" t="b">
        <v>0</v>
      </c>
      <c r="AR87" s="78" t="b">
        <v>0</v>
      </c>
      <c r="AS87" s="78" t="s">
        <v>718</v>
      </c>
      <c r="AT87" s="78">
        <v>0</v>
      </c>
      <c r="AU87" s="82" t="s">
        <v>1183</v>
      </c>
      <c r="AV87" s="78" t="b">
        <v>0</v>
      </c>
      <c r="AW87" s="78" t="s">
        <v>1210</v>
      </c>
      <c r="AX87" s="82" t="s">
        <v>1295</v>
      </c>
      <c r="AY87" s="78" t="s">
        <v>66</v>
      </c>
      <c r="AZ87" s="78" t="str">
        <f>REPLACE(INDEX(GroupVertices[Group],MATCH(Vertices[[#This Row],[Vertex]],GroupVertices[Vertex],0)),1,1,"")</f>
        <v>1</v>
      </c>
      <c r="BA87" s="48"/>
      <c r="BB87" s="48"/>
      <c r="BC87" s="48"/>
      <c r="BD87" s="48"/>
      <c r="BE87" s="48" t="s">
        <v>376</v>
      </c>
      <c r="BF87" s="48" t="s">
        <v>376</v>
      </c>
      <c r="BG87" s="120" t="s">
        <v>1697</v>
      </c>
      <c r="BH87" s="120" t="s">
        <v>1697</v>
      </c>
      <c r="BI87" s="120" t="s">
        <v>1727</v>
      </c>
      <c r="BJ87" s="120" t="s">
        <v>1727</v>
      </c>
      <c r="BK87" s="120">
        <v>0</v>
      </c>
      <c r="BL87" s="123">
        <v>0</v>
      </c>
      <c r="BM87" s="120">
        <v>0</v>
      </c>
      <c r="BN87" s="123">
        <v>0</v>
      </c>
      <c r="BO87" s="120">
        <v>0</v>
      </c>
      <c r="BP87" s="123">
        <v>0</v>
      </c>
      <c r="BQ87" s="120">
        <v>22</v>
      </c>
      <c r="BR87" s="123">
        <v>100</v>
      </c>
      <c r="BS87" s="120">
        <v>22</v>
      </c>
      <c r="BT87" s="2"/>
      <c r="BU87" s="3"/>
      <c r="BV87" s="3"/>
      <c r="BW87" s="3"/>
      <c r="BX87" s="3"/>
    </row>
    <row r="88" spans="1:76" ht="15">
      <c r="A88" s="64" t="s">
        <v>288</v>
      </c>
      <c r="B88" s="65"/>
      <c r="C88" s="65" t="s">
        <v>64</v>
      </c>
      <c r="D88" s="66">
        <v>165.3353396116708</v>
      </c>
      <c r="E88" s="68"/>
      <c r="F88" s="100" t="s">
        <v>468</v>
      </c>
      <c r="G88" s="65"/>
      <c r="H88" s="69" t="s">
        <v>288</v>
      </c>
      <c r="I88" s="70"/>
      <c r="J88" s="70"/>
      <c r="K88" s="69" t="s">
        <v>1391</v>
      </c>
      <c r="L88" s="73">
        <v>1</v>
      </c>
      <c r="M88" s="74">
        <v>9804.087890625</v>
      </c>
      <c r="N88" s="74">
        <v>4677.587890625</v>
      </c>
      <c r="O88" s="75"/>
      <c r="P88" s="76"/>
      <c r="Q88" s="76"/>
      <c r="R88" s="86"/>
      <c r="S88" s="48">
        <v>0</v>
      </c>
      <c r="T88" s="48">
        <v>1</v>
      </c>
      <c r="U88" s="49">
        <v>0</v>
      </c>
      <c r="V88" s="49">
        <v>0.003311</v>
      </c>
      <c r="W88" s="49">
        <v>0.000261</v>
      </c>
      <c r="X88" s="49">
        <v>0.488989</v>
      </c>
      <c r="Y88" s="49">
        <v>0</v>
      </c>
      <c r="Z88" s="49">
        <v>0</v>
      </c>
      <c r="AA88" s="71">
        <v>88</v>
      </c>
      <c r="AB88" s="71"/>
      <c r="AC88" s="72"/>
      <c r="AD88" s="78" t="s">
        <v>839</v>
      </c>
      <c r="AE88" s="78">
        <v>3114</v>
      </c>
      <c r="AF88" s="78">
        <v>3281</v>
      </c>
      <c r="AG88" s="78">
        <v>23443</v>
      </c>
      <c r="AH88" s="78">
        <v>32196</v>
      </c>
      <c r="AI88" s="78"/>
      <c r="AJ88" s="78" t="s">
        <v>931</v>
      </c>
      <c r="AK88" s="78" t="s">
        <v>1004</v>
      </c>
      <c r="AL88" s="82" t="s">
        <v>1075</v>
      </c>
      <c r="AM88" s="78"/>
      <c r="AN88" s="80">
        <v>42295.68561342593</v>
      </c>
      <c r="AO88" s="82" t="s">
        <v>1164</v>
      </c>
      <c r="AP88" s="78" t="b">
        <v>0</v>
      </c>
      <c r="AQ88" s="78" t="b">
        <v>0</v>
      </c>
      <c r="AR88" s="78" t="b">
        <v>1</v>
      </c>
      <c r="AS88" s="78" t="s">
        <v>718</v>
      </c>
      <c r="AT88" s="78">
        <v>99</v>
      </c>
      <c r="AU88" s="82" t="s">
        <v>1183</v>
      </c>
      <c r="AV88" s="78" t="b">
        <v>0</v>
      </c>
      <c r="AW88" s="78" t="s">
        <v>1210</v>
      </c>
      <c r="AX88" s="82" t="s">
        <v>1296</v>
      </c>
      <c r="AY88" s="78" t="s">
        <v>66</v>
      </c>
      <c r="AZ88" s="78" t="str">
        <f>REPLACE(INDEX(GroupVertices[Group],MATCH(Vertices[[#This Row],[Vertex]],GroupVertices[Vertex],0)),1,1,"")</f>
        <v>3</v>
      </c>
      <c r="BA88" s="48"/>
      <c r="BB88" s="48"/>
      <c r="BC88" s="48"/>
      <c r="BD88" s="48"/>
      <c r="BE88" s="48" t="s">
        <v>383</v>
      </c>
      <c r="BF88" s="48" t="s">
        <v>383</v>
      </c>
      <c r="BG88" s="120" t="s">
        <v>1708</v>
      </c>
      <c r="BH88" s="120" t="s">
        <v>1708</v>
      </c>
      <c r="BI88" s="120" t="s">
        <v>1737</v>
      </c>
      <c r="BJ88" s="120" t="s">
        <v>1737</v>
      </c>
      <c r="BK88" s="120">
        <v>0</v>
      </c>
      <c r="BL88" s="123">
        <v>0</v>
      </c>
      <c r="BM88" s="120">
        <v>0</v>
      </c>
      <c r="BN88" s="123">
        <v>0</v>
      </c>
      <c r="BO88" s="120">
        <v>0</v>
      </c>
      <c r="BP88" s="123">
        <v>0</v>
      </c>
      <c r="BQ88" s="120">
        <v>18</v>
      </c>
      <c r="BR88" s="123">
        <v>100</v>
      </c>
      <c r="BS88" s="120">
        <v>18</v>
      </c>
      <c r="BT88" s="2"/>
      <c r="BU88" s="3"/>
      <c r="BV88" s="3"/>
      <c r="BW88" s="3"/>
      <c r="BX88" s="3"/>
    </row>
    <row r="89" spans="1:76" ht="15">
      <c r="A89" s="64" t="s">
        <v>289</v>
      </c>
      <c r="B89" s="65"/>
      <c r="C89" s="65" t="s">
        <v>64</v>
      </c>
      <c r="D89" s="66">
        <v>162.53516298781392</v>
      </c>
      <c r="E89" s="68"/>
      <c r="F89" s="100" t="s">
        <v>469</v>
      </c>
      <c r="G89" s="65"/>
      <c r="H89" s="69" t="s">
        <v>289</v>
      </c>
      <c r="I89" s="70"/>
      <c r="J89" s="70"/>
      <c r="K89" s="69" t="s">
        <v>1392</v>
      </c>
      <c r="L89" s="73">
        <v>1</v>
      </c>
      <c r="M89" s="74">
        <v>7918.31103515625</v>
      </c>
      <c r="N89" s="74">
        <v>5834.71044921875</v>
      </c>
      <c r="O89" s="75"/>
      <c r="P89" s="76"/>
      <c r="Q89" s="76"/>
      <c r="R89" s="86"/>
      <c r="S89" s="48">
        <v>1</v>
      </c>
      <c r="T89" s="48">
        <v>1</v>
      </c>
      <c r="U89" s="49">
        <v>0</v>
      </c>
      <c r="V89" s="49">
        <v>0</v>
      </c>
      <c r="W89" s="49">
        <v>0</v>
      </c>
      <c r="X89" s="49">
        <v>0.999994</v>
      </c>
      <c r="Y89" s="49">
        <v>0</v>
      </c>
      <c r="Z89" s="49" t="s">
        <v>1825</v>
      </c>
      <c r="AA89" s="71">
        <v>89</v>
      </c>
      <c r="AB89" s="71"/>
      <c r="AC89" s="72"/>
      <c r="AD89" s="78" t="s">
        <v>840</v>
      </c>
      <c r="AE89" s="78">
        <v>371</v>
      </c>
      <c r="AF89" s="78">
        <v>534</v>
      </c>
      <c r="AG89" s="78">
        <v>49740</v>
      </c>
      <c r="AH89" s="78">
        <v>212</v>
      </c>
      <c r="AI89" s="78"/>
      <c r="AJ89" s="78" t="s">
        <v>932</v>
      </c>
      <c r="AK89" s="78" t="s">
        <v>1005</v>
      </c>
      <c r="AL89" s="82" t="s">
        <v>1076</v>
      </c>
      <c r="AM89" s="78"/>
      <c r="AN89" s="80">
        <v>40046.804768518516</v>
      </c>
      <c r="AO89" s="82" t="s">
        <v>1165</v>
      </c>
      <c r="AP89" s="78" t="b">
        <v>0</v>
      </c>
      <c r="AQ89" s="78" t="b">
        <v>0</v>
      </c>
      <c r="AR89" s="78" t="b">
        <v>1</v>
      </c>
      <c r="AS89" s="78" t="s">
        <v>718</v>
      </c>
      <c r="AT89" s="78">
        <v>456</v>
      </c>
      <c r="AU89" s="82" t="s">
        <v>1180</v>
      </c>
      <c r="AV89" s="78" t="b">
        <v>0</v>
      </c>
      <c r="AW89" s="78" t="s">
        <v>1210</v>
      </c>
      <c r="AX89" s="82" t="s">
        <v>1297</v>
      </c>
      <c r="AY89" s="78" t="s">
        <v>66</v>
      </c>
      <c r="AZ89" s="78" t="str">
        <f>REPLACE(INDEX(GroupVertices[Group],MATCH(Vertices[[#This Row],[Vertex]],GroupVertices[Vertex],0)),1,1,"")</f>
        <v>4</v>
      </c>
      <c r="BA89" s="48" t="s">
        <v>1487</v>
      </c>
      <c r="BB89" s="48" t="s">
        <v>1674</v>
      </c>
      <c r="BC89" s="48" t="s">
        <v>1500</v>
      </c>
      <c r="BD89" s="48" t="s">
        <v>1679</v>
      </c>
      <c r="BE89" s="48" t="s">
        <v>380</v>
      </c>
      <c r="BF89" s="48" t="s">
        <v>1684</v>
      </c>
      <c r="BG89" s="120" t="s">
        <v>1696</v>
      </c>
      <c r="BH89" s="120" t="s">
        <v>1718</v>
      </c>
      <c r="BI89" s="120" t="s">
        <v>1631</v>
      </c>
      <c r="BJ89" s="120" t="s">
        <v>1747</v>
      </c>
      <c r="BK89" s="120">
        <v>0</v>
      </c>
      <c r="BL89" s="123">
        <v>0</v>
      </c>
      <c r="BM89" s="120">
        <v>1</v>
      </c>
      <c r="BN89" s="123">
        <v>1.2195121951219512</v>
      </c>
      <c r="BO89" s="120">
        <v>0</v>
      </c>
      <c r="BP89" s="123">
        <v>0</v>
      </c>
      <c r="BQ89" s="120">
        <v>81</v>
      </c>
      <c r="BR89" s="123">
        <v>98.78048780487805</v>
      </c>
      <c r="BS89" s="120">
        <v>82</v>
      </c>
      <c r="BT89" s="2"/>
      <c r="BU89" s="3"/>
      <c r="BV89" s="3"/>
      <c r="BW89" s="3"/>
      <c r="BX89" s="3"/>
    </row>
    <row r="90" spans="1:76" ht="15">
      <c r="A90" s="64" t="s">
        <v>290</v>
      </c>
      <c r="B90" s="65"/>
      <c r="C90" s="65" t="s">
        <v>64</v>
      </c>
      <c r="D90" s="66">
        <v>162.04383239709713</v>
      </c>
      <c r="E90" s="68"/>
      <c r="F90" s="100" t="s">
        <v>1209</v>
      </c>
      <c r="G90" s="65"/>
      <c r="H90" s="69" t="s">
        <v>290</v>
      </c>
      <c r="I90" s="70"/>
      <c r="J90" s="70"/>
      <c r="K90" s="69" t="s">
        <v>1393</v>
      </c>
      <c r="L90" s="73">
        <v>1</v>
      </c>
      <c r="M90" s="74">
        <v>7239.3671875</v>
      </c>
      <c r="N90" s="74">
        <v>5834.71044921875</v>
      </c>
      <c r="O90" s="75"/>
      <c r="P90" s="76"/>
      <c r="Q90" s="76"/>
      <c r="R90" s="86"/>
      <c r="S90" s="48">
        <v>1</v>
      </c>
      <c r="T90" s="48">
        <v>1</v>
      </c>
      <c r="U90" s="49">
        <v>0</v>
      </c>
      <c r="V90" s="49">
        <v>0</v>
      </c>
      <c r="W90" s="49">
        <v>0</v>
      </c>
      <c r="X90" s="49">
        <v>0.999994</v>
      </c>
      <c r="Y90" s="49">
        <v>0</v>
      </c>
      <c r="Z90" s="49" t="s">
        <v>1825</v>
      </c>
      <c r="AA90" s="71">
        <v>90</v>
      </c>
      <c r="AB90" s="71"/>
      <c r="AC90" s="72"/>
      <c r="AD90" s="78" t="s">
        <v>841</v>
      </c>
      <c r="AE90" s="78">
        <v>122</v>
      </c>
      <c r="AF90" s="78">
        <v>52</v>
      </c>
      <c r="AG90" s="78">
        <v>12121</v>
      </c>
      <c r="AH90" s="78">
        <v>13</v>
      </c>
      <c r="AI90" s="78"/>
      <c r="AJ90" s="78"/>
      <c r="AK90" s="78"/>
      <c r="AL90" s="78"/>
      <c r="AM90" s="78"/>
      <c r="AN90" s="80">
        <v>43185.718125</v>
      </c>
      <c r="AO90" s="82" t="s">
        <v>1166</v>
      </c>
      <c r="AP90" s="78" t="b">
        <v>1</v>
      </c>
      <c r="AQ90" s="78" t="b">
        <v>0</v>
      </c>
      <c r="AR90" s="78" t="b">
        <v>0</v>
      </c>
      <c r="AS90" s="78" t="s">
        <v>1177</v>
      </c>
      <c r="AT90" s="78">
        <v>0</v>
      </c>
      <c r="AU90" s="78"/>
      <c r="AV90" s="78" t="b">
        <v>0</v>
      </c>
      <c r="AW90" s="78" t="s">
        <v>1210</v>
      </c>
      <c r="AX90" s="82" t="s">
        <v>1298</v>
      </c>
      <c r="AY90" s="78" t="s">
        <v>66</v>
      </c>
      <c r="AZ90" s="78" t="str">
        <f>REPLACE(INDEX(GroupVertices[Group],MATCH(Vertices[[#This Row],[Vertex]],GroupVertices[Vertex],0)),1,1,"")</f>
        <v>4</v>
      </c>
      <c r="BA90" s="48" t="s">
        <v>361</v>
      </c>
      <c r="BB90" s="48" t="s">
        <v>361</v>
      </c>
      <c r="BC90" s="48" t="s">
        <v>372</v>
      </c>
      <c r="BD90" s="48" t="s">
        <v>372</v>
      </c>
      <c r="BE90" s="48" t="s">
        <v>376</v>
      </c>
      <c r="BF90" s="48" t="s">
        <v>376</v>
      </c>
      <c r="BG90" s="120" t="s">
        <v>1709</v>
      </c>
      <c r="BH90" s="120" t="s">
        <v>1709</v>
      </c>
      <c r="BI90" s="120" t="s">
        <v>1738</v>
      </c>
      <c r="BJ90" s="120" t="s">
        <v>1738</v>
      </c>
      <c r="BK90" s="120">
        <v>0</v>
      </c>
      <c r="BL90" s="123">
        <v>0</v>
      </c>
      <c r="BM90" s="120">
        <v>0</v>
      </c>
      <c r="BN90" s="123">
        <v>0</v>
      </c>
      <c r="BO90" s="120">
        <v>0</v>
      </c>
      <c r="BP90" s="123">
        <v>0</v>
      </c>
      <c r="BQ90" s="120">
        <v>13</v>
      </c>
      <c r="BR90" s="123">
        <v>100</v>
      </c>
      <c r="BS90" s="120">
        <v>13</v>
      </c>
      <c r="BT90" s="2"/>
      <c r="BU90" s="3"/>
      <c r="BV90" s="3"/>
      <c r="BW90" s="3"/>
      <c r="BX90" s="3"/>
    </row>
    <row r="91" spans="1:76" ht="15">
      <c r="A91" s="64" t="s">
        <v>292</v>
      </c>
      <c r="B91" s="65"/>
      <c r="C91" s="65" t="s">
        <v>64</v>
      </c>
      <c r="D91" s="66">
        <v>163.72781193208496</v>
      </c>
      <c r="E91" s="68"/>
      <c r="F91" s="100" t="s">
        <v>471</v>
      </c>
      <c r="G91" s="65"/>
      <c r="H91" s="69" t="s">
        <v>292</v>
      </c>
      <c r="I91" s="70"/>
      <c r="J91" s="70"/>
      <c r="K91" s="69" t="s">
        <v>1394</v>
      </c>
      <c r="L91" s="73">
        <v>1</v>
      </c>
      <c r="M91" s="74">
        <v>7918.31103515625</v>
      </c>
      <c r="N91" s="74">
        <v>4634.83056640625</v>
      </c>
      <c r="O91" s="75"/>
      <c r="P91" s="76"/>
      <c r="Q91" s="76"/>
      <c r="R91" s="86"/>
      <c r="S91" s="48">
        <v>1</v>
      </c>
      <c r="T91" s="48">
        <v>1</v>
      </c>
      <c r="U91" s="49">
        <v>0</v>
      </c>
      <c r="V91" s="49">
        <v>0</v>
      </c>
      <c r="W91" s="49">
        <v>0</v>
      </c>
      <c r="X91" s="49">
        <v>0.999994</v>
      </c>
      <c r="Y91" s="49">
        <v>0</v>
      </c>
      <c r="Z91" s="49" t="s">
        <v>1825</v>
      </c>
      <c r="AA91" s="71">
        <v>91</v>
      </c>
      <c r="AB91" s="71"/>
      <c r="AC91" s="72"/>
      <c r="AD91" s="78" t="s">
        <v>842</v>
      </c>
      <c r="AE91" s="78">
        <v>8</v>
      </c>
      <c r="AF91" s="78">
        <v>1704</v>
      </c>
      <c r="AG91" s="78">
        <v>143063</v>
      </c>
      <c r="AH91" s="78">
        <v>259</v>
      </c>
      <c r="AI91" s="78"/>
      <c r="AJ91" s="78" t="s">
        <v>933</v>
      </c>
      <c r="AK91" s="78" t="s">
        <v>1006</v>
      </c>
      <c r="AL91" s="82" t="s">
        <v>1077</v>
      </c>
      <c r="AM91" s="78"/>
      <c r="AN91" s="80">
        <v>39806.1372337963</v>
      </c>
      <c r="AO91" s="82" t="s">
        <v>1167</v>
      </c>
      <c r="AP91" s="78" t="b">
        <v>0</v>
      </c>
      <c r="AQ91" s="78" t="b">
        <v>0</v>
      </c>
      <c r="AR91" s="78" t="b">
        <v>1</v>
      </c>
      <c r="AS91" s="78" t="s">
        <v>718</v>
      </c>
      <c r="AT91" s="78">
        <v>412</v>
      </c>
      <c r="AU91" s="82" t="s">
        <v>1196</v>
      </c>
      <c r="AV91" s="78" t="b">
        <v>0</v>
      </c>
      <c r="AW91" s="78" t="s">
        <v>1210</v>
      </c>
      <c r="AX91" s="82" t="s">
        <v>1299</v>
      </c>
      <c r="AY91" s="78" t="s">
        <v>66</v>
      </c>
      <c r="AZ91" s="78" t="str">
        <f>REPLACE(INDEX(GroupVertices[Group],MATCH(Vertices[[#This Row],[Vertex]],GroupVertices[Vertex],0)),1,1,"")</f>
        <v>4</v>
      </c>
      <c r="BA91" s="48" t="s">
        <v>1670</v>
      </c>
      <c r="BB91" s="48" t="s">
        <v>1675</v>
      </c>
      <c r="BC91" s="48" t="s">
        <v>373</v>
      </c>
      <c r="BD91" s="48" t="s">
        <v>373</v>
      </c>
      <c r="BE91" s="48" t="s">
        <v>387</v>
      </c>
      <c r="BF91" s="48" t="s">
        <v>1685</v>
      </c>
      <c r="BG91" s="120" t="s">
        <v>1710</v>
      </c>
      <c r="BH91" s="120" t="s">
        <v>1716</v>
      </c>
      <c r="BI91" s="120" t="s">
        <v>1739</v>
      </c>
      <c r="BJ91" s="120" t="s">
        <v>1748</v>
      </c>
      <c r="BK91" s="120">
        <v>0</v>
      </c>
      <c r="BL91" s="123">
        <v>0</v>
      </c>
      <c r="BM91" s="120">
        <v>2</v>
      </c>
      <c r="BN91" s="123">
        <v>1.9230769230769231</v>
      </c>
      <c r="BO91" s="120">
        <v>0</v>
      </c>
      <c r="BP91" s="123">
        <v>0</v>
      </c>
      <c r="BQ91" s="120">
        <v>102</v>
      </c>
      <c r="BR91" s="123">
        <v>98.07692307692308</v>
      </c>
      <c r="BS91" s="120">
        <v>104</v>
      </c>
      <c r="BT91" s="2"/>
      <c r="BU91" s="3"/>
      <c r="BV91" s="3"/>
      <c r="BW91" s="3"/>
      <c r="BX91" s="3"/>
    </row>
    <row r="92" spans="1:76" ht="15">
      <c r="A92" s="64" t="s">
        <v>293</v>
      </c>
      <c r="B92" s="65"/>
      <c r="C92" s="65" t="s">
        <v>64</v>
      </c>
      <c r="D92" s="66">
        <v>162.3302720153366</v>
      </c>
      <c r="E92" s="68"/>
      <c r="F92" s="100" t="s">
        <v>472</v>
      </c>
      <c r="G92" s="65"/>
      <c r="H92" s="69" t="s">
        <v>293</v>
      </c>
      <c r="I92" s="70"/>
      <c r="J92" s="70"/>
      <c r="K92" s="69" t="s">
        <v>1395</v>
      </c>
      <c r="L92" s="73">
        <v>1</v>
      </c>
      <c r="M92" s="74">
        <v>1872.5496826171875</v>
      </c>
      <c r="N92" s="74">
        <v>5238.65234375</v>
      </c>
      <c r="O92" s="75"/>
      <c r="P92" s="76"/>
      <c r="Q92" s="76"/>
      <c r="R92" s="86"/>
      <c r="S92" s="48">
        <v>0</v>
      </c>
      <c r="T92" s="48">
        <v>1</v>
      </c>
      <c r="U92" s="49">
        <v>0</v>
      </c>
      <c r="V92" s="49">
        <v>0.005319</v>
      </c>
      <c r="W92" s="49">
        <v>0.013102</v>
      </c>
      <c r="X92" s="49">
        <v>0.522419</v>
      </c>
      <c r="Y92" s="49">
        <v>0</v>
      </c>
      <c r="Z92" s="49">
        <v>0</v>
      </c>
      <c r="AA92" s="71">
        <v>92</v>
      </c>
      <c r="AB92" s="71"/>
      <c r="AC92" s="72"/>
      <c r="AD92" s="78" t="s">
        <v>843</v>
      </c>
      <c r="AE92" s="78">
        <v>446</v>
      </c>
      <c r="AF92" s="78">
        <v>333</v>
      </c>
      <c r="AG92" s="78">
        <v>3937</v>
      </c>
      <c r="AH92" s="78">
        <v>25236</v>
      </c>
      <c r="AI92" s="78"/>
      <c r="AJ92" s="78" t="s">
        <v>934</v>
      </c>
      <c r="AK92" s="78" t="s">
        <v>1007</v>
      </c>
      <c r="AL92" s="82" t="s">
        <v>1078</v>
      </c>
      <c r="AM92" s="78"/>
      <c r="AN92" s="80">
        <v>41028.15488425926</v>
      </c>
      <c r="AO92" s="82" t="s">
        <v>1168</v>
      </c>
      <c r="AP92" s="78" t="b">
        <v>1</v>
      </c>
      <c r="AQ92" s="78" t="b">
        <v>0</v>
      </c>
      <c r="AR92" s="78" t="b">
        <v>0</v>
      </c>
      <c r="AS92" s="78" t="s">
        <v>718</v>
      </c>
      <c r="AT92" s="78">
        <v>4</v>
      </c>
      <c r="AU92" s="82" t="s">
        <v>1183</v>
      </c>
      <c r="AV92" s="78" t="b">
        <v>0</v>
      </c>
      <c r="AW92" s="78" t="s">
        <v>1210</v>
      </c>
      <c r="AX92" s="82" t="s">
        <v>1300</v>
      </c>
      <c r="AY92" s="78" t="s">
        <v>66</v>
      </c>
      <c r="AZ92" s="78" t="str">
        <f>REPLACE(INDEX(GroupVertices[Group],MATCH(Vertices[[#This Row],[Vertex]],GroupVertices[Vertex],0)),1,1,"")</f>
        <v>1</v>
      </c>
      <c r="BA92" s="48" t="s">
        <v>361</v>
      </c>
      <c r="BB92" s="48" t="s">
        <v>361</v>
      </c>
      <c r="BC92" s="48" t="s">
        <v>372</v>
      </c>
      <c r="BD92" s="48" t="s">
        <v>372</v>
      </c>
      <c r="BE92" s="48" t="s">
        <v>376</v>
      </c>
      <c r="BF92" s="48" t="s">
        <v>376</v>
      </c>
      <c r="BG92" s="120" t="s">
        <v>1709</v>
      </c>
      <c r="BH92" s="120" t="s">
        <v>1709</v>
      </c>
      <c r="BI92" s="120" t="s">
        <v>1738</v>
      </c>
      <c r="BJ92" s="120" t="s">
        <v>1738</v>
      </c>
      <c r="BK92" s="120">
        <v>0</v>
      </c>
      <c r="BL92" s="123">
        <v>0</v>
      </c>
      <c r="BM92" s="120">
        <v>0</v>
      </c>
      <c r="BN92" s="123">
        <v>0</v>
      </c>
      <c r="BO92" s="120">
        <v>0</v>
      </c>
      <c r="BP92" s="123">
        <v>0</v>
      </c>
      <c r="BQ92" s="120">
        <v>13</v>
      </c>
      <c r="BR92" s="123">
        <v>100</v>
      </c>
      <c r="BS92" s="120">
        <v>13</v>
      </c>
      <c r="BT92" s="2"/>
      <c r="BU92" s="3"/>
      <c r="BV92" s="3"/>
      <c r="BW92" s="3"/>
      <c r="BX92" s="3"/>
    </row>
    <row r="93" spans="1:76" ht="15">
      <c r="A93" s="64" t="s">
        <v>294</v>
      </c>
      <c r="B93" s="65"/>
      <c r="C93" s="65" t="s">
        <v>64</v>
      </c>
      <c r="D93" s="66">
        <v>162.0224258775846</v>
      </c>
      <c r="E93" s="68"/>
      <c r="F93" s="100" t="s">
        <v>473</v>
      </c>
      <c r="G93" s="65"/>
      <c r="H93" s="69" t="s">
        <v>294</v>
      </c>
      <c r="I93" s="70"/>
      <c r="J93" s="70"/>
      <c r="K93" s="69" t="s">
        <v>1396</v>
      </c>
      <c r="L93" s="73">
        <v>1</v>
      </c>
      <c r="M93" s="74">
        <v>3710.170166015625</v>
      </c>
      <c r="N93" s="74">
        <v>8502.8359375</v>
      </c>
      <c r="O93" s="75"/>
      <c r="P93" s="76"/>
      <c r="Q93" s="76"/>
      <c r="R93" s="86"/>
      <c r="S93" s="48">
        <v>0</v>
      </c>
      <c r="T93" s="48">
        <v>1</v>
      </c>
      <c r="U93" s="49">
        <v>0</v>
      </c>
      <c r="V93" s="49">
        <v>0.005319</v>
      </c>
      <c r="W93" s="49">
        <v>0.013102</v>
      </c>
      <c r="X93" s="49">
        <v>0.522419</v>
      </c>
      <c r="Y93" s="49">
        <v>0</v>
      </c>
      <c r="Z93" s="49">
        <v>0</v>
      </c>
      <c r="AA93" s="71">
        <v>93</v>
      </c>
      <c r="AB93" s="71"/>
      <c r="AC93" s="72"/>
      <c r="AD93" s="78" t="s">
        <v>844</v>
      </c>
      <c r="AE93" s="78">
        <v>70</v>
      </c>
      <c r="AF93" s="78">
        <v>31</v>
      </c>
      <c r="AG93" s="78">
        <v>44</v>
      </c>
      <c r="AH93" s="78">
        <v>58</v>
      </c>
      <c r="AI93" s="78"/>
      <c r="AJ93" s="78" t="s">
        <v>935</v>
      </c>
      <c r="AK93" s="78" t="s">
        <v>994</v>
      </c>
      <c r="AL93" s="82" t="s">
        <v>1079</v>
      </c>
      <c r="AM93" s="78"/>
      <c r="AN93" s="80">
        <v>42937.56513888889</v>
      </c>
      <c r="AO93" s="82" t="s">
        <v>1169</v>
      </c>
      <c r="AP93" s="78" t="b">
        <v>0</v>
      </c>
      <c r="AQ93" s="78" t="b">
        <v>0</v>
      </c>
      <c r="AR93" s="78" t="b">
        <v>0</v>
      </c>
      <c r="AS93" s="78" t="s">
        <v>1174</v>
      </c>
      <c r="AT93" s="78">
        <v>2</v>
      </c>
      <c r="AU93" s="82" t="s">
        <v>1183</v>
      </c>
      <c r="AV93" s="78" t="b">
        <v>0</v>
      </c>
      <c r="AW93" s="78" t="s">
        <v>1210</v>
      </c>
      <c r="AX93" s="82" t="s">
        <v>1301</v>
      </c>
      <c r="AY93" s="78" t="s">
        <v>66</v>
      </c>
      <c r="AZ93" s="78" t="str">
        <f>REPLACE(INDEX(GroupVertices[Group],MATCH(Vertices[[#This Row],[Vertex]],GroupVertices[Vertex],0)),1,1,"")</f>
        <v>1</v>
      </c>
      <c r="BA93" s="48" t="s">
        <v>361</v>
      </c>
      <c r="BB93" s="48" t="s">
        <v>361</v>
      </c>
      <c r="BC93" s="48" t="s">
        <v>372</v>
      </c>
      <c r="BD93" s="48" t="s">
        <v>372</v>
      </c>
      <c r="BE93" s="48" t="s">
        <v>376</v>
      </c>
      <c r="BF93" s="48" t="s">
        <v>376</v>
      </c>
      <c r="BG93" s="120" t="s">
        <v>1709</v>
      </c>
      <c r="BH93" s="120" t="s">
        <v>1709</v>
      </c>
      <c r="BI93" s="120" t="s">
        <v>1738</v>
      </c>
      <c r="BJ93" s="120" t="s">
        <v>1738</v>
      </c>
      <c r="BK93" s="120">
        <v>0</v>
      </c>
      <c r="BL93" s="123">
        <v>0</v>
      </c>
      <c r="BM93" s="120">
        <v>0</v>
      </c>
      <c r="BN93" s="123">
        <v>0</v>
      </c>
      <c r="BO93" s="120">
        <v>0</v>
      </c>
      <c r="BP93" s="123">
        <v>0</v>
      </c>
      <c r="BQ93" s="120">
        <v>13</v>
      </c>
      <c r="BR93" s="123">
        <v>100</v>
      </c>
      <c r="BS93" s="120">
        <v>13</v>
      </c>
      <c r="BT93" s="2"/>
      <c r="BU93" s="3"/>
      <c r="BV93" s="3"/>
      <c r="BW93" s="3"/>
      <c r="BX93" s="3"/>
    </row>
    <row r="94" spans="1:76" ht="15">
      <c r="A94" s="64" t="s">
        <v>295</v>
      </c>
      <c r="B94" s="65"/>
      <c r="C94" s="65" t="s">
        <v>64</v>
      </c>
      <c r="D94" s="66">
        <v>162.25178144379055</v>
      </c>
      <c r="E94" s="68"/>
      <c r="F94" s="100" t="s">
        <v>474</v>
      </c>
      <c r="G94" s="65"/>
      <c r="H94" s="69" t="s">
        <v>295</v>
      </c>
      <c r="I94" s="70"/>
      <c r="J94" s="70"/>
      <c r="K94" s="69" t="s">
        <v>1397</v>
      </c>
      <c r="L94" s="73">
        <v>1</v>
      </c>
      <c r="M94" s="74">
        <v>4600.5576171875</v>
      </c>
      <c r="N94" s="74">
        <v>1455.6959228515625</v>
      </c>
      <c r="O94" s="75"/>
      <c r="P94" s="76"/>
      <c r="Q94" s="76"/>
      <c r="R94" s="86"/>
      <c r="S94" s="48">
        <v>1</v>
      </c>
      <c r="T94" s="48">
        <v>1</v>
      </c>
      <c r="U94" s="49">
        <v>0</v>
      </c>
      <c r="V94" s="49">
        <v>0.005348</v>
      </c>
      <c r="W94" s="49">
        <v>0.015045</v>
      </c>
      <c r="X94" s="49">
        <v>0.876174</v>
      </c>
      <c r="Y94" s="49">
        <v>0.5</v>
      </c>
      <c r="Z94" s="49">
        <v>0</v>
      </c>
      <c r="AA94" s="71">
        <v>94</v>
      </c>
      <c r="AB94" s="71"/>
      <c r="AC94" s="72"/>
      <c r="AD94" s="78" t="s">
        <v>845</v>
      </c>
      <c r="AE94" s="78">
        <v>221</v>
      </c>
      <c r="AF94" s="78">
        <v>256</v>
      </c>
      <c r="AG94" s="78">
        <v>1287</v>
      </c>
      <c r="AH94" s="78">
        <v>2422</v>
      </c>
      <c r="AI94" s="78"/>
      <c r="AJ94" s="78" t="s">
        <v>936</v>
      </c>
      <c r="AK94" s="78" t="s">
        <v>995</v>
      </c>
      <c r="AL94" s="82" t="s">
        <v>1080</v>
      </c>
      <c r="AM94" s="78"/>
      <c r="AN94" s="80">
        <v>40739.83358796296</v>
      </c>
      <c r="AO94" s="82" t="s">
        <v>1170</v>
      </c>
      <c r="AP94" s="78" t="b">
        <v>0</v>
      </c>
      <c r="AQ94" s="78" t="b">
        <v>0</v>
      </c>
      <c r="AR94" s="78" t="b">
        <v>1</v>
      </c>
      <c r="AS94" s="78" t="s">
        <v>718</v>
      </c>
      <c r="AT94" s="78">
        <v>9</v>
      </c>
      <c r="AU94" s="82" t="s">
        <v>1183</v>
      </c>
      <c r="AV94" s="78" t="b">
        <v>0</v>
      </c>
      <c r="AW94" s="78" t="s">
        <v>1210</v>
      </c>
      <c r="AX94" s="82" t="s">
        <v>1302</v>
      </c>
      <c r="AY94" s="78" t="s">
        <v>66</v>
      </c>
      <c r="AZ94" s="78" t="str">
        <f>REPLACE(INDEX(GroupVertices[Group],MATCH(Vertices[[#This Row],[Vertex]],GroupVertices[Vertex],0)),1,1,"")</f>
        <v>1</v>
      </c>
      <c r="BA94" s="48" t="s">
        <v>368</v>
      </c>
      <c r="BB94" s="48" t="s">
        <v>368</v>
      </c>
      <c r="BC94" s="48" t="s">
        <v>370</v>
      </c>
      <c r="BD94" s="48" t="s">
        <v>370</v>
      </c>
      <c r="BE94" s="48" t="s">
        <v>376</v>
      </c>
      <c r="BF94" s="48" t="s">
        <v>376</v>
      </c>
      <c r="BG94" s="120" t="s">
        <v>1711</v>
      </c>
      <c r="BH94" s="120" t="s">
        <v>1711</v>
      </c>
      <c r="BI94" s="120" t="s">
        <v>1740</v>
      </c>
      <c r="BJ94" s="120" t="s">
        <v>1740</v>
      </c>
      <c r="BK94" s="120">
        <v>0</v>
      </c>
      <c r="BL94" s="123">
        <v>0</v>
      </c>
      <c r="BM94" s="120">
        <v>0</v>
      </c>
      <c r="BN94" s="123">
        <v>0</v>
      </c>
      <c r="BO94" s="120">
        <v>0</v>
      </c>
      <c r="BP94" s="123">
        <v>0</v>
      </c>
      <c r="BQ94" s="120">
        <v>13</v>
      </c>
      <c r="BR94" s="123">
        <v>100</v>
      </c>
      <c r="BS94" s="120">
        <v>13</v>
      </c>
      <c r="BT94" s="2"/>
      <c r="BU94" s="3"/>
      <c r="BV94" s="3"/>
      <c r="BW94" s="3"/>
      <c r="BX94" s="3"/>
    </row>
    <row r="95" spans="1:76" ht="15">
      <c r="A95" s="64" t="s">
        <v>296</v>
      </c>
      <c r="B95" s="65"/>
      <c r="C95" s="65" t="s">
        <v>64</v>
      </c>
      <c r="D95" s="66">
        <v>166.32411694153654</v>
      </c>
      <c r="E95" s="68"/>
      <c r="F95" s="100" t="s">
        <v>475</v>
      </c>
      <c r="G95" s="65"/>
      <c r="H95" s="69" t="s">
        <v>296</v>
      </c>
      <c r="I95" s="70"/>
      <c r="J95" s="70"/>
      <c r="K95" s="69" t="s">
        <v>1398</v>
      </c>
      <c r="L95" s="73">
        <v>2.5799620733249053</v>
      </c>
      <c r="M95" s="74">
        <v>5144.578125</v>
      </c>
      <c r="N95" s="74">
        <v>1051.9312744140625</v>
      </c>
      <c r="O95" s="75"/>
      <c r="P95" s="76"/>
      <c r="Q95" s="76"/>
      <c r="R95" s="86"/>
      <c r="S95" s="48">
        <v>0</v>
      </c>
      <c r="T95" s="48">
        <v>3</v>
      </c>
      <c r="U95" s="49">
        <v>1</v>
      </c>
      <c r="V95" s="49">
        <v>0.005376</v>
      </c>
      <c r="W95" s="49">
        <v>0.016786</v>
      </c>
      <c r="X95" s="49">
        <v>1.248547</v>
      </c>
      <c r="Y95" s="49">
        <v>0.3333333333333333</v>
      </c>
      <c r="Z95" s="49">
        <v>0</v>
      </c>
      <c r="AA95" s="71">
        <v>95</v>
      </c>
      <c r="AB95" s="71"/>
      <c r="AC95" s="72"/>
      <c r="AD95" s="78" t="s">
        <v>846</v>
      </c>
      <c r="AE95" s="78">
        <v>4362</v>
      </c>
      <c r="AF95" s="78">
        <v>4251</v>
      </c>
      <c r="AG95" s="78">
        <v>60577</v>
      </c>
      <c r="AH95" s="78">
        <v>31991</v>
      </c>
      <c r="AI95" s="78"/>
      <c r="AJ95" s="78" t="s">
        <v>937</v>
      </c>
      <c r="AK95" s="78" t="s">
        <v>1008</v>
      </c>
      <c r="AL95" s="82" t="s">
        <v>1081</v>
      </c>
      <c r="AM95" s="78"/>
      <c r="AN95" s="80">
        <v>40236.55621527778</v>
      </c>
      <c r="AO95" s="82" t="s">
        <v>1171</v>
      </c>
      <c r="AP95" s="78" t="b">
        <v>0</v>
      </c>
      <c r="AQ95" s="78" t="b">
        <v>0</v>
      </c>
      <c r="AR95" s="78" t="b">
        <v>1</v>
      </c>
      <c r="AS95" s="78" t="s">
        <v>718</v>
      </c>
      <c r="AT95" s="78">
        <v>1595</v>
      </c>
      <c r="AU95" s="82" t="s">
        <v>1180</v>
      </c>
      <c r="AV95" s="78" t="b">
        <v>0</v>
      </c>
      <c r="AW95" s="78" t="s">
        <v>1210</v>
      </c>
      <c r="AX95" s="82" t="s">
        <v>1303</v>
      </c>
      <c r="AY95" s="78" t="s">
        <v>66</v>
      </c>
      <c r="AZ95" s="78" t="str">
        <f>REPLACE(INDEX(GroupVertices[Group],MATCH(Vertices[[#This Row],[Vertex]],GroupVertices[Vertex],0)),1,1,"")</f>
        <v>1</v>
      </c>
      <c r="BA95" s="48" t="s">
        <v>1671</v>
      </c>
      <c r="BB95" s="48" t="s">
        <v>1671</v>
      </c>
      <c r="BC95" s="48" t="s">
        <v>1500</v>
      </c>
      <c r="BD95" s="48" t="s">
        <v>1679</v>
      </c>
      <c r="BE95" s="48" t="s">
        <v>380</v>
      </c>
      <c r="BF95" s="48" t="s">
        <v>1684</v>
      </c>
      <c r="BG95" s="120" t="s">
        <v>1712</v>
      </c>
      <c r="BH95" s="120" t="s">
        <v>1719</v>
      </c>
      <c r="BI95" s="120" t="s">
        <v>1741</v>
      </c>
      <c r="BJ95" s="120" t="s">
        <v>1741</v>
      </c>
      <c r="BK95" s="120">
        <v>0</v>
      </c>
      <c r="BL95" s="123">
        <v>0</v>
      </c>
      <c r="BM95" s="120">
        <v>1</v>
      </c>
      <c r="BN95" s="123">
        <v>1.1494252873563218</v>
      </c>
      <c r="BO95" s="120">
        <v>0</v>
      </c>
      <c r="BP95" s="123">
        <v>0</v>
      </c>
      <c r="BQ95" s="120">
        <v>86</v>
      </c>
      <c r="BR95" s="123">
        <v>98.85057471264368</v>
      </c>
      <c r="BS95" s="120">
        <v>87</v>
      </c>
      <c r="BT95" s="2"/>
      <c r="BU95" s="3"/>
      <c r="BV95" s="3"/>
      <c r="BW95" s="3"/>
      <c r="BX95" s="3"/>
    </row>
    <row r="96" spans="1:76" ht="15">
      <c r="A96" s="64" t="s">
        <v>298</v>
      </c>
      <c r="B96" s="65"/>
      <c r="C96" s="65" t="s">
        <v>64</v>
      </c>
      <c r="D96" s="66">
        <v>176.4595942516963</v>
      </c>
      <c r="E96" s="68"/>
      <c r="F96" s="100" t="s">
        <v>477</v>
      </c>
      <c r="G96" s="65"/>
      <c r="H96" s="69" t="s">
        <v>298</v>
      </c>
      <c r="I96" s="70"/>
      <c r="J96" s="70"/>
      <c r="K96" s="69" t="s">
        <v>1399</v>
      </c>
      <c r="L96" s="73">
        <v>1</v>
      </c>
      <c r="M96" s="74">
        <v>2476.9677734375</v>
      </c>
      <c r="N96" s="74">
        <v>9459.1103515625</v>
      </c>
      <c r="O96" s="75"/>
      <c r="P96" s="76"/>
      <c r="Q96" s="76"/>
      <c r="R96" s="86"/>
      <c r="S96" s="48">
        <v>0</v>
      </c>
      <c r="T96" s="48">
        <v>1</v>
      </c>
      <c r="U96" s="49">
        <v>0</v>
      </c>
      <c r="V96" s="49">
        <v>0.005319</v>
      </c>
      <c r="W96" s="49">
        <v>0.013102</v>
      </c>
      <c r="X96" s="49">
        <v>0.522419</v>
      </c>
      <c r="Y96" s="49">
        <v>0</v>
      </c>
      <c r="Z96" s="49">
        <v>0</v>
      </c>
      <c r="AA96" s="71">
        <v>96</v>
      </c>
      <c r="AB96" s="71"/>
      <c r="AC96" s="72"/>
      <c r="AD96" s="78" t="s">
        <v>847</v>
      </c>
      <c r="AE96" s="78">
        <v>13992</v>
      </c>
      <c r="AF96" s="78">
        <v>14194</v>
      </c>
      <c r="AG96" s="78">
        <v>3649</v>
      </c>
      <c r="AH96" s="78">
        <v>496</v>
      </c>
      <c r="AI96" s="78"/>
      <c r="AJ96" s="78" t="s">
        <v>938</v>
      </c>
      <c r="AK96" s="78" t="s">
        <v>1009</v>
      </c>
      <c r="AL96" s="82" t="s">
        <v>1082</v>
      </c>
      <c r="AM96" s="78"/>
      <c r="AN96" s="80">
        <v>39939.83819444444</v>
      </c>
      <c r="AO96" s="82" t="s">
        <v>1172</v>
      </c>
      <c r="AP96" s="78" t="b">
        <v>0</v>
      </c>
      <c r="AQ96" s="78" t="b">
        <v>0</v>
      </c>
      <c r="AR96" s="78" t="b">
        <v>0</v>
      </c>
      <c r="AS96" s="78" t="s">
        <v>718</v>
      </c>
      <c r="AT96" s="78">
        <v>296</v>
      </c>
      <c r="AU96" s="82" t="s">
        <v>1183</v>
      </c>
      <c r="AV96" s="78" t="b">
        <v>0</v>
      </c>
      <c r="AW96" s="78" t="s">
        <v>1210</v>
      </c>
      <c r="AX96" s="82" t="s">
        <v>1304</v>
      </c>
      <c r="AY96" s="78" t="s">
        <v>66</v>
      </c>
      <c r="AZ96" s="78" t="str">
        <f>REPLACE(INDEX(GroupVertices[Group],MATCH(Vertices[[#This Row],[Vertex]],GroupVertices[Vertex],0)),1,1,"")</f>
        <v>1</v>
      </c>
      <c r="BA96" s="48"/>
      <c r="BB96" s="48"/>
      <c r="BC96" s="48"/>
      <c r="BD96" s="48"/>
      <c r="BE96" s="48" t="s">
        <v>376</v>
      </c>
      <c r="BF96" s="48" t="s">
        <v>376</v>
      </c>
      <c r="BG96" s="120" t="s">
        <v>1697</v>
      </c>
      <c r="BH96" s="120" t="s">
        <v>1697</v>
      </c>
      <c r="BI96" s="120" t="s">
        <v>1727</v>
      </c>
      <c r="BJ96" s="120" t="s">
        <v>1727</v>
      </c>
      <c r="BK96" s="120">
        <v>0</v>
      </c>
      <c r="BL96" s="123">
        <v>0</v>
      </c>
      <c r="BM96" s="120">
        <v>0</v>
      </c>
      <c r="BN96" s="123">
        <v>0</v>
      </c>
      <c r="BO96" s="120">
        <v>0</v>
      </c>
      <c r="BP96" s="123">
        <v>0</v>
      </c>
      <c r="BQ96" s="120">
        <v>22</v>
      </c>
      <c r="BR96" s="123">
        <v>100</v>
      </c>
      <c r="BS96" s="120">
        <v>22</v>
      </c>
      <c r="BT96" s="2"/>
      <c r="BU96" s="3"/>
      <c r="BV96" s="3"/>
      <c r="BW96" s="3"/>
      <c r="BX96" s="3"/>
    </row>
    <row r="97" spans="1:76" ht="15">
      <c r="A97" s="87" t="s">
        <v>299</v>
      </c>
      <c r="B97" s="88"/>
      <c r="C97" s="88" t="s">
        <v>64</v>
      </c>
      <c r="D97" s="89">
        <v>174.1772515284289</v>
      </c>
      <c r="E97" s="90"/>
      <c r="F97" s="101" t="s">
        <v>478</v>
      </c>
      <c r="G97" s="88"/>
      <c r="H97" s="91" t="s">
        <v>299</v>
      </c>
      <c r="I97" s="92"/>
      <c r="J97" s="92"/>
      <c r="K97" s="91" t="s">
        <v>1400</v>
      </c>
      <c r="L97" s="93">
        <v>1</v>
      </c>
      <c r="M97" s="94">
        <v>7239.3671875</v>
      </c>
      <c r="N97" s="94">
        <v>4634.83056640625</v>
      </c>
      <c r="O97" s="95"/>
      <c r="P97" s="96"/>
      <c r="Q97" s="96"/>
      <c r="R97" s="97"/>
      <c r="S97" s="48">
        <v>1</v>
      </c>
      <c r="T97" s="48">
        <v>1</v>
      </c>
      <c r="U97" s="49">
        <v>0</v>
      </c>
      <c r="V97" s="49">
        <v>0</v>
      </c>
      <c r="W97" s="49">
        <v>0</v>
      </c>
      <c r="X97" s="49">
        <v>0.999994</v>
      </c>
      <c r="Y97" s="49">
        <v>0</v>
      </c>
      <c r="Z97" s="49" t="s">
        <v>1825</v>
      </c>
      <c r="AA97" s="98">
        <v>97</v>
      </c>
      <c r="AB97" s="98"/>
      <c r="AC97" s="99"/>
      <c r="AD97" s="78" t="s">
        <v>848</v>
      </c>
      <c r="AE97" s="78">
        <v>12657</v>
      </c>
      <c r="AF97" s="78">
        <v>11955</v>
      </c>
      <c r="AG97" s="78">
        <v>623707</v>
      </c>
      <c r="AH97" s="78">
        <v>84</v>
      </c>
      <c r="AI97" s="78"/>
      <c r="AJ97" s="78" t="s">
        <v>939</v>
      </c>
      <c r="AK97" s="78" t="s">
        <v>1010</v>
      </c>
      <c r="AL97" s="82" t="s">
        <v>1083</v>
      </c>
      <c r="AM97" s="78"/>
      <c r="AN97" s="80">
        <v>41993.386921296296</v>
      </c>
      <c r="AO97" s="82" t="s">
        <v>1173</v>
      </c>
      <c r="AP97" s="78" t="b">
        <v>0</v>
      </c>
      <c r="AQ97" s="78" t="b">
        <v>0</v>
      </c>
      <c r="AR97" s="78" t="b">
        <v>0</v>
      </c>
      <c r="AS97" s="78" t="s">
        <v>718</v>
      </c>
      <c r="AT97" s="78">
        <v>1740</v>
      </c>
      <c r="AU97" s="82" t="s">
        <v>1183</v>
      </c>
      <c r="AV97" s="78" t="b">
        <v>0</v>
      </c>
      <c r="AW97" s="78" t="s">
        <v>1210</v>
      </c>
      <c r="AX97" s="82" t="s">
        <v>1305</v>
      </c>
      <c r="AY97" s="78" t="s">
        <v>66</v>
      </c>
      <c r="AZ97" s="78" t="str">
        <f>REPLACE(INDEX(GroupVertices[Group],MATCH(Vertices[[#This Row],[Vertex]],GroupVertices[Vertex],0)),1,1,"")</f>
        <v>4</v>
      </c>
      <c r="BA97" s="48" t="s">
        <v>1487</v>
      </c>
      <c r="BB97" s="48" t="s">
        <v>1674</v>
      </c>
      <c r="BC97" s="48" t="s">
        <v>1500</v>
      </c>
      <c r="BD97" s="48" t="s">
        <v>1679</v>
      </c>
      <c r="BE97" s="48" t="s">
        <v>1681</v>
      </c>
      <c r="BF97" s="48" t="s">
        <v>1686</v>
      </c>
      <c r="BG97" s="120" t="s">
        <v>1713</v>
      </c>
      <c r="BH97" s="120" t="s">
        <v>1718</v>
      </c>
      <c r="BI97" s="120" t="s">
        <v>1742</v>
      </c>
      <c r="BJ97" s="120" t="s">
        <v>1747</v>
      </c>
      <c r="BK97" s="120">
        <v>0</v>
      </c>
      <c r="BL97" s="123">
        <v>0</v>
      </c>
      <c r="BM97" s="120">
        <v>1</v>
      </c>
      <c r="BN97" s="123">
        <v>1.1494252873563218</v>
      </c>
      <c r="BO97" s="120">
        <v>0</v>
      </c>
      <c r="BP97" s="123">
        <v>0</v>
      </c>
      <c r="BQ97" s="120">
        <v>86</v>
      </c>
      <c r="BR97" s="123">
        <v>98.85057471264368</v>
      </c>
      <c r="BS97" s="120">
        <v>87</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3" r:id="rId1" display="https://t.co/5HsaOzbEd4"/>
    <hyperlink ref="AL4" r:id="rId2" display="http://crackerjackscribe.com/"/>
    <hyperlink ref="AL5" r:id="rId3" display="http://www.link-assistant.com/"/>
    <hyperlink ref="AL7" r:id="rId4" display="http://www.contentmarketinginstitute.com/"/>
    <hyperlink ref="AL8" r:id="rId5" display="http://www.digital-drum.com/"/>
    <hyperlink ref="AL9" r:id="rId6" display="http://viralcontentbee.com/"/>
    <hyperlink ref="AL11" r:id="rId7" display="http://educationcubed.co.uk/"/>
    <hyperlink ref="AL12" r:id="rId8" display="http://www.socialmediatoday.com/"/>
    <hyperlink ref="AL13" r:id="rId9" display="https://thegenerationalopinion.wordpress.com/"/>
    <hyperlink ref="AL14" r:id="rId10" display="http://www.cooeesocialmedia.com/"/>
    <hyperlink ref="AL15" r:id="rId11" display="https://t.co/rSJFhL2bft"/>
    <hyperlink ref="AL16" r:id="rId12" display="https://www.dignited.com/author/voloo/"/>
    <hyperlink ref="AL17" r:id="rId13" display="https://www.socialmediaexaminer.com/88aa"/>
    <hyperlink ref="AL18" r:id="rId14" display="http://www.madalynsklar.com/"/>
    <hyperlink ref="AL19" r:id="rId15" display="https://t.co/cIRJS4fYc9"/>
    <hyperlink ref="AL20" r:id="rId16" display="http://bit.ly/fixnearn"/>
    <hyperlink ref="AL21" r:id="rId17" display="https://www.linkedin.com/in/taylor-mendoza-1aa435120/"/>
    <hyperlink ref="AL22" r:id="rId18" display="https://t.co/yQqjsJrceF"/>
    <hyperlink ref="AL23" r:id="rId19" display="https://t.co/WJe060yTsK"/>
    <hyperlink ref="AL24" r:id="rId20" display="https://www.fiverr.com/ajrinastudio/create-google-adwords-banner-design-static-or-html5"/>
    <hyperlink ref="AL25" r:id="rId21" display="http://blueprint360.co.in/"/>
    <hyperlink ref="AL28" r:id="rId22" display="https://t.co/zVQ86j7oYL"/>
    <hyperlink ref="AL29" r:id="rId23" display="https://t.co/jtB8gXSqr6"/>
    <hyperlink ref="AL31" r:id="rId24" display="https://t.co/2MrbKLokfU"/>
    <hyperlink ref="AL33" r:id="rId25" display="https://t.co/jtB8gYa1iE"/>
    <hyperlink ref="AL34" r:id="rId26" display="https://t.co/sfkWMDkNKs"/>
    <hyperlink ref="AL35" r:id="rId27" display="https://genepetrov.substack.com/"/>
    <hyperlink ref="AL36" r:id="rId28" display="http://www.personalautodm.com/"/>
    <hyperlink ref="AL37" r:id="rId29" display="https://www.linkedin.com/company/snowdrop-marketing"/>
    <hyperlink ref="AL39" r:id="rId30" display="https://www.linkedin.com/in/marisalouw"/>
    <hyperlink ref="AL40" r:id="rId31" display="https://t.co/eIbCvv0KPW"/>
    <hyperlink ref="AL41" r:id="rId32" display="https://t.co/YaXvgkE9i9"/>
    <hyperlink ref="AL42" r:id="rId33" display="https://t.co/ueEE2zEAii"/>
    <hyperlink ref="AL44" r:id="rId34" display="http://t.co/ShsyYfmmsq"/>
    <hyperlink ref="AL45" r:id="rId35" display="http://www.creativewebconceptsusa.com/"/>
    <hyperlink ref="AL46" r:id="rId36" display="https://t.co/RNC0SkAUk6"/>
    <hyperlink ref="AL47" r:id="rId37" display="https://t.co/cQE9sLaI67"/>
    <hyperlink ref="AL49" r:id="rId38" display="https://t.co/nmvLPtwMLK"/>
    <hyperlink ref="AL50" r:id="rId39" display="https://t.co/6ULxY2PEw9"/>
    <hyperlink ref="AL53" r:id="rId40" display="https://t.co/nbCDjxhdsJ"/>
    <hyperlink ref="AL54" r:id="rId41" display="https://t.co/0RFpS34Dv2"/>
    <hyperlink ref="AL55" r:id="rId42" display="http://www.coppersquareni.com/"/>
    <hyperlink ref="AL56" r:id="rId43" display="http://www.thesocialitesuite.com/"/>
    <hyperlink ref="AL58" r:id="rId44" display="http://www.cliffworley.com/consultation"/>
    <hyperlink ref="AL59" r:id="rId45" display="https://t.co/4BGwg8BeWH"/>
    <hyperlink ref="AL61" r:id="rId46" display="http://valuencer.net/"/>
    <hyperlink ref="AL62" r:id="rId47" display="https://t.co/XcQ1Z5IRrn"/>
    <hyperlink ref="AL63" r:id="rId48" display="http://www.firstplacepositioning.com/"/>
    <hyperlink ref="AL64" r:id="rId49" display="https://t.co/p36iaOrXrI"/>
    <hyperlink ref="AL67" r:id="rId50" display="https://t.co/D06bmnKJoa"/>
    <hyperlink ref="AL68" r:id="rId51" display="https://www.regtech.site/"/>
    <hyperlink ref="AL69" r:id="rId52" display="https://t.co/w91uZmC7Nd"/>
    <hyperlink ref="AL71" r:id="rId53" display="http://www.winaybari.wordpress.com/"/>
    <hyperlink ref="AL74" r:id="rId54" display="http://t.co/P3ExmVqLCw"/>
    <hyperlink ref="AL75" r:id="rId55" display="https://t.co/TSbJaUkYY4"/>
    <hyperlink ref="AL76" r:id="rId56" display="https://t.co/900CYjXErX"/>
    <hyperlink ref="AL77" r:id="rId57" display="http://www.scarlettdarbyshireuk.com/"/>
    <hyperlink ref="AL78" r:id="rId58" display="http://www.postingbee.com/"/>
    <hyperlink ref="AL79" r:id="rId59" display="https://t.co/hoEGtWdbf3"/>
    <hyperlink ref="AL80" r:id="rId60" display="https://t.co/ZK3XCnjciC"/>
    <hyperlink ref="AL84" r:id="rId61" display="https://www.linkedin.com/in/corellanap"/>
    <hyperlink ref="AL85" r:id="rId62" display="https://t.co/AzTdXSrb1p"/>
    <hyperlink ref="AL86" r:id="rId63" display="https://strend.io/"/>
    <hyperlink ref="AL87" r:id="rId64" display="https://t.co/0WjF77yjNw"/>
    <hyperlink ref="AL88" r:id="rId65" display="https://linktr.ee/b2the7"/>
    <hyperlink ref="AL89" r:id="rId66" display="http://www.facebook.com/DCPsocial"/>
    <hyperlink ref="AL91" r:id="rId67" display="http://monis.net/"/>
    <hyperlink ref="AL92" r:id="rId68" display="https://t.co/K49LWSLLm2"/>
    <hyperlink ref="AL93" r:id="rId69" display="http://www.fuzed.link/"/>
    <hyperlink ref="AL94" r:id="rId70" display="http://www.ah-marketing.co.uk/"/>
    <hyperlink ref="AL95" r:id="rId71" display="http://www.am-marketing.nl/"/>
    <hyperlink ref="AL96" r:id="rId72" display="http://t.co/QADN9Z1vES"/>
    <hyperlink ref="AL97" r:id="rId73" display="https://blogtrybe.com/"/>
    <hyperlink ref="AO3" r:id="rId74" display="https://pbs.twimg.com/profile_banners/18726840/1490051982"/>
    <hyperlink ref="AO4" r:id="rId75" display="https://pbs.twimg.com/profile_banners/433732413/1466182011"/>
    <hyperlink ref="AO5" r:id="rId76" display="https://pbs.twimg.com/profile_banners/37626761/1486558537"/>
    <hyperlink ref="AO6" r:id="rId77" display="https://pbs.twimg.com/profile_banners/991644602712117248/1531481252"/>
    <hyperlink ref="AO7" r:id="rId78" display="https://pbs.twimg.com/profile_banners/18240655/1546873538"/>
    <hyperlink ref="AO8" r:id="rId79" display="https://pbs.twimg.com/profile_banners/718114413300072448/1481979058"/>
    <hyperlink ref="AO10" r:id="rId80" display="https://pbs.twimg.com/profile_banners/1089670042533416960/1548807022"/>
    <hyperlink ref="AO11" r:id="rId81" display="https://pbs.twimg.com/profile_banners/805803855426494465/1481038424"/>
    <hyperlink ref="AO12" r:id="rId82" display="https://pbs.twimg.com/profile_banners/15441074/1507233102"/>
    <hyperlink ref="AO13" r:id="rId83" display="https://pbs.twimg.com/profile_banners/2768691382/1552682605"/>
    <hyperlink ref="AO14" r:id="rId84" display="https://pbs.twimg.com/profile_banners/977189873194061824/1551801131"/>
    <hyperlink ref="AO15" r:id="rId85" display="https://pbs.twimg.com/profile_banners/2165301067/1554294903"/>
    <hyperlink ref="AO16" r:id="rId86" display="https://pbs.twimg.com/profile_banners/926206350849400833/1553385773"/>
    <hyperlink ref="AO17" r:id="rId87" display="https://pbs.twimg.com/profile_banners/53925101/1399383763"/>
    <hyperlink ref="AO18" r:id="rId88" display="https://pbs.twimg.com/profile_banners/14164297/1485550174"/>
    <hyperlink ref="AO19" r:id="rId89" display="https://pbs.twimg.com/profile_banners/1019412378327412737/1531883076"/>
    <hyperlink ref="AO20" r:id="rId90" display="https://pbs.twimg.com/profile_banners/364430710/1532944932"/>
    <hyperlink ref="AO21" r:id="rId91" display="https://pbs.twimg.com/profile_banners/1100091219894362114/1551383575"/>
    <hyperlink ref="AO22" r:id="rId92" display="https://pbs.twimg.com/profile_banners/856995865462022144/1517454800"/>
    <hyperlink ref="AO23" r:id="rId93" display="https://pbs.twimg.com/profile_banners/3995849414/1548959135"/>
    <hyperlink ref="AO24" r:id="rId94" display="https://pbs.twimg.com/profile_banners/988674449003003904/1535328017"/>
    <hyperlink ref="AO25" r:id="rId95" display="https://pbs.twimg.com/profile_banners/15008354/1556174708"/>
    <hyperlink ref="AO26" r:id="rId96" display="https://pbs.twimg.com/profile_banners/3388972174/1499343703"/>
    <hyperlink ref="AO27" r:id="rId97" display="https://pbs.twimg.com/profile_banners/1110953492313604096/1555967494"/>
    <hyperlink ref="AO29" r:id="rId98" display="https://pbs.twimg.com/profile_banners/1922243041/1544570412"/>
    <hyperlink ref="AO30" r:id="rId99" display="https://pbs.twimg.com/profile_banners/1116313144215912449/1555056093"/>
    <hyperlink ref="AO31" r:id="rId100" display="https://pbs.twimg.com/profile_banners/96026289/1530561237"/>
    <hyperlink ref="AO32" r:id="rId101" display="https://pbs.twimg.com/profile_banners/1029208129/1531457598"/>
    <hyperlink ref="AO33" r:id="rId102" display="https://pbs.twimg.com/profile_banners/757770821112729600/1539974773"/>
    <hyperlink ref="AO34" r:id="rId103" display="https://pbs.twimg.com/profile_banners/54979071/1484744955"/>
    <hyperlink ref="AO35" r:id="rId104" display="https://pbs.twimg.com/profile_banners/771007619360231424/1557157110"/>
    <hyperlink ref="AO36" r:id="rId105" display="https://pbs.twimg.com/profile_banners/874714397968650245/1528396303"/>
    <hyperlink ref="AO37" r:id="rId106" display="https://pbs.twimg.com/profile_banners/890321342410747905/1508190390"/>
    <hyperlink ref="AO38" r:id="rId107" display="https://pbs.twimg.com/profile_banners/799032122/1557282618"/>
    <hyperlink ref="AO39" r:id="rId108" display="https://pbs.twimg.com/profile_banners/118354896/1555388413"/>
    <hyperlink ref="AO40" r:id="rId109" display="https://pbs.twimg.com/profile_banners/955691603531677696/1554782073"/>
    <hyperlink ref="AO41" r:id="rId110" display="https://pbs.twimg.com/profile_banners/344156225/1554690630"/>
    <hyperlink ref="AO42" r:id="rId111" display="https://pbs.twimg.com/profile_banners/609768418/1488518787"/>
    <hyperlink ref="AO43" r:id="rId112" display="https://pbs.twimg.com/profile_banners/830706860/1397318765"/>
    <hyperlink ref="AO45" r:id="rId113" display="https://pbs.twimg.com/profile_banners/16712855/1524753431"/>
    <hyperlink ref="AO46" r:id="rId114" display="https://pbs.twimg.com/profile_banners/788873117158387713/1547997147"/>
    <hyperlink ref="AO47" r:id="rId115" display="https://pbs.twimg.com/profile_banners/128996588/1458274521"/>
    <hyperlink ref="AO48" r:id="rId116" display="https://pbs.twimg.com/profile_banners/198609576/1483262430"/>
    <hyperlink ref="AO49" r:id="rId117" display="https://pbs.twimg.com/profile_banners/29263258/1507211073"/>
    <hyperlink ref="AO50" r:id="rId118" display="https://pbs.twimg.com/profile_banners/734969695/1550487560"/>
    <hyperlink ref="AO51" r:id="rId119" display="https://pbs.twimg.com/profile_banners/82145673/1416196409"/>
    <hyperlink ref="AO52" r:id="rId120" display="https://pbs.twimg.com/profile_banners/927604850/1556924809"/>
    <hyperlink ref="AO53" r:id="rId121" display="https://pbs.twimg.com/profile_banners/12683022/1452777780"/>
    <hyperlink ref="AO54" r:id="rId122" display="https://pbs.twimg.com/profile_banners/94495705/1506539044"/>
    <hyperlink ref="AO55" r:id="rId123" display="https://pbs.twimg.com/profile_banners/2231328445/1554299318"/>
    <hyperlink ref="AO56" r:id="rId124" display="https://pbs.twimg.com/profile_banners/125136532/1465110066"/>
    <hyperlink ref="AO58" r:id="rId125" display="https://pbs.twimg.com/profile_banners/160625536/1553877394"/>
    <hyperlink ref="AO59" r:id="rId126" display="https://pbs.twimg.com/profile_banners/16915371/1548985281"/>
    <hyperlink ref="AO60" r:id="rId127" display="https://pbs.twimg.com/profile_banners/1035952969601114112/1555113186"/>
    <hyperlink ref="AO61" r:id="rId128" display="https://pbs.twimg.com/profile_banners/1025760006086508544/1544801960"/>
    <hyperlink ref="AO62" r:id="rId129" display="https://pbs.twimg.com/profile_banners/403859490/1433356603"/>
    <hyperlink ref="AO64" r:id="rId130" display="https://pbs.twimg.com/profile_banners/3585852614/1549806858"/>
    <hyperlink ref="AO66" r:id="rId131" display="https://pbs.twimg.com/profile_banners/780670782770860032/1475005136"/>
    <hyperlink ref="AO67" r:id="rId132" display="https://pbs.twimg.com/profile_banners/3048138907/1555553750"/>
    <hyperlink ref="AO68" r:id="rId133" display="https://pbs.twimg.com/profile_banners/53015192/1537922706"/>
    <hyperlink ref="AO69" r:id="rId134" display="https://pbs.twimg.com/profile_banners/85105267/1555566772"/>
    <hyperlink ref="AO70" r:id="rId135" display="https://pbs.twimg.com/profile_banners/217001190/1424113615"/>
    <hyperlink ref="AO71" r:id="rId136" display="https://pbs.twimg.com/profile_banners/179873861/1494328990"/>
    <hyperlink ref="AO72" r:id="rId137" display="https://pbs.twimg.com/profile_banners/471113985/1557150728"/>
    <hyperlink ref="AO73" r:id="rId138" display="https://pbs.twimg.com/profile_banners/1954013046/1537377980"/>
    <hyperlink ref="AO74" r:id="rId139" display="https://pbs.twimg.com/profile_banners/14996116/1405069952"/>
    <hyperlink ref="AO75" r:id="rId140" display="https://pbs.twimg.com/profile_banners/103839670/1505892973"/>
    <hyperlink ref="AO76" r:id="rId141" display="https://pbs.twimg.com/profile_banners/83680246/1493836006"/>
    <hyperlink ref="AO77" r:id="rId142" display="https://pbs.twimg.com/profile_banners/1362959900/1554137371"/>
    <hyperlink ref="AO78" r:id="rId143" display="https://pbs.twimg.com/profile_banners/722485513228124160/1552850144"/>
    <hyperlink ref="AO79" r:id="rId144" display="https://pbs.twimg.com/profile_banners/814855664648486914/1483114281"/>
    <hyperlink ref="AO80" r:id="rId145" display="https://pbs.twimg.com/profile_banners/805542210703949824/1499760557"/>
    <hyperlink ref="AO81" r:id="rId146" display="https://pbs.twimg.com/profile_banners/3310721736/1440404156"/>
    <hyperlink ref="AO82" r:id="rId147" display="https://pbs.twimg.com/profile_banners/1113323638462095361/1554651752"/>
    <hyperlink ref="AO83" r:id="rId148" display="https://pbs.twimg.com/profile_banners/935475590181687297/1511891851"/>
    <hyperlink ref="AO84" r:id="rId149" display="https://pbs.twimg.com/profile_banners/1101255272843087872/1554828125"/>
    <hyperlink ref="AO85" r:id="rId150" display="https://pbs.twimg.com/profile_banners/180505807/1462974771"/>
    <hyperlink ref="AO86" r:id="rId151" display="https://pbs.twimg.com/profile_banners/944848107514335232/1555714329"/>
    <hyperlink ref="AO87" r:id="rId152" display="https://pbs.twimg.com/profile_banners/1026132252718256130/1533484980"/>
    <hyperlink ref="AO88" r:id="rId153" display="https://pbs.twimg.com/profile_banners/3988196303/1557165210"/>
    <hyperlink ref="AO89" r:id="rId154" display="https://pbs.twimg.com/profile_banners/67692268/1447631010"/>
    <hyperlink ref="AO90" r:id="rId155" display="https://pbs.twimg.com/profile_banners/978319191798374400/1529250649"/>
    <hyperlink ref="AO91" r:id="rId156" display="https://pbs.twimg.com/profile_banners/18349397/1453639250"/>
    <hyperlink ref="AO92" r:id="rId157" display="https://pbs.twimg.com/profile_banners/565955893/1505698765"/>
    <hyperlink ref="AO93" r:id="rId158" display="https://pbs.twimg.com/profile_banners/888391559082848256/1556893065"/>
    <hyperlink ref="AO94" r:id="rId159" display="https://pbs.twimg.com/profile_banners/336133573/1551352022"/>
    <hyperlink ref="AO95" r:id="rId160" display="https://pbs.twimg.com/profile_banners/118057572/1478813353"/>
    <hyperlink ref="AO96" r:id="rId161" display="https://pbs.twimg.com/profile_banners/38263740/1533225456"/>
    <hyperlink ref="AO97" r:id="rId162" display="https://pbs.twimg.com/profile_banners/2933378152/1553432716"/>
    <hyperlink ref="AU3" r:id="rId163" display="http://abs.twimg.com/images/themes/theme9/bg.gif"/>
    <hyperlink ref="AU4" r:id="rId164" display="http://abs.twimg.com/images/themes/theme11/bg.gif"/>
    <hyperlink ref="AU5" r:id="rId165" display="http://abs.twimg.com/images/themes/theme15/bg.png"/>
    <hyperlink ref="AU6" r:id="rId166" display="http://abs.twimg.com/images/themes/theme1/bg.png"/>
    <hyperlink ref="AU7" r:id="rId167" display="http://abs.twimg.com/images/themes/theme1/bg.png"/>
    <hyperlink ref="AU8" r:id="rId168" display="http://abs.twimg.com/images/themes/theme1/bg.png"/>
    <hyperlink ref="AU9" r:id="rId169" display="http://abs.twimg.com/images/themes/theme16/bg.gif"/>
    <hyperlink ref="AU10" r:id="rId170" display="http://abs.twimg.com/images/themes/theme1/bg.png"/>
    <hyperlink ref="AU12" r:id="rId171" display="http://abs.twimg.com/images/themes/theme14/bg.gif"/>
    <hyperlink ref="AU13" r:id="rId172" display="http://abs.twimg.com/images/themes/theme1/bg.png"/>
    <hyperlink ref="AU15" r:id="rId173" display="http://abs.twimg.com/images/themes/theme1/bg.png"/>
    <hyperlink ref="AU17" r:id="rId174" display="http://abs.twimg.com/images/themes/theme1/bg.png"/>
    <hyperlink ref="AU18" r:id="rId175" display="http://abs.twimg.com/images/themes/theme14/bg.gif"/>
    <hyperlink ref="AU20" r:id="rId176" display="http://abs.twimg.com/images/themes/theme9/bg.gif"/>
    <hyperlink ref="AU22" r:id="rId177" display="http://abs.twimg.com/images/themes/theme1/bg.png"/>
    <hyperlink ref="AU23" r:id="rId178" display="http://abs.twimg.com/images/themes/theme1/bg.png"/>
    <hyperlink ref="AU25" r:id="rId179" display="http://abs.twimg.com/images/themes/theme1/bg.png"/>
    <hyperlink ref="AU26" r:id="rId180" display="http://abs.twimg.com/images/themes/theme1/bg.png"/>
    <hyperlink ref="AU29" r:id="rId181" display="http://abs.twimg.com/images/themes/theme1/bg.png"/>
    <hyperlink ref="AU31" r:id="rId182" display="http://abs.twimg.com/images/themes/theme1/bg.png"/>
    <hyperlink ref="AU32" r:id="rId183" display="http://abs.twimg.com/images/themes/theme1/bg.png"/>
    <hyperlink ref="AU33" r:id="rId184" display="http://abs.twimg.com/images/themes/theme1/bg.png"/>
    <hyperlink ref="AU34" r:id="rId185" display="http://abs.twimg.com/images/themes/theme7/bg.gif"/>
    <hyperlink ref="AU37" r:id="rId186" display="http://abs.twimg.com/images/themes/theme1/bg.png"/>
    <hyperlink ref="AU38" r:id="rId187" display="http://abs.twimg.com/images/themes/theme1/bg.png"/>
    <hyperlink ref="AU39" r:id="rId188" display="http://abs.twimg.com/images/themes/theme9/bg.gif"/>
    <hyperlink ref="AU41" r:id="rId189" display="http://abs.twimg.com/images/themes/theme14/bg.gif"/>
    <hyperlink ref="AU42" r:id="rId190" display="http://abs.twimg.com/images/themes/theme10/bg.gif"/>
    <hyperlink ref="AU43" r:id="rId191" display="http://abs.twimg.com/images/themes/theme1/bg.png"/>
    <hyperlink ref="AU44" r:id="rId192" display="http://a0.twimg.com/profile_background_images/16578967/socialme_twitter_image.jpg"/>
    <hyperlink ref="AU45" r:id="rId193" display="http://abs.twimg.com/images/themes/theme15/bg.png"/>
    <hyperlink ref="AU46" r:id="rId194" display="http://abs.twimg.com/images/themes/theme1/bg.png"/>
    <hyperlink ref="AU47" r:id="rId195" display="http://abs.twimg.com/images/themes/theme14/bg.gif"/>
    <hyperlink ref="AU48" r:id="rId196" display="http://abs.twimg.com/images/themes/theme18/bg.gif"/>
    <hyperlink ref="AU49" r:id="rId197" display="http://abs.twimg.com/images/themes/theme2/bg.gif"/>
    <hyperlink ref="AU50" r:id="rId198" display="http://abs.twimg.com/images/themes/theme14/bg.gif"/>
    <hyperlink ref="AU51" r:id="rId199" display="http://abs.twimg.com/images/themes/theme9/bg.gif"/>
    <hyperlink ref="AU52" r:id="rId200" display="http://abs.twimg.com/images/themes/theme9/bg.gif"/>
    <hyperlink ref="AU53" r:id="rId201" display="http://abs.twimg.com/images/themes/theme1/bg.png"/>
    <hyperlink ref="AU54" r:id="rId202" display="http://abs.twimg.com/images/themes/theme12/bg.gif"/>
    <hyperlink ref="AU55" r:id="rId203" display="http://abs.twimg.com/images/themes/theme1/bg.png"/>
    <hyperlink ref="AU56" r:id="rId204" display="http://abs.twimg.com/images/themes/theme11/bg.gif"/>
    <hyperlink ref="AU57" r:id="rId205" display="http://abs.twimg.com/images/themes/theme1/bg.png"/>
    <hyperlink ref="AU58" r:id="rId206" display="http://abs.twimg.com/images/themes/theme9/bg.gif"/>
    <hyperlink ref="AU59" r:id="rId207" display="http://abs.twimg.com/images/themes/theme5/bg.gif"/>
    <hyperlink ref="AU61" r:id="rId208" display="http://abs.twimg.com/images/themes/theme1/bg.png"/>
    <hyperlink ref="AU62" r:id="rId209" display="http://abs.twimg.com/images/themes/theme1/bg.png"/>
    <hyperlink ref="AU63" r:id="rId210" display="http://abs.twimg.com/images/themes/theme6/bg.gif"/>
    <hyperlink ref="AU64" r:id="rId211" display="http://abs.twimg.com/images/themes/theme1/bg.png"/>
    <hyperlink ref="AU67" r:id="rId212" display="http://abs.twimg.com/images/themes/theme17/bg.gif"/>
    <hyperlink ref="AU68" r:id="rId213" display="http://abs.twimg.com/images/themes/theme10/bg.gif"/>
    <hyperlink ref="AU69" r:id="rId214" display="http://abs.twimg.com/images/themes/theme15/bg.png"/>
    <hyperlink ref="AU70" r:id="rId215" display="http://abs.twimg.com/images/themes/theme8/bg.gif"/>
    <hyperlink ref="AU71" r:id="rId216" display="http://abs.twimg.com/images/themes/theme1/bg.png"/>
    <hyperlink ref="AU72" r:id="rId217" display="http://abs.twimg.com/images/themes/theme1/bg.png"/>
    <hyperlink ref="AU73" r:id="rId218" display="http://abs.twimg.com/images/themes/theme18/bg.gif"/>
    <hyperlink ref="AU74" r:id="rId219" display="http://abs.twimg.com/images/themes/theme7/bg.gif"/>
    <hyperlink ref="AU75" r:id="rId220" display="http://abs.twimg.com/images/themes/theme9/bg.gif"/>
    <hyperlink ref="AU76" r:id="rId221" display="http://abs.twimg.com/images/themes/theme2/bg.gif"/>
    <hyperlink ref="AU77" r:id="rId222" display="http://abs.twimg.com/images/themes/theme1/bg.png"/>
    <hyperlink ref="AU79" r:id="rId223" display="http://abs.twimg.com/images/themes/theme1/bg.png"/>
    <hyperlink ref="AU81" r:id="rId224" display="http://abs.twimg.com/images/themes/theme1/bg.png"/>
    <hyperlink ref="AU84" r:id="rId225" display="http://abs.twimg.com/images/themes/theme1/bg.png"/>
    <hyperlink ref="AU85" r:id="rId226" display="http://abs.twimg.com/images/themes/theme1/bg.png"/>
    <hyperlink ref="AU86" r:id="rId227" display="http://abs.twimg.com/images/themes/theme1/bg.png"/>
    <hyperlink ref="AU87" r:id="rId228" display="http://abs.twimg.com/images/themes/theme1/bg.png"/>
    <hyperlink ref="AU88" r:id="rId229" display="http://abs.twimg.com/images/themes/theme1/bg.png"/>
    <hyperlink ref="AU89" r:id="rId230" display="http://abs.twimg.com/images/themes/theme9/bg.gif"/>
    <hyperlink ref="AU91" r:id="rId231" display="http://abs.twimg.com/images/themes/theme13/bg.gif"/>
    <hyperlink ref="AU92" r:id="rId232" display="http://abs.twimg.com/images/themes/theme1/bg.png"/>
    <hyperlink ref="AU93" r:id="rId233" display="http://abs.twimg.com/images/themes/theme1/bg.png"/>
    <hyperlink ref="AU94" r:id="rId234" display="http://abs.twimg.com/images/themes/theme1/bg.png"/>
    <hyperlink ref="AU95" r:id="rId235" display="http://abs.twimg.com/images/themes/theme9/bg.gif"/>
    <hyperlink ref="AU96" r:id="rId236" display="http://abs.twimg.com/images/themes/theme1/bg.png"/>
    <hyperlink ref="AU97" r:id="rId237" display="http://abs.twimg.com/images/themes/theme1/bg.png"/>
    <hyperlink ref="F3" r:id="rId238" display="http://pbs.twimg.com/profile_images/1864869920/JLK_logo_Twitter_normal.gif"/>
    <hyperlink ref="F4" r:id="rId239" display="http://pbs.twimg.com/profile_images/846409220832473088/-1Wh0Keo_normal.jpg"/>
    <hyperlink ref="F5" r:id="rId240" display="http://pbs.twimg.com/profile_images/885133434242379776/Smypch9I_normal.jpg"/>
    <hyperlink ref="F6" r:id="rId241" display="http://pbs.twimg.com/profile_images/991957403364184064/9xATSjNM_normal.jpg"/>
    <hyperlink ref="F7" r:id="rId242" display="http://pbs.twimg.com/profile_images/2372988200/cudltvccob8x3kysv6rg_normal.jpeg"/>
    <hyperlink ref="F8" r:id="rId243" display="http://pbs.twimg.com/profile_images/1087435891575062530/aF02E_6I_normal.jpg"/>
    <hyperlink ref="F9" r:id="rId244" display="http://pbs.twimg.com/profile_images/2612341954/62bqhc9hzo18o0i9ic65_normal.gif"/>
    <hyperlink ref="F10" r:id="rId245" display="http://pbs.twimg.com/profile_images/1090076270912856069/YV7gric3_normal.jpg"/>
    <hyperlink ref="F11" r:id="rId246" display="http://pbs.twimg.com/profile_images/806159598252150784/Q-SpjRrK_normal.jpg"/>
    <hyperlink ref="F12" r:id="rId247" display="http://pbs.twimg.com/profile_images/487242217887502337/qOMRQbPk_normal.jpeg"/>
    <hyperlink ref="F13" r:id="rId248" display="http://pbs.twimg.com/profile_images/1106697498570227712/B6w3qb3N_normal.jpg"/>
    <hyperlink ref="F14" r:id="rId249" display="http://pbs.twimg.com/profile_images/1103037214005571584/-bB2dNVN_normal.png"/>
    <hyperlink ref="F15" r:id="rId250" display="http://pbs.twimg.com/profile_images/513958898986790913/dZbusBwx_normal.png"/>
    <hyperlink ref="F16" r:id="rId251" display="http://pbs.twimg.com/profile_images/1113245837474369537/9elLXbK-_normal.jpg"/>
    <hyperlink ref="F17" r:id="rId252" display="http://pbs.twimg.com/profile_images/463673794716909569/DvZl4mU3_normal.png"/>
    <hyperlink ref="F18" r:id="rId253" display="http://pbs.twimg.com/profile_images/971518376076984320/eQdX_nIQ_normal.jpg"/>
    <hyperlink ref="F19" r:id="rId254" display="http://pbs.twimg.com/profile_images/1019413817309085696/andn1BiI_normal.jpg"/>
    <hyperlink ref="F20" r:id="rId255" display="http://pbs.twimg.com/profile_images/1029184534632267776/cdX-KRln_normal.jpg"/>
    <hyperlink ref="F21" r:id="rId256" display="http://pbs.twimg.com/profile_images/1101205487838584832/8kG-fYO2_normal.jpg"/>
    <hyperlink ref="F22" r:id="rId257" display="http://pbs.twimg.com/profile_images/958900715459694592/nmxTsQHj_normal.jpg"/>
    <hyperlink ref="F23" r:id="rId258" display="http://pbs.twimg.com/profile_images/1091039762582884353/XWHF6zEH_normal.jpg"/>
    <hyperlink ref="F24" r:id="rId259" display="http://pbs.twimg.com/profile_images/988676158634868737/P17l7GnN_normal.jpg"/>
    <hyperlink ref="F25" r:id="rId260" display="http://pbs.twimg.com/profile_images/1106801017570549760/_cnCvoKf_normal.png"/>
    <hyperlink ref="F26" r:id="rId261" display="http://pbs.twimg.com/profile_images/882937948869722112/7bdr_2Fr_normal.jpg"/>
    <hyperlink ref="F27" r:id="rId262" display="http://pbs.twimg.com/profile_images/1120435000845971458/NLIAapta_normal.jpg"/>
    <hyperlink ref="F28" r:id="rId263" display="http://pbs.twimg.com/profile_images/1004243547472556032/yayWifmC_normal.jpg"/>
    <hyperlink ref="F29" r:id="rId264" display="http://pbs.twimg.com/profile_images/1072631939989942272/QQr9Sev3_normal.jpg"/>
    <hyperlink ref="F30" r:id="rId265" display="http://pbs.twimg.com/profile_images/1116313319902781443/3HzeQ9gp_normal.jpg"/>
    <hyperlink ref="F31" r:id="rId266" display="http://pbs.twimg.com/profile_images/1013863655941779458/-HfoqhFX_normal.jpg"/>
    <hyperlink ref="F32" r:id="rId267" display="http://pbs.twimg.com/profile_images/975040211267801089/qNP_Vu7P_normal.jpg"/>
    <hyperlink ref="F33" r:id="rId268" display="http://pbs.twimg.com/profile_images/987104009168142336/W-4T9eHh_normal.jpg"/>
    <hyperlink ref="F34" r:id="rId269" display="http://pbs.twimg.com/profile_images/434673100798447616/acRKnzKU_normal.jpeg"/>
    <hyperlink ref="F35" r:id="rId270" display="http://pbs.twimg.com/profile_images/1122565997599260673/pc2dzeTp_normal.png"/>
    <hyperlink ref="F36" r:id="rId271" display="http://pbs.twimg.com/profile_images/1005142515564142592/5LFagGW2_normal.jpg"/>
    <hyperlink ref="F37" r:id="rId272" display="http://pbs.twimg.com/profile_images/920041568144384000/EAhHp4-u_normal.jpg"/>
    <hyperlink ref="F38" r:id="rId273" display="http://pbs.twimg.com/profile_images/1042939911941316608/rVhfVHoI_normal.jpg"/>
    <hyperlink ref="F39" r:id="rId274" display="http://pbs.twimg.com/profile_images/1113324013080727552/ZpbrrxV8_normal.jpg"/>
    <hyperlink ref="F40" r:id="rId275" display="http://pbs.twimg.com/profile_images/1125336074086178818/QRV8LpZW_normal.jpg"/>
    <hyperlink ref="F41" r:id="rId276" display="http://pbs.twimg.com/profile_images/1123240846760054784/pWwIZm54_normal.jpg"/>
    <hyperlink ref="F42" r:id="rId277" display="http://pbs.twimg.com/profile_images/1041572269527576577/6pgnmS8k_normal.jpg"/>
    <hyperlink ref="F43" r:id="rId278" display="http://pbs.twimg.com/profile_images/1029366546106384386/Syiiivmq_normal.jpg"/>
    <hyperlink ref="F44" r:id="rId279" display="http://a0.twimg.com/profile_images/254440800/socialme_normal.jpg"/>
    <hyperlink ref="F45" r:id="rId280" display="http://pbs.twimg.com/profile_images/866981183464386561/zCkOKtMf_normal.jpg"/>
    <hyperlink ref="F46" r:id="rId281" display="http://pbs.twimg.com/profile_images/1031917989984194560/0lo3-4wE_normal.jpg"/>
    <hyperlink ref="F47" r:id="rId282" display="http://pbs.twimg.com/profile_images/1009598385538596865/G2-6ykGO_normal.jpg"/>
    <hyperlink ref="F48" r:id="rId283" display="http://pbs.twimg.com/profile_images/961417983271739392/MBcouCgC_normal.jpg"/>
    <hyperlink ref="F49" r:id="rId284" display="http://pbs.twimg.com/profile_images/929112443137286144/f9x4tTrN_normal.jpg"/>
    <hyperlink ref="F50" r:id="rId285" display="http://pbs.twimg.com/profile_images/1093178371679371264/XhXnZUmI_normal.jpg"/>
    <hyperlink ref="F51" r:id="rId286" display="http://pbs.twimg.com/profile_images/963087423323373568/3XcnnCDv_normal.jpg"/>
    <hyperlink ref="F52" r:id="rId287" display="http://pbs.twimg.com/profile_images/1124448305826619392/D26OAkjy_normal.jpg"/>
    <hyperlink ref="F53" r:id="rId288" display="http://pbs.twimg.com/profile_images/978993366221246465/jghb2Ywd_normal.jpg"/>
    <hyperlink ref="F54" r:id="rId289" display="http://pbs.twimg.com/profile_images/1094044730508410881/YCH5z10g_normal.jpg"/>
    <hyperlink ref="F55" r:id="rId290" display="http://pbs.twimg.com/profile_images/976456474812612608/Pvp6A_Dq_normal.jpg"/>
    <hyperlink ref="F56" r:id="rId291" display="http://pbs.twimg.com/profile_images/1123719011764711424/CEqINWz6_normal.png"/>
    <hyperlink ref="F57" r:id="rId292" display="http://pbs.twimg.com/profile_images/921728131152494593/Sq6n7sPZ_normal.jpg"/>
    <hyperlink ref="F58" r:id="rId293" display="http://pbs.twimg.com/profile_images/869220255096201217/sfE2rJKJ_normal.jpg"/>
    <hyperlink ref="F59" r:id="rId294" display="http://pbs.twimg.com/profile_images/1090640346369921026/40to8-IP_normal.jpg"/>
    <hyperlink ref="F60" r:id="rId295" display="http://pbs.twimg.com/profile_images/1112043511677771776/hPTMLEln_normal.jpg"/>
    <hyperlink ref="F61" r:id="rId296" display="http://pbs.twimg.com/profile_images/1025760574951419905/VJnPrBNO_normal.jpg"/>
    <hyperlink ref="F62" r:id="rId297" display="http://pbs.twimg.com/profile_images/665618948218609666/a6228emI_normal.jpg"/>
    <hyperlink ref="F63" r:id="rId298" display="http://pbs.twimg.com/profile_images/378800000522771851/0e6bae89f5dc1de5c934c0cb151cab6d_normal.jpeg"/>
    <hyperlink ref="F64" r:id="rId299" display="http://pbs.twimg.com/profile_images/1122846521513275392/7j7on-pd_normal.jpg"/>
    <hyperlink ref="F65" r:id="rId300" display="http://abs.twimg.com/sticky/default_profile_images/default_profile_normal.png"/>
    <hyperlink ref="F66" r:id="rId301" display="http://pbs.twimg.com/profile_images/780672350245294084/U08IK_Jh_normal.jpg"/>
    <hyperlink ref="F67" r:id="rId302" display="http://pbs.twimg.com/profile_images/1053820356979437568/fXkCF6Wd_normal.jpg"/>
    <hyperlink ref="F68" r:id="rId303" display="http://pbs.twimg.com/profile_images/1108554708875014145/IsDZVaDj_normal.jpg"/>
    <hyperlink ref="F69" r:id="rId304" display="http://pbs.twimg.com/profile_images/1119884001643118592/RzVJGbl5_normal.jpg"/>
    <hyperlink ref="F70" r:id="rId305" display="http://pbs.twimg.com/profile_images/818447560897679361/exqMAHgb_normal.jpg"/>
    <hyperlink ref="F71" r:id="rId306" display="http://pbs.twimg.com/profile_images/1019657436175757313/Z_9rAQZH_normal.jpg"/>
    <hyperlink ref="F72" r:id="rId307" display="http://pbs.twimg.com/profile_images/1071916654777507847/iBUsv7Fd_normal.jpg"/>
    <hyperlink ref="F73" r:id="rId308" display="http://pbs.twimg.com/profile_images/871790645861654528/qu7C766i_normal.jpg"/>
    <hyperlink ref="F74" r:id="rId309" display="http://pbs.twimg.com/profile_images/487522448355516416/UVz68NP4_normal.png"/>
    <hyperlink ref="F75" r:id="rId310" display="http://pbs.twimg.com/profile_images/1028758712675127297/GJ1QOJoX_normal.jpg"/>
    <hyperlink ref="F76" r:id="rId311" display="http://pbs.twimg.com/profile_images/1825375754/Kavitha_Headshot_normal.jpg"/>
    <hyperlink ref="F77" r:id="rId312" display="http://pbs.twimg.com/profile_images/865318741311094784/0LK-zmb1_normal.jpg"/>
    <hyperlink ref="F78" r:id="rId313" display="http://pbs.twimg.com/profile_images/722485870545149952/vgKfzLUK_normal.jpg"/>
    <hyperlink ref="F79" r:id="rId314" display="http://pbs.twimg.com/profile_images/1127855491395260416/rG1igP3i_normal.jpg"/>
    <hyperlink ref="F80" r:id="rId315" display="http://pbs.twimg.com/profile_images/1057232266454319104/PBZrUvgk_normal.jpg"/>
    <hyperlink ref="F81" r:id="rId316" display="http://pbs.twimg.com/profile_images/635728484648685568/shbB4SyY_normal.jpg"/>
    <hyperlink ref="F82" r:id="rId317" display="http://pbs.twimg.com/profile_images/1114915453774602240/x3aGk45h_normal.png"/>
    <hyperlink ref="F83" r:id="rId318" display="http://pbs.twimg.com/profile_images/1023615385327661056/JLOeWuuR_normal.jpg"/>
    <hyperlink ref="F84" r:id="rId319" display="http://pbs.twimg.com/profile_images/1101255537264594945/OcaLjE0m_normal.jpg"/>
    <hyperlink ref="F85" r:id="rId320" display="http://pbs.twimg.com/profile_images/786681705981673472/T5OKNZ1-_normal.jpg"/>
    <hyperlink ref="F86" r:id="rId321" display="http://pbs.twimg.com/profile_images/1118563003765534720/yNBaWxKI_normal.png"/>
    <hyperlink ref="F87" r:id="rId322" display="http://pbs.twimg.com/profile_images/1043817185678897153/bALC3l-8_normal.jpg"/>
    <hyperlink ref="F88" r:id="rId323" display="http://pbs.twimg.com/profile_images/994319408947449856/ScQPPPOP_normal.jpg"/>
    <hyperlink ref="F89" r:id="rId324" display="http://pbs.twimg.com/profile_images/656515061129826304/qvdIEnTP_normal.jpg"/>
    <hyperlink ref="F90" r:id="rId325" display="http://pbs.twimg.com/profile_images/1008375008261910528/2p4uCqHj_normal.jpg"/>
    <hyperlink ref="F91" r:id="rId326" display="http://pbs.twimg.com/profile_images/913811675505192960/0xPcrAab_normal.jpg"/>
    <hyperlink ref="F92" r:id="rId327" display="http://pbs.twimg.com/profile_images/1069386689234305024/qf3H_lg1_normal.jpg"/>
    <hyperlink ref="F93" r:id="rId328" display="http://pbs.twimg.com/profile_images/1120658975828131841/h1lSwie7_normal.png"/>
    <hyperlink ref="F94" r:id="rId329" display="http://pbs.twimg.com/profile_images/1017079329027756033/FiZNVJTo_normal.jpg"/>
    <hyperlink ref="F95" r:id="rId330" display="http://pbs.twimg.com/profile_images/696143278807375872/_8KOQ7tg_normal.jpg"/>
    <hyperlink ref="F96" r:id="rId331" display="http://pbs.twimg.com/profile_images/1025047861669634049/3sQgqm6d_normal.jpg"/>
    <hyperlink ref="F97" r:id="rId332" display="http://pbs.twimg.com/profile_images/1109803241435549697/v3a0BDXo_normal.png"/>
    <hyperlink ref="AX3" r:id="rId333" display="https://twitter.com/jlkcreative"/>
    <hyperlink ref="AX4" r:id="rId334" display="https://twitter.com/cjscribe"/>
    <hyperlink ref="AX5" r:id="rId335" display="https://twitter.com/seopowersuite"/>
    <hyperlink ref="AX6" r:id="rId336" display="https://twitter.com/anna_bredava"/>
    <hyperlink ref="AX7" r:id="rId337" display="https://twitter.com/cmicontent"/>
    <hyperlink ref="AX8" r:id="rId338" display="https://twitter.com/fi_digitaldrum"/>
    <hyperlink ref="AX9" r:id="rId339" display="https://twitter.com/vcbuzz"/>
    <hyperlink ref="AX10" r:id="rId340" display="https://twitter.com/mymarketingmule"/>
    <hyperlink ref="AX11" r:id="rId341" display="https://twitter.com/cubed_education"/>
    <hyperlink ref="AX12" r:id="rId342" display="https://twitter.com/socialmedia2day"/>
    <hyperlink ref="AX13" r:id="rId343" display="https://twitter.com/ahikiiriza"/>
    <hyperlink ref="AX14" r:id="rId344" display="https://twitter.com/cooeesocialhq"/>
    <hyperlink ref="AX15" r:id="rId345" display="https://twitter.com/findyourcm"/>
    <hyperlink ref="AX16" r:id="rId346" display="https://twitter.com/immanueloloo"/>
    <hyperlink ref="AX17" r:id="rId347" display="https://twitter.com/smexaminer"/>
    <hyperlink ref="AX18" r:id="rId348" display="https://twitter.com/madalynsklar"/>
    <hyperlink ref="AX19" r:id="rId349" display="https://twitter.com/morgan_short_"/>
    <hyperlink ref="AX20" r:id="rId350" display="https://twitter.com/simplenetbiz"/>
    <hyperlink ref="AX21" r:id="rId351" display="https://twitter.com/taylorsmendoza1"/>
    <hyperlink ref="AX22" r:id="rId352" display="https://twitter.com/alyssalriegel"/>
    <hyperlink ref="AX23" r:id="rId353" display="https://twitter.com/teambrandner"/>
    <hyperlink ref="AX24" r:id="rId354" display="https://twitter.com/bestfiverrdeal"/>
    <hyperlink ref="AX25" r:id="rId355" display="https://twitter.com/balyan"/>
    <hyperlink ref="AX26" r:id="rId356" display="https://twitter.com/awarioapp"/>
    <hyperlink ref="AX27" r:id="rId357" display="https://twitter.com/gmail_seller"/>
    <hyperlink ref="AX28" r:id="rId358" display="https://twitter.com/joeclark947"/>
    <hyperlink ref="AX29" r:id="rId359" display="https://twitter.com/coltboll"/>
    <hyperlink ref="AX30" r:id="rId360" display="https://twitter.com/yanakalashnik16"/>
    <hyperlink ref="AX31" r:id="rId361" display="https://twitter.com/techgeek311"/>
    <hyperlink ref="AX32" r:id="rId362" display="https://twitter.com/nibirro"/>
    <hyperlink ref="AX33" r:id="rId363" display="https://twitter.com/jumper_media"/>
    <hyperlink ref="AX34" r:id="rId364" display="https://twitter.com/tabithaedwards"/>
    <hyperlink ref="AX35" r:id="rId365" display="https://twitter.com/genepetrovlmc"/>
    <hyperlink ref="AX36" r:id="rId366" display="https://twitter.com/personalautodm"/>
    <hyperlink ref="AX37" r:id="rId367" display="https://twitter.com/snowdropmkting"/>
    <hyperlink ref="AX38" r:id="rId368" display="https://twitter.com/marionh717"/>
    <hyperlink ref="AX39" r:id="rId369" display="https://twitter.com/marisalouw"/>
    <hyperlink ref="AX40" r:id="rId370" display="https://twitter.com/ashiya_guha"/>
    <hyperlink ref="AX41" r:id="rId371" display="https://twitter.com/davithaghiassi"/>
    <hyperlink ref="AX42" r:id="rId372" display="https://twitter.com/ruchi_aggarwal1"/>
    <hyperlink ref="AX43" r:id="rId373" display="https://twitter.com/aleksius_com"/>
    <hyperlink ref="AX44" r:id="rId374" display="https://twitter.com/socialme"/>
    <hyperlink ref="AX45" r:id="rId375" display="https://twitter.com/shelleycostello"/>
    <hyperlink ref="AX46" r:id="rId376" display="https://twitter.com/_underdog_sport"/>
    <hyperlink ref="AX47" r:id="rId377" display="https://twitter.com/zarkopinkas"/>
    <hyperlink ref="AX48" r:id="rId378" display="https://twitter.com/mjfears"/>
    <hyperlink ref="AX49" r:id="rId379" display="https://twitter.com/brettdixon"/>
    <hyperlink ref="AX50" r:id="rId380" display="https://twitter.com/_vincent_binet"/>
    <hyperlink ref="AX51" r:id="rId381" display="https://twitter.com/warriorgrll74"/>
    <hyperlink ref="AX52" r:id="rId382" display="https://twitter.com/agushendrostwn"/>
    <hyperlink ref="AX53" r:id="rId383" display="https://twitter.com/juanjoaldaz"/>
    <hyperlink ref="AX54" r:id="rId384" display="https://twitter.com/natasham4"/>
    <hyperlink ref="AX55" r:id="rId385" display="https://twitter.com/coppersqcomms"/>
    <hyperlink ref="AX56" r:id="rId386" display="https://twitter.com/sassysuite"/>
    <hyperlink ref="AX57" r:id="rId387" display="https://twitter.com/lazybone007"/>
    <hyperlink ref="AX58" r:id="rId388" display="https://twitter.com/fiscalcliffw"/>
    <hyperlink ref="AX59" r:id="rId389" display="https://twitter.com/marifasanaro"/>
    <hyperlink ref="AX60" r:id="rId390" display="https://twitter.com/h_u_m_i_n_t"/>
    <hyperlink ref="AX61" r:id="rId391" display="https://twitter.com/valuencer"/>
    <hyperlink ref="AX62" r:id="rId392" display="https://twitter.com/eddygarciavega"/>
    <hyperlink ref="AX63" r:id="rId393" display="https://twitter.com/greggthorpe"/>
    <hyperlink ref="AX64" r:id="rId394" display="https://twitter.com/loganwiddicombe"/>
    <hyperlink ref="AX65" r:id="rId395" display="https://twitter.com/lishunemahone"/>
    <hyperlink ref="AX66" r:id="rId396" display="https://twitter.com/rimveba"/>
    <hyperlink ref="AX67" r:id="rId397" display="https://twitter.com/australia0811sm"/>
    <hyperlink ref="AX68" r:id="rId398" display="https://twitter.com/mathony"/>
    <hyperlink ref="AX69" r:id="rId399" display="https://twitter.com/b_anand"/>
    <hyperlink ref="AX70" r:id="rId400" display="https://twitter.com/stefrivetti"/>
    <hyperlink ref="AX71" r:id="rId401" display="https://twitter.com/daydreamerwinay"/>
    <hyperlink ref="AX72" r:id="rId402" display="https://twitter.com/alexandra_stan8"/>
    <hyperlink ref="AX73" r:id="rId403" display="https://twitter.com/peeljoanna"/>
    <hyperlink ref="AX74" r:id="rId404" display="https://twitter.com/wendytarr"/>
    <hyperlink ref="AX75" r:id="rId405" display="https://twitter.com/franckdeo"/>
    <hyperlink ref="AX76" r:id="rId406" display="https://twitter.com/nkavithanair"/>
    <hyperlink ref="AX77" r:id="rId407" display="https://twitter.com/consultscarlett"/>
    <hyperlink ref="AX78" r:id="rId408" display="https://twitter.com/postingbee"/>
    <hyperlink ref="AX79" r:id="rId409" display="https://twitter.com/ysmb_nl"/>
    <hyperlink ref="AX80" r:id="rId410" display="https://twitter.com/travelwithelw"/>
    <hyperlink ref="AX81" r:id="rId411" display="https://twitter.com/chetan0037"/>
    <hyperlink ref="AX82" r:id="rId412" display="https://twitter.com/momomarketing"/>
    <hyperlink ref="AX83" r:id="rId413" display="https://twitter.com/princeroy76"/>
    <hyperlink ref="AX84" r:id="rId414" display="https://twitter.com/corellanapino"/>
    <hyperlink ref="AX85" r:id="rId415" display="https://twitter.com/instagram"/>
    <hyperlink ref="AX86" r:id="rId416" display="https://twitter.com/strend_"/>
    <hyperlink ref="AX87" r:id="rId417" display="https://twitter.com/redcopperltd"/>
    <hyperlink ref="AX88" r:id="rId418" display="https://twitter.com/b2the7"/>
    <hyperlink ref="AX89" r:id="rId419" display="https://twitter.com/fearh2o"/>
    <hyperlink ref="AX90" r:id="rId420" display="https://twitter.com/backmanage"/>
    <hyperlink ref="AX91" r:id="rId421" display="https://twitter.com/monisbukhari"/>
    <hyperlink ref="AX92" r:id="rId422" display="https://twitter.com/theryanmonahan"/>
    <hyperlink ref="AX93" r:id="rId423" display="https://twitter.com/fuzedio"/>
    <hyperlink ref="AX94" r:id="rId424" display="https://twitter.com/annette_henry"/>
    <hyperlink ref="AX95" r:id="rId425" display="https://twitter.com/ammarketing_nl"/>
    <hyperlink ref="AX96" r:id="rId426" display="https://twitter.com/cgtmarketing"/>
    <hyperlink ref="AX97" r:id="rId427" display="https://twitter.com/kobmaxqueen"/>
  </hyperlinks>
  <printOptions/>
  <pageMargins left="0.7" right="0.7" top="0.75" bottom="0.75" header="0.3" footer="0.3"/>
  <pageSetup horizontalDpi="600" verticalDpi="600" orientation="portrait" r:id="rId431"/>
  <legacyDrawing r:id="rId429"/>
  <tableParts>
    <tablePart r:id="rId4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1484</v>
      </c>
      <c r="Z2" s="13" t="s">
        <v>1497</v>
      </c>
      <c r="AA2" s="13" t="s">
        <v>1522</v>
      </c>
      <c r="AB2" s="13" t="s">
        <v>1571</v>
      </c>
      <c r="AC2" s="13" t="s">
        <v>1627</v>
      </c>
      <c r="AD2" s="13" t="s">
        <v>1649</v>
      </c>
      <c r="AE2" s="13" t="s">
        <v>1650</v>
      </c>
      <c r="AF2" s="13" t="s">
        <v>1661</v>
      </c>
      <c r="AG2" s="117" t="s">
        <v>1814</v>
      </c>
      <c r="AH2" s="117" t="s">
        <v>1815</v>
      </c>
      <c r="AI2" s="117" t="s">
        <v>1816</v>
      </c>
      <c r="AJ2" s="117" t="s">
        <v>1817</v>
      </c>
      <c r="AK2" s="117" t="s">
        <v>1818</v>
      </c>
      <c r="AL2" s="117" t="s">
        <v>1819</v>
      </c>
      <c r="AM2" s="117" t="s">
        <v>1820</v>
      </c>
      <c r="AN2" s="117" t="s">
        <v>1821</v>
      </c>
      <c r="AO2" s="117" t="s">
        <v>1824</v>
      </c>
    </row>
    <row r="3" spans="1:41" ht="15">
      <c r="A3" s="87" t="s">
        <v>1440</v>
      </c>
      <c r="B3" s="65" t="s">
        <v>1446</v>
      </c>
      <c r="C3" s="65" t="s">
        <v>56</v>
      </c>
      <c r="D3" s="103"/>
      <c r="E3" s="102"/>
      <c r="F3" s="104" t="s">
        <v>1868</v>
      </c>
      <c r="G3" s="105"/>
      <c r="H3" s="105"/>
      <c r="I3" s="106">
        <v>3</v>
      </c>
      <c r="J3" s="107"/>
      <c r="K3" s="48">
        <v>65</v>
      </c>
      <c r="L3" s="48">
        <v>65</v>
      </c>
      <c r="M3" s="48">
        <v>14</v>
      </c>
      <c r="N3" s="48">
        <v>79</v>
      </c>
      <c r="O3" s="48">
        <v>7</v>
      </c>
      <c r="P3" s="49">
        <v>0</v>
      </c>
      <c r="Q3" s="49">
        <v>0</v>
      </c>
      <c r="R3" s="48">
        <v>1</v>
      </c>
      <c r="S3" s="48">
        <v>0</v>
      </c>
      <c r="T3" s="48">
        <v>65</v>
      </c>
      <c r="U3" s="48">
        <v>79</v>
      </c>
      <c r="V3" s="48">
        <v>2</v>
      </c>
      <c r="W3" s="49">
        <v>1.937515</v>
      </c>
      <c r="X3" s="49">
        <v>0.01610576923076923</v>
      </c>
      <c r="Y3" s="78" t="s">
        <v>1485</v>
      </c>
      <c r="Z3" s="78" t="s">
        <v>1498</v>
      </c>
      <c r="AA3" s="78" t="s">
        <v>1523</v>
      </c>
      <c r="AB3" s="84" t="s">
        <v>1572</v>
      </c>
      <c r="AC3" s="84" t="s">
        <v>1628</v>
      </c>
      <c r="AD3" s="84"/>
      <c r="AE3" s="84" t="s">
        <v>1651</v>
      </c>
      <c r="AF3" s="84" t="s">
        <v>1662</v>
      </c>
      <c r="AG3" s="120">
        <v>0</v>
      </c>
      <c r="AH3" s="123">
        <v>0</v>
      </c>
      <c r="AI3" s="120">
        <v>11</v>
      </c>
      <c r="AJ3" s="123">
        <v>0.7362784471218207</v>
      </c>
      <c r="AK3" s="120">
        <v>0</v>
      </c>
      <c r="AL3" s="123">
        <v>0</v>
      </c>
      <c r="AM3" s="120">
        <v>1483</v>
      </c>
      <c r="AN3" s="123">
        <v>99.26372155287818</v>
      </c>
      <c r="AO3" s="120">
        <v>1494</v>
      </c>
    </row>
    <row r="4" spans="1:41" ht="15">
      <c r="A4" s="87" t="s">
        <v>1441</v>
      </c>
      <c r="B4" s="65" t="s">
        <v>1447</v>
      </c>
      <c r="C4" s="65" t="s">
        <v>56</v>
      </c>
      <c r="D4" s="109"/>
      <c r="E4" s="108"/>
      <c r="F4" s="110" t="s">
        <v>1869</v>
      </c>
      <c r="G4" s="111"/>
      <c r="H4" s="111"/>
      <c r="I4" s="112">
        <v>4</v>
      </c>
      <c r="J4" s="113"/>
      <c r="K4" s="48">
        <v>10</v>
      </c>
      <c r="L4" s="48">
        <v>15</v>
      </c>
      <c r="M4" s="48">
        <v>0</v>
      </c>
      <c r="N4" s="48">
        <v>15</v>
      </c>
      <c r="O4" s="48">
        <v>0</v>
      </c>
      <c r="P4" s="49">
        <v>0.07142857142857142</v>
      </c>
      <c r="Q4" s="49">
        <v>0.13333333333333333</v>
      </c>
      <c r="R4" s="48">
        <v>1</v>
      </c>
      <c r="S4" s="48">
        <v>0</v>
      </c>
      <c r="T4" s="48">
        <v>10</v>
      </c>
      <c r="U4" s="48">
        <v>15</v>
      </c>
      <c r="V4" s="48">
        <v>3</v>
      </c>
      <c r="W4" s="49">
        <v>1.62</v>
      </c>
      <c r="X4" s="49">
        <v>0.16666666666666666</v>
      </c>
      <c r="Y4" s="78" t="s">
        <v>358</v>
      </c>
      <c r="Z4" s="78" t="s">
        <v>371</v>
      </c>
      <c r="AA4" s="78" t="s">
        <v>378</v>
      </c>
      <c r="AB4" s="84" t="s">
        <v>1573</v>
      </c>
      <c r="AC4" s="84" t="s">
        <v>1629</v>
      </c>
      <c r="AD4" s="84"/>
      <c r="AE4" s="84" t="s">
        <v>1652</v>
      </c>
      <c r="AF4" s="84" t="s">
        <v>1663</v>
      </c>
      <c r="AG4" s="120">
        <v>4</v>
      </c>
      <c r="AH4" s="123">
        <v>4.166666666666667</v>
      </c>
      <c r="AI4" s="120">
        <v>0</v>
      </c>
      <c r="AJ4" s="123">
        <v>0</v>
      </c>
      <c r="AK4" s="120">
        <v>0</v>
      </c>
      <c r="AL4" s="123">
        <v>0</v>
      </c>
      <c r="AM4" s="120">
        <v>92</v>
      </c>
      <c r="AN4" s="123">
        <v>95.83333333333333</v>
      </c>
      <c r="AO4" s="120">
        <v>96</v>
      </c>
    </row>
    <row r="5" spans="1:41" ht="15">
      <c r="A5" s="87" t="s">
        <v>1442</v>
      </c>
      <c r="B5" s="65" t="s">
        <v>1448</v>
      </c>
      <c r="C5" s="65" t="s">
        <v>56</v>
      </c>
      <c r="D5" s="109"/>
      <c r="E5" s="108"/>
      <c r="F5" s="110" t="s">
        <v>1870</v>
      </c>
      <c r="G5" s="111"/>
      <c r="H5" s="111"/>
      <c r="I5" s="112">
        <v>5</v>
      </c>
      <c r="J5" s="113"/>
      <c r="K5" s="48">
        <v>8</v>
      </c>
      <c r="L5" s="48">
        <v>9</v>
      </c>
      <c r="M5" s="48">
        <v>0</v>
      </c>
      <c r="N5" s="48">
        <v>9</v>
      </c>
      <c r="O5" s="48">
        <v>1</v>
      </c>
      <c r="P5" s="49">
        <v>0</v>
      </c>
      <c r="Q5" s="49">
        <v>0</v>
      </c>
      <c r="R5" s="48">
        <v>1</v>
      </c>
      <c r="S5" s="48">
        <v>0</v>
      </c>
      <c r="T5" s="48">
        <v>8</v>
      </c>
      <c r="U5" s="48">
        <v>9</v>
      </c>
      <c r="V5" s="48">
        <v>2</v>
      </c>
      <c r="W5" s="49">
        <v>1.5</v>
      </c>
      <c r="X5" s="49">
        <v>0.14285714285714285</v>
      </c>
      <c r="Y5" s="78" t="s">
        <v>358</v>
      </c>
      <c r="Z5" s="78" t="s">
        <v>371</v>
      </c>
      <c r="AA5" s="78" t="s">
        <v>1524</v>
      </c>
      <c r="AB5" s="84" t="s">
        <v>1574</v>
      </c>
      <c r="AC5" s="84" t="s">
        <v>1630</v>
      </c>
      <c r="AD5" s="84"/>
      <c r="AE5" s="84" t="s">
        <v>1653</v>
      </c>
      <c r="AF5" s="84" t="s">
        <v>1664</v>
      </c>
      <c r="AG5" s="120">
        <v>0</v>
      </c>
      <c r="AH5" s="123">
        <v>0</v>
      </c>
      <c r="AI5" s="120">
        <v>0</v>
      </c>
      <c r="AJ5" s="123">
        <v>0</v>
      </c>
      <c r="AK5" s="120">
        <v>0</v>
      </c>
      <c r="AL5" s="123">
        <v>0</v>
      </c>
      <c r="AM5" s="120">
        <v>207</v>
      </c>
      <c r="AN5" s="123">
        <v>100</v>
      </c>
      <c r="AO5" s="120">
        <v>207</v>
      </c>
    </row>
    <row r="6" spans="1:41" ht="15">
      <c r="A6" s="87" t="s">
        <v>1443</v>
      </c>
      <c r="B6" s="65" t="s">
        <v>1449</v>
      </c>
      <c r="C6" s="65" t="s">
        <v>56</v>
      </c>
      <c r="D6" s="109"/>
      <c r="E6" s="108"/>
      <c r="F6" s="110" t="s">
        <v>1871</v>
      </c>
      <c r="G6" s="111"/>
      <c r="H6" s="111"/>
      <c r="I6" s="112">
        <v>6</v>
      </c>
      <c r="J6" s="113"/>
      <c r="K6" s="48">
        <v>8</v>
      </c>
      <c r="L6" s="48">
        <v>5</v>
      </c>
      <c r="M6" s="48">
        <v>16</v>
      </c>
      <c r="N6" s="48">
        <v>21</v>
      </c>
      <c r="O6" s="48">
        <v>21</v>
      </c>
      <c r="P6" s="49" t="s">
        <v>1825</v>
      </c>
      <c r="Q6" s="49" t="s">
        <v>1825</v>
      </c>
      <c r="R6" s="48">
        <v>8</v>
      </c>
      <c r="S6" s="48">
        <v>8</v>
      </c>
      <c r="T6" s="48">
        <v>1</v>
      </c>
      <c r="U6" s="48">
        <v>6</v>
      </c>
      <c r="V6" s="48">
        <v>0</v>
      </c>
      <c r="W6" s="49">
        <v>0</v>
      </c>
      <c r="X6" s="49">
        <v>0</v>
      </c>
      <c r="Y6" s="78" t="s">
        <v>1486</v>
      </c>
      <c r="Z6" s="78" t="s">
        <v>1499</v>
      </c>
      <c r="AA6" s="78" t="s">
        <v>1525</v>
      </c>
      <c r="AB6" s="84" t="s">
        <v>1575</v>
      </c>
      <c r="AC6" s="84" t="s">
        <v>1631</v>
      </c>
      <c r="AD6" s="84"/>
      <c r="AE6" s="84"/>
      <c r="AF6" s="84" t="s">
        <v>1665</v>
      </c>
      <c r="AG6" s="120">
        <v>1</v>
      </c>
      <c r="AH6" s="123">
        <v>0.27624309392265195</v>
      </c>
      <c r="AI6" s="120">
        <v>4</v>
      </c>
      <c r="AJ6" s="123">
        <v>1.1049723756906078</v>
      </c>
      <c r="AK6" s="120">
        <v>0</v>
      </c>
      <c r="AL6" s="123">
        <v>0</v>
      </c>
      <c r="AM6" s="120">
        <v>357</v>
      </c>
      <c r="AN6" s="123">
        <v>98.61878453038673</v>
      </c>
      <c r="AO6" s="120">
        <v>362</v>
      </c>
    </row>
    <row r="7" spans="1:41" ht="15">
      <c r="A7" s="87" t="s">
        <v>1444</v>
      </c>
      <c r="B7" s="65" t="s">
        <v>1450</v>
      </c>
      <c r="C7" s="65" t="s">
        <v>56</v>
      </c>
      <c r="D7" s="109"/>
      <c r="E7" s="108"/>
      <c r="F7" s="110" t="s">
        <v>1872</v>
      </c>
      <c r="G7" s="111"/>
      <c r="H7" s="111"/>
      <c r="I7" s="112">
        <v>7</v>
      </c>
      <c r="J7" s="113"/>
      <c r="K7" s="48">
        <v>2</v>
      </c>
      <c r="L7" s="48">
        <v>2</v>
      </c>
      <c r="M7" s="48">
        <v>0</v>
      </c>
      <c r="N7" s="48">
        <v>2</v>
      </c>
      <c r="O7" s="48">
        <v>1</v>
      </c>
      <c r="P7" s="49">
        <v>0</v>
      </c>
      <c r="Q7" s="49">
        <v>0</v>
      </c>
      <c r="R7" s="48">
        <v>1</v>
      </c>
      <c r="S7" s="48">
        <v>0</v>
      </c>
      <c r="T7" s="48">
        <v>2</v>
      </c>
      <c r="U7" s="48">
        <v>2</v>
      </c>
      <c r="V7" s="48">
        <v>1</v>
      </c>
      <c r="W7" s="49">
        <v>0.5</v>
      </c>
      <c r="X7" s="49">
        <v>0.5</v>
      </c>
      <c r="Y7" s="78"/>
      <c r="Z7" s="78"/>
      <c r="AA7" s="78" t="s">
        <v>382</v>
      </c>
      <c r="AB7" s="84" t="s">
        <v>1576</v>
      </c>
      <c r="AC7" s="84" t="s">
        <v>1632</v>
      </c>
      <c r="AD7" s="84"/>
      <c r="AE7" s="84" t="s">
        <v>224</v>
      </c>
      <c r="AF7" s="84" t="s">
        <v>1666</v>
      </c>
      <c r="AG7" s="120">
        <v>0</v>
      </c>
      <c r="AH7" s="123">
        <v>0</v>
      </c>
      <c r="AI7" s="120">
        <v>0</v>
      </c>
      <c r="AJ7" s="123">
        <v>0</v>
      </c>
      <c r="AK7" s="120">
        <v>0</v>
      </c>
      <c r="AL7" s="123">
        <v>0</v>
      </c>
      <c r="AM7" s="120">
        <v>34</v>
      </c>
      <c r="AN7" s="123">
        <v>100</v>
      </c>
      <c r="AO7" s="120">
        <v>34</v>
      </c>
    </row>
    <row r="8" spans="1:41" ht="15">
      <c r="A8" s="87" t="s">
        <v>1445</v>
      </c>
      <c r="B8" s="65" t="s">
        <v>1451</v>
      </c>
      <c r="C8" s="65" t="s">
        <v>56</v>
      </c>
      <c r="D8" s="109"/>
      <c r="E8" s="108"/>
      <c r="F8" s="110" t="s">
        <v>1873</v>
      </c>
      <c r="G8" s="111"/>
      <c r="H8" s="111"/>
      <c r="I8" s="112">
        <v>8</v>
      </c>
      <c r="J8" s="113"/>
      <c r="K8" s="48">
        <v>2</v>
      </c>
      <c r="L8" s="48">
        <v>1</v>
      </c>
      <c r="M8" s="48">
        <v>6</v>
      </c>
      <c r="N8" s="48">
        <v>7</v>
      </c>
      <c r="O8" s="48">
        <v>6</v>
      </c>
      <c r="P8" s="49">
        <v>0</v>
      </c>
      <c r="Q8" s="49">
        <v>0</v>
      </c>
      <c r="R8" s="48">
        <v>1</v>
      </c>
      <c r="S8" s="48">
        <v>0</v>
      </c>
      <c r="T8" s="48">
        <v>2</v>
      </c>
      <c r="U8" s="48">
        <v>7</v>
      </c>
      <c r="V8" s="48">
        <v>1</v>
      </c>
      <c r="W8" s="49">
        <v>0.5</v>
      </c>
      <c r="X8" s="49">
        <v>0.5</v>
      </c>
      <c r="Y8" s="78" t="s">
        <v>1487</v>
      </c>
      <c r="Z8" s="78" t="s">
        <v>1500</v>
      </c>
      <c r="AA8" s="78" t="s">
        <v>380</v>
      </c>
      <c r="AB8" s="84" t="s">
        <v>1577</v>
      </c>
      <c r="AC8" s="84" t="s">
        <v>1633</v>
      </c>
      <c r="AD8" s="84"/>
      <c r="AE8" s="84" t="s">
        <v>291</v>
      </c>
      <c r="AF8" s="84" t="s">
        <v>1667</v>
      </c>
      <c r="AG8" s="120">
        <v>0</v>
      </c>
      <c r="AH8" s="123">
        <v>0</v>
      </c>
      <c r="AI8" s="120">
        <v>2</v>
      </c>
      <c r="AJ8" s="123">
        <v>1.6528925619834711</v>
      </c>
      <c r="AK8" s="120">
        <v>0</v>
      </c>
      <c r="AL8" s="123">
        <v>0</v>
      </c>
      <c r="AM8" s="120">
        <v>119</v>
      </c>
      <c r="AN8" s="123">
        <v>98.34710743801652</v>
      </c>
      <c r="AO8" s="120">
        <v>121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1440</v>
      </c>
      <c r="B2" s="84" t="s">
        <v>298</v>
      </c>
      <c r="C2" s="78">
        <f>VLOOKUP(GroupVertices[[#This Row],[Vertex]],Vertices[],MATCH("ID",Vertices[[#Headers],[Vertex]:[Vertex Content Word Count]],0),FALSE)</f>
        <v>96</v>
      </c>
    </row>
    <row r="3" spans="1:3" ht="15">
      <c r="A3" s="78" t="s">
        <v>1440</v>
      </c>
      <c r="B3" s="84" t="s">
        <v>297</v>
      </c>
      <c r="C3" s="78">
        <f>VLOOKUP(GroupVertices[[#This Row],[Vertex]],Vertices[],MATCH("ID",Vertices[[#Headers],[Vertex]:[Vertex Content Word Count]],0),FALSE)</f>
        <v>12</v>
      </c>
    </row>
    <row r="4" spans="1:3" ht="15">
      <c r="A4" s="78" t="s">
        <v>1440</v>
      </c>
      <c r="B4" s="84" t="s">
        <v>296</v>
      </c>
      <c r="C4" s="78">
        <f>VLOOKUP(GroupVertices[[#This Row],[Vertex]],Vertices[],MATCH("ID",Vertices[[#Headers],[Vertex]:[Vertex Content Word Count]],0),FALSE)</f>
        <v>95</v>
      </c>
    </row>
    <row r="5" spans="1:3" ht="15">
      <c r="A5" s="78" t="s">
        <v>1440</v>
      </c>
      <c r="B5" s="84" t="s">
        <v>306</v>
      </c>
      <c r="C5" s="78">
        <f>VLOOKUP(GroupVertices[[#This Row],[Vertex]],Vertices[],MATCH("ID",Vertices[[#Headers],[Vertex]:[Vertex Content Word Count]],0),FALSE)</f>
        <v>85</v>
      </c>
    </row>
    <row r="6" spans="1:3" ht="15">
      <c r="A6" s="78" t="s">
        <v>1440</v>
      </c>
      <c r="B6" s="84" t="s">
        <v>295</v>
      </c>
      <c r="C6" s="78">
        <f>VLOOKUP(GroupVertices[[#This Row],[Vertex]],Vertices[],MATCH("ID",Vertices[[#Headers],[Vertex]:[Vertex Content Word Count]],0),FALSE)</f>
        <v>94</v>
      </c>
    </row>
    <row r="7" spans="1:3" ht="15">
      <c r="A7" s="78" t="s">
        <v>1440</v>
      </c>
      <c r="B7" s="84" t="s">
        <v>294</v>
      </c>
      <c r="C7" s="78">
        <f>VLOOKUP(GroupVertices[[#This Row],[Vertex]],Vertices[],MATCH("ID",Vertices[[#Headers],[Vertex]:[Vertex Content Word Count]],0),FALSE)</f>
        <v>93</v>
      </c>
    </row>
    <row r="8" spans="1:3" ht="15">
      <c r="A8" s="78" t="s">
        <v>1440</v>
      </c>
      <c r="B8" s="84" t="s">
        <v>293</v>
      </c>
      <c r="C8" s="78">
        <f>VLOOKUP(GroupVertices[[#This Row],[Vertex]],Vertices[],MATCH("ID",Vertices[[#Headers],[Vertex]:[Vertex Content Word Count]],0),FALSE)</f>
        <v>92</v>
      </c>
    </row>
    <row r="9" spans="1:3" ht="15">
      <c r="A9" s="78" t="s">
        <v>1440</v>
      </c>
      <c r="B9" s="84" t="s">
        <v>286</v>
      </c>
      <c r="C9" s="78">
        <f>VLOOKUP(GroupVertices[[#This Row],[Vertex]],Vertices[],MATCH("ID",Vertices[[#Headers],[Vertex]:[Vertex Content Word Count]],0),FALSE)</f>
        <v>87</v>
      </c>
    </row>
    <row r="10" spans="1:3" ht="15">
      <c r="A10" s="78" t="s">
        <v>1440</v>
      </c>
      <c r="B10" s="84" t="s">
        <v>285</v>
      </c>
      <c r="C10" s="78">
        <f>VLOOKUP(GroupVertices[[#This Row],[Vertex]],Vertices[],MATCH("ID",Vertices[[#Headers],[Vertex]:[Vertex Content Word Count]],0),FALSE)</f>
        <v>86</v>
      </c>
    </row>
    <row r="11" spans="1:3" ht="15">
      <c r="A11" s="78" t="s">
        <v>1440</v>
      </c>
      <c r="B11" s="84" t="s">
        <v>284</v>
      </c>
      <c r="C11" s="78">
        <f>VLOOKUP(GroupVertices[[#This Row],[Vertex]],Vertices[],MATCH("ID",Vertices[[#Headers],[Vertex]:[Vertex Content Word Count]],0),FALSE)</f>
        <v>84</v>
      </c>
    </row>
    <row r="12" spans="1:3" ht="15">
      <c r="A12" s="78" t="s">
        <v>1440</v>
      </c>
      <c r="B12" s="84" t="s">
        <v>283</v>
      </c>
      <c r="C12" s="78">
        <f>VLOOKUP(GroupVertices[[#This Row],[Vertex]],Vertices[],MATCH("ID",Vertices[[#Headers],[Vertex]:[Vertex Content Word Count]],0),FALSE)</f>
        <v>83</v>
      </c>
    </row>
    <row r="13" spans="1:3" ht="15">
      <c r="A13" s="78" t="s">
        <v>1440</v>
      </c>
      <c r="B13" s="84" t="s">
        <v>282</v>
      </c>
      <c r="C13" s="78">
        <f>VLOOKUP(GroupVertices[[#This Row],[Vertex]],Vertices[],MATCH("ID",Vertices[[#Headers],[Vertex]:[Vertex Content Word Count]],0),FALSE)</f>
        <v>82</v>
      </c>
    </row>
    <row r="14" spans="1:3" ht="15">
      <c r="A14" s="78" t="s">
        <v>1440</v>
      </c>
      <c r="B14" s="84" t="s">
        <v>281</v>
      </c>
      <c r="C14" s="78">
        <f>VLOOKUP(GroupVertices[[#This Row],[Vertex]],Vertices[],MATCH("ID",Vertices[[#Headers],[Vertex]:[Vertex Content Word Count]],0),FALSE)</f>
        <v>81</v>
      </c>
    </row>
    <row r="15" spans="1:3" ht="15">
      <c r="A15" s="78" t="s">
        <v>1440</v>
      </c>
      <c r="B15" s="84" t="s">
        <v>280</v>
      </c>
      <c r="C15" s="78">
        <f>VLOOKUP(GroupVertices[[#This Row],[Vertex]],Vertices[],MATCH("ID",Vertices[[#Headers],[Vertex]:[Vertex Content Word Count]],0),FALSE)</f>
        <v>80</v>
      </c>
    </row>
    <row r="16" spans="1:3" ht="15">
      <c r="A16" s="78" t="s">
        <v>1440</v>
      </c>
      <c r="B16" s="84" t="s">
        <v>279</v>
      </c>
      <c r="C16" s="78">
        <f>VLOOKUP(GroupVertices[[#This Row],[Vertex]],Vertices[],MATCH("ID",Vertices[[#Headers],[Vertex]:[Vertex Content Word Count]],0),FALSE)</f>
        <v>79</v>
      </c>
    </row>
    <row r="17" spans="1:3" ht="15">
      <c r="A17" s="78" t="s">
        <v>1440</v>
      </c>
      <c r="B17" s="84" t="s">
        <v>278</v>
      </c>
      <c r="C17" s="78">
        <f>VLOOKUP(GroupVertices[[#This Row],[Vertex]],Vertices[],MATCH("ID",Vertices[[#Headers],[Vertex]:[Vertex Content Word Count]],0),FALSE)</f>
        <v>78</v>
      </c>
    </row>
    <row r="18" spans="1:3" ht="15">
      <c r="A18" s="78" t="s">
        <v>1440</v>
      </c>
      <c r="B18" s="84" t="s">
        <v>277</v>
      </c>
      <c r="C18" s="78">
        <f>VLOOKUP(GroupVertices[[#This Row],[Vertex]],Vertices[],MATCH("ID",Vertices[[#Headers],[Vertex]:[Vertex Content Word Count]],0),FALSE)</f>
        <v>77</v>
      </c>
    </row>
    <row r="19" spans="1:3" ht="15">
      <c r="A19" s="78" t="s">
        <v>1440</v>
      </c>
      <c r="B19" s="84" t="s">
        <v>276</v>
      </c>
      <c r="C19" s="78">
        <f>VLOOKUP(GroupVertices[[#This Row],[Vertex]],Vertices[],MATCH("ID",Vertices[[#Headers],[Vertex]:[Vertex Content Word Count]],0),FALSE)</f>
        <v>76</v>
      </c>
    </row>
    <row r="20" spans="1:3" ht="15">
      <c r="A20" s="78" t="s">
        <v>1440</v>
      </c>
      <c r="B20" s="84" t="s">
        <v>275</v>
      </c>
      <c r="C20" s="78">
        <f>VLOOKUP(GroupVertices[[#This Row],[Vertex]],Vertices[],MATCH("ID",Vertices[[#Headers],[Vertex]:[Vertex Content Word Count]],0),FALSE)</f>
        <v>75</v>
      </c>
    </row>
    <row r="21" spans="1:3" ht="15">
      <c r="A21" s="78" t="s">
        <v>1440</v>
      </c>
      <c r="B21" s="84" t="s">
        <v>274</v>
      </c>
      <c r="C21" s="78">
        <f>VLOOKUP(GroupVertices[[#This Row],[Vertex]],Vertices[],MATCH("ID",Vertices[[#Headers],[Vertex]:[Vertex Content Word Count]],0),FALSE)</f>
        <v>74</v>
      </c>
    </row>
    <row r="22" spans="1:3" ht="15">
      <c r="A22" s="78" t="s">
        <v>1440</v>
      </c>
      <c r="B22" s="84" t="s">
        <v>273</v>
      </c>
      <c r="C22" s="78">
        <f>VLOOKUP(GroupVertices[[#This Row],[Vertex]],Vertices[],MATCH("ID",Vertices[[#Headers],[Vertex]:[Vertex Content Word Count]],0),FALSE)</f>
        <v>73</v>
      </c>
    </row>
    <row r="23" spans="1:3" ht="15">
      <c r="A23" s="78" t="s">
        <v>1440</v>
      </c>
      <c r="B23" s="84" t="s">
        <v>272</v>
      </c>
      <c r="C23" s="78">
        <f>VLOOKUP(GroupVertices[[#This Row],[Vertex]],Vertices[],MATCH("ID",Vertices[[#Headers],[Vertex]:[Vertex Content Word Count]],0),FALSE)</f>
        <v>72</v>
      </c>
    </row>
    <row r="24" spans="1:3" ht="15">
      <c r="A24" s="78" t="s">
        <v>1440</v>
      </c>
      <c r="B24" s="84" t="s">
        <v>271</v>
      </c>
      <c r="C24" s="78">
        <f>VLOOKUP(GroupVertices[[#This Row],[Vertex]],Vertices[],MATCH("ID",Vertices[[#Headers],[Vertex]:[Vertex Content Word Count]],0),FALSE)</f>
        <v>71</v>
      </c>
    </row>
    <row r="25" spans="1:3" ht="15">
      <c r="A25" s="78" t="s">
        <v>1440</v>
      </c>
      <c r="B25" s="84" t="s">
        <v>270</v>
      </c>
      <c r="C25" s="78">
        <f>VLOOKUP(GroupVertices[[#This Row],[Vertex]],Vertices[],MATCH("ID",Vertices[[#Headers],[Vertex]:[Vertex Content Word Count]],0),FALSE)</f>
        <v>70</v>
      </c>
    </row>
    <row r="26" spans="1:3" ht="15">
      <c r="A26" s="78" t="s">
        <v>1440</v>
      </c>
      <c r="B26" s="84" t="s">
        <v>269</v>
      </c>
      <c r="C26" s="78">
        <f>VLOOKUP(GroupVertices[[#This Row],[Vertex]],Vertices[],MATCH("ID",Vertices[[#Headers],[Vertex]:[Vertex Content Word Count]],0),FALSE)</f>
        <v>69</v>
      </c>
    </row>
    <row r="27" spans="1:3" ht="15">
      <c r="A27" s="78" t="s">
        <v>1440</v>
      </c>
      <c r="B27" s="84" t="s">
        <v>268</v>
      </c>
      <c r="C27" s="78">
        <f>VLOOKUP(GroupVertices[[#This Row],[Vertex]],Vertices[],MATCH("ID",Vertices[[#Headers],[Vertex]:[Vertex Content Word Count]],0),FALSE)</f>
        <v>68</v>
      </c>
    </row>
    <row r="28" spans="1:3" ht="15">
      <c r="A28" s="78" t="s">
        <v>1440</v>
      </c>
      <c r="B28" s="84" t="s">
        <v>267</v>
      </c>
      <c r="C28" s="78">
        <f>VLOOKUP(GroupVertices[[#This Row],[Vertex]],Vertices[],MATCH("ID",Vertices[[#Headers],[Vertex]:[Vertex Content Word Count]],0),FALSE)</f>
        <v>67</v>
      </c>
    </row>
    <row r="29" spans="1:3" ht="15">
      <c r="A29" s="78" t="s">
        <v>1440</v>
      </c>
      <c r="B29" s="84" t="s">
        <v>266</v>
      </c>
      <c r="C29" s="78">
        <f>VLOOKUP(GroupVertices[[#This Row],[Vertex]],Vertices[],MATCH("ID",Vertices[[#Headers],[Vertex]:[Vertex Content Word Count]],0),FALSE)</f>
        <v>66</v>
      </c>
    </row>
    <row r="30" spans="1:3" ht="15">
      <c r="A30" s="78" t="s">
        <v>1440</v>
      </c>
      <c r="B30" s="84" t="s">
        <v>265</v>
      </c>
      <c r="C30" s="78">
        <f>VLOOKUP(GroupVertices[[#This Row],[Vertex]],Vertices[],MATCH("ID",Vertices[[#Headers],[Vertex]:[Vertex Content Word Count]],0),FALSE)</f>
        <v>65</v>
      </c>
    </row>
    <row r="31" spans="1:3" ht="15">
      <c r="A31" s="78" t="s">
        <v>1440</v>
      </c>
      <c r="B31" s="84" t="s">
        <v>264</v>
      </c>
      <c r="C31" s="78">
        <f>VLOOKUP(GroupVertices[[#This Row],[Vertex]],Vertices[],MATCH("ID",Vertices[[#Headers],[Vertex]:[Vertex Content Word Count]],0),FALSE)</f>
        <v>64</v>
      </c>
    </row>
    <row r="32" spans="1:3" ht="15">
      <c r="A32" s="78" t="s">
        <v>1440</v>
      </c>
      <c r="B32" s="84" t="s">
        <v>263</v>
      </c>
      <c r="C32" s="78">
        <f>VLOOKUP(GroupVertices[[#This Row],[Vertex]],Vertices[],MATCH("ID",Vertices[[#Headers],[Vertex]:[Vertex Content Word Count]],0),FALSE)</f>
        <v>63</v>
      </c>
    </row>
    <row r="33" spans="1:3" ht="15">
      <c r="A33" s="78" t="s">
        <v>1440</v>
      </c>
      <c r="B33" s="84" t="s">
        <v>262</v>
      </c>
      <c r="C33" s="78">
        <f>VLOOKUP(GroupVertices[[#This Row],[Vertex]],Vertices[],MATCH("ID",Vertices[[#Headers],[Vertex]:[Vertex Content Word Count]],0),FALSE)</f>
        <v>62</v>
      </c>
    </row>
    <row r="34" spans="1:3" ht="15">
      <c r="A34" s="78" t="s">
        <v>1440</v>
      </c>
      <c r="B34" s="84" t="s">
        <v>261</v>
      </c>
      <c r="C34" s="78">
        <f>VLOOKUP(GroupVertices[[#This Row],[Vertex]],Vertices[],MATCH("ID",Vertices[[#Headers],[Vertex]:[Vertex Content Word Count]],0),FALSE)</f>
        <v>61</v>
      </c>
    </row>
    <row r="35" spans="1:3" ht="15">
      <c r="A35" s="78" t="s">
        <v>1440</v>
      </c>
      <c r="B35" s="84" t="s">
        <v>260</v>
      </c>
      <c r="C35" s="78">
        <f>VLOOKUP(GroupVertices[[#This Row],[Vertex]],Vertices[],MATCH("ID",Vertices[[#Headers],[Vertex]:[Vertex Content Word Count]],0),FALSE)</f>
        <v>60</v>
      </c>
    </row>
    <row r="36" spans="1:3" ht="15">
      <c r="A36" s="78" t="s">
        <v>1440</v>
      </c>
      <c r="B36" s="84" t="s">
        <v>259</v>
      </c>
      <c r="C36" s="78">
        <f>VLOOKUP(GroupVertices[[#This Row],[Vertex]],Vertices[],MATCH("ID",Vertices[[#Headers],[Vertex]:[Vertex Content Word Count]],0),FALSE)</f>
        <v>59</v>
      </c>
    </row>
    <row r="37" spans="1:3" ht="15">
      <c r="A37" s="78" t="s">
        <v>1440</v>
      </c>
      <c r="B37" s="84" t="s">
        <v>258</v>
      </c>
      <c r="C37" s="78">
        <f>VLOOKUP(GroupVertices[[#This Row],[Vertex]],Vertices[],MATCH("ID",Vertices[[#Headers],[Vertex]:[Vertex Content Word Count]],0),FALSE)</f>
        <v>58</v>
      </c>
    </row>
    <row r="38" spans="1:3" ht="15">
      <c r="A38" s="78" t="s">
        <v>1440</v>
      </c>
      <c r="B38" s="84" t="s">
        <v>257</v>
      </c>
      <c r="C38" s="78">
        <f>VLOOKUP(GroupVertices[[#This Row],[Vertex]],Vertices[],MATCH("ID",Vertices[[#Headers],[Vertex]:[Vertex Content Word Count]],0),FALSE)</f>
        <v>57</v>
      </c>
    </row>
    <row r="39" spans="1:3" ht="15">
      <c r="A39" s="78" t="s">
        <v>1440</v>
      </c>
      <c r="B39" s="84" t="s">
        <v>256</v>
      </c>
      <c r="C39" s="78">
        <f>VLOOKUP(GroupVertices[[#This Row],[Vertex]],Vertices[],MATCH("ID",Vertices[[#Headers],[Vertex]:[Vertex Content Word Count]],0),FALSE)</f>
        <v>56</v>
      </c>
    </row>
    <row r="40" spans="1:3" ht="15">
      <c r="A40" s="78" t="s">
        <v>1440</v>
      </c>
      <c r="B40" s="84" t="s">
        <v>255</v>
      </c>
      <c r="C40" s="78">
        <f>VLOOKUP(GroupVertices[[#This Row],[Vertex]],Vertices[],MATCH("ID",Vertices[[#Headers],[Vertex]:[Vertex Content Word Count]],0),FALSE)</f>
        <v>55</v>
      </c>
    </row>
    <row r="41" spans="1:3" ht="15">
      <c r="A41" s="78" t="s">
        <v>1440</v>
      </c>
      <c r="B41" s="84" t="s">
        <v>254</v>
      </c>
      <c r="C41" s="78">
        <f>VLOOKUP(GroupVertices[[#This Row],[Vertex]],Vertices[],MATCH("ID",Vertices[[#Headers],[Vertex]:[Vertex Content Word Count]],0),FALSE)</f>
        <v>54</v>
      </c>
    </row>
    <row r="42" spans="1:3" ht="15">
      <c r="A42" s="78" t="s">
        <v>1440</v>
      </c>
      <c r="B42" s="84" t="s">
        <v>253</v>
      </c>
      <c r="C42" s="78">
        <f>VLOOKUP(GroupVertices[[#This Row],[Vertex]],Vertices[],MATCH("ID",Vertices[[#Headers],[Vertex]:[Vertex Content Word Count]],0),FALSE)</f>
        <v>53</v>
      </c>
    </row>
    <row r="43" spans="1:3" ht="15">
      <c r="A43" s="78" t="s">
        <v>1440</v>
      </c>
      <c r="B43" s="84" t="s">
        <v>252</v>
      </c>
      <c r="C43" s="78">
        <f>VLOOKUP(GroupVertices[[#This Row],[Vertex]],Vertices[],MATCH("ID",Vertices[[#Headers],[Vertex]:[Vertex Content Word Count]],0),FALSE)</f>
        <v>52</v>
      </c>
    </row>
    <row r="44" spans="1:3" ht="15">
      <c r="A44" s="78" t="s">
        <v>1440</v>
      </c>
      <c r="B44" s="84" t="s">
        <v>251</v>
      </c>
      <c r="C44" s="78">
        <f>VLOOKUP(GroupVertices[[#This Row],[Vertex]],Vertices[],MATCH("ID",Vertices[[#Headers],[Vertex]:[Vertex Content Word Count]],0),FALSE)</f>
        <v>51</v>
      </c>
    </row>
    <row r="45" spans="1:3" ht="15">
      <c r="A45" s="78" t="s">
        <v>1440</v>
      </c>
      <c r="B45" s="84" t="s">
        <v>250</v>
      </c>
      <c r="C45" s="78">
        <f>VLOOKUP(GroupVertices[[#This Row],[Vertex]],Vertices[],MATCH("ID",Vertices[[#Headers],[Vertex]:[Vertex Content Word Count]],0),FALSE)</f>
        <v>50</v>
      </c>
    </row>
    <row r="46" spans="1:3" ht="15">
      <c r="A46" s="78" t="s">
        <v>1440</v>
      </c>
      <c r="B46" s="84" t="s">
        <v>249</v>
      </c>
      <c r="C46" s="78">
        <f>VLOOKUP(GroupVertices[[#This Row],[Vertex]],Vertices[],MATCH("ID",Vertices[[#Headers],[Vertex]:[Vertex Content Word Count]],0),FALSE)</f>
        <v>49</v>
      </c>
    </row>
    <row r="47" spans="1:3" ht="15">
      <c r="A47" s="78" t="s">
        <v>1440</v>
      </c>
      <c r="B47" s="84" t="s">
        <v>248</v>
      </c>
      <c r="C47" s="78">
        <f>VLOOKUP(GroupVertices[[#This Row],[Vertex]],Vertices[],MATCH("ID",Vertices[[#Headers],[Vertex]:[Vertex Content Word Count]],0),FALSE)</f>
        <v>48</v>
      </c>
    </row>
    <row r="48" spans="1:3" ht="15">
      <c r="A48" s="78" t="s">
        <v>1440</v>
      </c>
      <c r="B48" s="84" t="s">
        <v>247</v>
      </c>
      <c r="C48" s="78">
        <f>VLOOKUP(GroupVertices[[#This Row],[Vertex]],Vertices[],MATCH("ID",Vertices[[#Headers],[Vertex]:[Vertex Content Word Count]],0),FALSE)</f>
        <v>47</v>
      </c>
    </row>
    <row r="49" spans="1:3" ht="15">
      <c r="A49" s="78" t="s">
        <v>1440</v>
      </c>
      <c r="B49" s="84" t="s">
        <v>246</v>
      </c>
      <c r="C49" s="78">
        <f>VLOOKUP(GroupVertices[[#This Row],[Vertex]],Vertices[],MATCH("ID",Vertices[[#Headers],[Vertex]:[Vertex Content Word Count]],0),FALSE)</f>
        <v>46</v>
      </c>
    </row>
    <row r="50" spans="1:3" ht="15">
      <c r="A50" s="78" t="s">
        <v>1440</v>
      </c>
      <c r="B50" s="84" t="s">
        <v>245</v>
      </c>
      <c r="C50" s="78">
        <f>VLOOKUP(GroupVertices[[#This Row],[Vertex]],Vertices[],MATCH("ID",Vertices[[#Headers],[Vertex]:[Vertex Content Word Count]],0),FALSE)</f>
        <v>45</v>
      </c>
    </row>
    <row r="51" spans="1:3" ht="15">
      <c r="A51" s="78" t="s">
        <v>1440</v>
      </c>
      <c r="B51" s="84" t="s">
        <v>241</v>
      </c>
      <c r="C51" s="78">
        <f>VLOOKUP(GroupVertices[[#This Row],[Vertex]],Vertices[],MATCH("ID",Vertices[[#Headers],[Vertex]:[Vertex Content Word Count]],0),FALSE)</f>
        <v>41</v>
      </c>
    </row>
    <row r="52" spans="1:3" ht="15">
      <c r="A52" s="78" t="s">
        <v>1440</v>
      </c>
      <c r="B52" s="84" t="s">
        <v>240</v>
      </c>
      <c r="C52" s="78">
        <f>VLOOKUP(GroupVertices[[#This Row],[Vertex]],Vertices[],MATCH("ID",Vertices[[#Headers],[Vertex]:[Vertex Content Word Count]],0),FALSE)</f>
        <v>40</v>
      </c>
    </row>
    <row r="53" spans="1:3" ht="15">
      <c r="A53" s="78" t="s">
        <v>1440</v>
      </c>
      <c r="B53" s="84" t="s">
        <v>238</v>
      </c>
      <c r="C53" s="78">
        <f>VLOOKUP(GroupVertices[[#This Row],[Vertex]],Vertices[],MATCH("ID",Vertices[[#Headers],[Vertex]:[Vertex Content Word Count]],0),FALSE)</f>
        <v>38</v>
      </c>
    </row>
    <row r="54" spans="1:3" ht="15">
      <c r="A54" s="78" t="s">
        <v>1440</v>
      </c>
      <c r="B54" s="84" t="s">
        <v>237</v>
      </c>
      <c r="C54" s="78">
        <f>VLOOKUP(GroupVertices[[#This Row],[Vertex]],Vertices[],MATCH("ID",Vertices[[#Headers],[Vertex]:[Vertex Content Word Count]],0),FALSE)</f>
        <v>37</v>
      </c>
    </row>
    <row r="55" spans="1:3" ht="15">
      <c r="A55" s="78" t="s">
        <v>1440</v>
      </c>
      <c r="B55" s="84" t="s">
        <v>234</v>
      </c>
      <c r="C55" s="78">
        <f>VLOOKUP(GroupVertices[[#This Row],[Vertex]],Vertices[],MATCH("ID",Vertices[[#Headers],[Vertex]:[Vertex Content Word Count]],0),FALSE)</f>
        <v>34</v>
      </c>
    </row>
    <row r="56" spans="1:3" ht="15">
      <c r="A56" s="78" t="s">
        <v>1440</v>
      </c>
      <c r="B56" s="84" t="s">
        <v>233</v>
      </c>
      <c r="C56" s="78">
        <f>VLOOKUP(GroupVertices[[#This Row],[Vertex]],Vertices[],MATCH("ID",Vertices[[#Headers],[Vertex]:[Vertex Content Word Count]],0),FALSE)</f>
        <v>33</v>
      </c>
    </row>
    <row r="57" spans="1:3" ht="15">
      <c r="A57" s="78" t="s">
        <v>1440</v>
      </c>
      <c r="B57" s="84" t="s">
        <v>232</v>
      </c>
      <c r="C57" s="78">
        <f>VLOOKUP(GroupVertices[[#This Row],[Vertex]],Vertices[],MATCH("ID",Vertices[[#Headers],[Vertex]:[Vertex Content Word Count]],0),FALSE)</f>
        <v>32</v>
      </c>
    </row>
    <row r="58" spans="1:3" ht="15">
      <c r="A58" s="78" t="s">
        <v>1440</v>
      </c>
      <c r="B58" s="84" t="s">
        <v>231</v>
      </c>
      <c r="C58" s="78">
        <f>VLOOKUP(GroupVertices[[#This Row],[Vertex]],Vertices[],MATCH("ID",Vertices[[#Headers],[Vertex]:[Vertex Content Word Count]],0),FALSE)</f>
        <v>31</v>
      </c>
    </row>
    <row r="59" spans="1:3" ht="15">
      <c r="A59" s="78" t="s">
        <v>1440</v>
      </c>
      <c r="B59" s="84" t="s">
        <v>229</v>
      </c>
      <c r="C59" s="78">
        <f>VLOOKUP(GroupVertices[[#This Row],[Vertex]],Vertices[],MATCH("ID",Vertices[[#Headers],[Vertex]:[Vertex Content Word Count]],0),FALSE)</f>
        <v>29</v>
      </c>
    </row>
    <row r="60" spans="1:3" ht="15">
      <c r="A60" s="78" t="s">
        <v>1440</v>
      </c>
      <c r="B60" s="84" t="s">
        <v>228</v>
      </c>
      <c r="C60" s="78">
        <f>VLOOKUP(GroupVertices[[#This Row],[Vertex]],Vertices[],MATCH("ID",Vertices[[#Headers],[Vertex]:[Vertex Content Word Count]],0),FALSE)</f>
        <v>28</v>
      </c>
    </row>
    <row r="61" spans="1:3" ht="15">
      <c r="A61" s="78" t="s">
        <v>1440</v>
      </c>
      <c r="B61" s="84" t="s">
        <v>223</v>
      </c>
      <c r="C61" s="78">
        <f>VLOOKUP(GroupVertices[[#This Row],[Vertex]],Vertices[],MATCH("ID",Vertices[[#Headers],[Vertex]:[Vertex Content Word Count]],0),FALSE)</f>
        <v>22</v>
      </c>
    </row>
    <row r="62" spans="1:3" ht="15">
      <c r="A62" s="78" t="s">
        <v>1440</v>
      </c>
      <c r="B62" s="84" t="s">
        <v>222</v>
      </c>
      <c r="C62" s="78">
        <f>VLOOKUP(GroupVertices[[#This Row],[Vertex]],Vertices[],MATCH("ID",Vertices[[#Headers],[Vertex]:[Vertex Content Word Count]],0),FALSE)</f>
        <v>21</v>
      </c>
    </row>
    <row r="63" spans="1:3" ht="15">
      <c r="A63" s="78" t="s">
        <v>1440</v>
      </c>
      <c r="B63" s="84" t="s">
        <v>219</v>
      </c>
      <c r="C63" s="78">
        <f>VLOOKUP(GroupVertices[[#This Row],[Vertex]],Vertices[],MATCH("ID",Vertices[[#Headers],[Vertex]:[Vertex Content Word Count]],0),FALSE)</f>
        <v>15</v>
      </c>
    </row>
    <row r="64" spans="1:3" ht="15">
      <c r="A64" s="78" t="s">
        <v>1440</v>
      </c>
      <c r="B64" s="84" t="s">
        <v>218</v>
      </c>
      <c r="C64" s="78">
        <f>VLOOKUP(GroupVertices[[#This Row],[Vertex]],Vertices[],MATCH("ID",Vertices[[#Headers],[Vertex]:[Vertex Content Word Count]],0),FALSE)</f>
        <v>14</v>
      </c>
    </row>
    <row r="65" spans="1:3" ht="15">
      <c r="A65" s="78" t="s">
        <v>1440</v>
      </c>
      <c r="B65" s="84" t="s">
        <v>217</v>
      </c>
      <c r="C65" s="78">
        <f>VLOOKUP(GroupVertices[[#This Row],[Vertex]],Vertices[],MATCH("ID",Vertices[[#Headers],[Vertex]:[Vertex Content Word Count]],0),FALSE)</f>
        <v>13</v>
      </c>
    </row>
    <row r="66" spans="1:3" ht="15">
      <c r="A66" s="78" t="s">
        <v>1440</v>
      </c>
      <c r="B66" s="84" t="s">
        <v>216</v>
      </c>
      <c r="C66" s="78">
        <f>VLOOKUP(GroupVertices[[#This Row],[Vertex]],Vertices[],MATCH("ID",Vertices[[#Headers],[Vertex]:[Vertex Content Word Count]],0),FALSE)</f>
        <v>11</v>
      </c>
    </row>
    <row r="67" spans="1:3" ht="15">
      <c r="A67" s="78" t="s">
        <v>1441</v>
      </c>
      <c r="B67" s="84" t="s">
        <v>243</v>
      </c>
      <c r="C67" s="78">
        <f>VLOOKUP(GroupVertices[[#This Row],[Vertex]],Vertices[],MATCH("ID",Vertices[[#Headers],[Vertex]:[Vertex Content Word Count]],0),FALSE)</f>
        <v>43</v>
      </c>
    </row>
    <row r="68" spans="1:3" ht="15">
      <c r="A68" s="78" t="s">
        <v>1441</v>
      </c>
      <c r="B68" s="84" t="s">
        <v>305</v>
      </c>
      <c r="C68" s="78">
        <f>VLOOKUP(GroupVertices[[#This Row],[Vertex]],Vertices[],MATCH("ID",Vertices[[#Headers],[Vertex]:[Vertex Content Word Count]],0),FALSE)</f>
        <v>44</v>
      </c>
    </row>
    <row r="69" spans="1:3" ht="15">
      <c r="A69" s="78" t="s">
        <v>1441</v>
      </c>
      <c r="B69" s="84" t="s">
        <v>214</v>
      </c>
      <c r="C69" s="78">
        <f>VLOOKUP(GroupVertices[[#This Row],[Vertex]],Vertices[],MATCH("ID",Vertices[[#Headers],[Vertex]:[Vertex Content Word Count]],0),FALSE)</f>
        <v>5</v>
      </c>
    </row>
    <row r="70" spans="1:3" ht="15">
      <c r="A70" s="78" t="s">
        <v>1441</v>
      </c>
      <c r="B70" s="84" t="s">
        <v>244</v>
      </c>
      <c r="C70" s="78">
        <f>VLOOKUP(GroupVertices[[#This Row],[Vertex]],Vertices[],MATCH("ID",Vertices[[#Headers],[Vertex]:[Vertex Content Word Count]],0),FALSE)</f>
        <v>18</v>
      </c>
    </row>
    <row r="71" spans="1:3" ht="15">
      <c r="A71" s="78" t="s">
        <v>1441</v>
      </c>
      <c r="B71" s="84" t="s">
        <v>304</v>
      </c>
      <c r="C71" s="78">
        <f>VLOOKUP(GroupVertices[[#This Row],[Vertex]],Vertices[],MATCH("ID",Vertices[[#Headers],[Vertex]:[Vertex Content Word Count]],0),FALSE)</f>
        <v>17</v>
      </c>
    </row>
    <row r="72" spans="1:3" ht="15">
      <c r="A72" s="78" t="s">
        <v>1441</v>
      </c>
      <c r="B72" s="84" t="s">
        <v>220</v>
      </c>
      <c r="C72" s="78">
        <f>VLOOKUP(GroupVertices[[#This Row],[Vertex]],Vertices[],MATCH("ID",Vertices[[#Headers],[Vertex]:[Vertex Content Word Count]],0),FALSE)</f>
        <v>16</v>
      </c>
    </row>
    <row r="73" spans="1:3" ht="15">
      <c r="A73" s="78" t="s">
        <v>1441</v>
      </c>
      <c r="B73" s="84" t="s">
        <v>303</v>
      </c>
      <c r="C73" s="78">
        <f>VLOOKUP(GroupVertices[[#This Row],[Vertex]],Vertices[],MATCH("ID",Vertices[[#Headers],[Vertex]:[Vertex Content Word Count]],0),FALSE)</f>
        <v>9</v>
      </c>
    </row>
    <row r="74" spans="1:3" ht="15">
      <c r="A74" s="78" t="s">
        <v>1441</v>
      </c>
      <c r="B74" s="84" t="s">
        <v>302</v>
      </c>
      <c r="C74" s="78">
        <f>VLOOKUP(GroupVertices[[#This Row],[Vertex]],Vertices[],MATCH("ID",Vertices[[#Headers],[Vertex]:[Vertex Content Word Count]],0),FALSE)</f>
        <v>8</v>
      </c>
    </row>
    <row r="75" spans="1:3" ht="15">
      <c r="A75" s="78" t="s">
        <v>1441</v>
      </c>
      <c r="B75" s="84" t="s">
        <v>301</v>
      </c>
      <c r="C75" s="78">
        <f>VLOOKUP(GroupVertices[[#This Row],[Vertex]],Vertices[],MATCH("ID",Vertices[[#Headers],[Vertex]:[Vertex Content Word Count]],0),FALSE)</f>
        <v>7</v>
      </c>
    </row>
    <row r="76" spans="1:3" ht="15">
      <c r="A76" s="78" t="s">
        <v>1441</v>
      </c>
      <c r="B76" s="84" t="s">
        <v>300</v>
      </c>
      <c r="C76" s="78">
        <f>VLOOKUP(GroupVertices[[#This Row],[Vertex]],Vertices[],MATCH("ID",Vertices[[#Headers],[Vertex]:[Vertex Content Word Count]],0),FALSE)</f>
        <v>6</v>
      </c>
    </row>
    <row r="77" spans="1:3" ht="15">
      <c r="A77" s="78" t="s">
        <v>1442</v>
      </c>
      <c r="B77" s="84" t="s">
        <v>288</v>
      </c>
      <c r="C77" s="78">
        <f>VLOOKUP(GroupVertices[[#This Row],[Vertex]],Vertices[],MATCH("ID",Vertices[[#Headers],[Vertex]:[Vertex Content Word Count]],0),FALSE)</f>
        <v>88</v>
      </c>
    </row>
    <row r="78" spans="1:3" ht="15">
      <c r="A78" s="78" t="s">
        <v>1442</v>
      </c>
      <c r="B78" s="84" t="s">
        <v>287</v>
      </c>
      <c r="C78" s="78">
        <f>VLOOKUP(GroupVertices[[#This Row],[Vertex]],Vertices[],MATCH("ID",Vertices[[#Headers],[Vertex]:[Vertex Content Word Count]],0),FALSE)</f>
        <v>26</v>
      </c>
    </row>
    <row r="79" spans="1:3" ht="15">
      <c r="A79" s="78" t="s">
        <v>1442</v>
      </c>
      <c r="B79" s="84" t="s">
        <v>242</v>
      </c>
      <c r="C79" s="78">
        <f>VLOOKUP(GroupVertices[[#This Row],[Vertex]],Vertices[],MATCH("ID",Vertices[[#Headers],[Vertex]:[Vertex Content Word Count]],0),FALSE)</f>
        <v>42</v>
      </c>
    </row>
    <row r="80" spans="1:3" ht="15">
      <c r="A80" s="78" t="s">
        <v>1442</v>
      </c>
      <c r="B80" s="84" t="s">
        <v>236</v>
      </c>
      <c r="C80" s="78">
        <f>VLOOKUP(GroupVertices[[#This Row],[Vertex]],Vertices[],MATCH("ID",Vertices[[#Headers],[Vertex]:[Vertex Content Word Count]],0),FALSE)</f>
        <v>36</v>
      </c>
    </row>
    <row r="81" spans="1:3" ht="15">
      <c r="A81" s="78" t="s">
        <v>1442</v>
      </c>
      <c r="B81" s="84" t="s">
        <v>235</v>
      </c>
      <c r="C81" s="78">
        <f>VLOOKUP(GroupVertices[[#This Row],[Vertex]],Vertices[],MATCH("ID",Vertices[[#Headers],[Vertex]:[Vertex Content Word Count]],0),FALSE)</f>
        <v>35</v>
      </c>
    </row>
    <row r="82" spans="1:3" ht="15">
      <c r="A82" s="78" t="s">
        <v>1442</v>
      </c>
      <c r="B82" s="84" t="s">
        <v>230</v>
      </c>
      <c r="C82" s="78">
        <f>VLOOKUP(GroupVertices[[#This Row],[Vertex]],Vertices[],MATCH("ID",Vertices[[#Headers],[Vertex]:[Vertex Content Word Count]],0),FALSE)</f>
        <v>30</v>
      </c>
    </row>
    <row r="83" spans="1:3" ht="15">
      <c r="A83" s="78" t="s">
        <v>1442</v>
      </c>
      <c r="B83" s="84" t="s">
        <v>227</v>
      </c>
      <c r="C83" s="78">
        <f>VLOOKUP(GroupVertices[[#This Row],[Vertex]],Vertices[],MATCH("ID",Vertices[[#Headers],[Vertex]:[Vertex Content Word Count]],0),FALSE)</f>
        <v>27</v>
      </c>
    </row>
    <row r="84" spans="1:3" ht="15">
      <c r="A84" s="78" t="s">
        <v>1442</v>
      </c>
      <c r="B84" s="84" t="s">
        <v>226</v>
      </c>
      <c r="C84" s="78">
        <f>VLOOKUP(GroupVertices[[#This Row],[Vertex]],Vertices[],MATCH("ID",Vertices[[#Headers],[Vertex]:[Vertex Content Word Count]],0),FALSE)</f>
        <v>25</v>
      </c>
    </row>
    <row r="85" spans="1:3" ht="15">
      <c r="A85" s="78" t="s">
        <v>1443</v>
      </c>
      <c r="B85" s="84" t="s">
        <v>212</v>
      </c>
      <c r="C85" s="78">
        <f>VLOOKUP(GroupVertices[[#This Row],[Vertex]],Vertices[],MATCH("ID",Vertices[[#Headers],[Vertex]:[Vertex Content Word Count]],0),FALSE)</f>
        <v>3</v>
      </c>
    </row>
    <row r="86" spans="1:3" ht="15">
      <c r="A86" s="78" t="s">
        <v>1443</v>
      </c>
      <c r="B86" s="84" t="s">
        <v>213</v>
      </c>
      <c r="C86" s="78">
        <f>VLOOKUP(GroupVertices[[#This Row],[Vertex]],Vertices[],MATCH("ID",Vertices[[#Headers],[Vertex]:[Vertex Content Word Count]],0),FALSE)</f>
        <v>4</v>
      </c>
    </row>
    <row r="87" spans="1:3" ht="15">
      <c r="A87" s="78" t="s">
        <v>1443</v>
      </c>
      <c r="B87" s="84" t="s">
        <v>215</v>
      </c>
      <c r="C87" s="78">
        <f>VLOOKUP(GroupVertices[[#This Row],[Vertex]],Vertices[],MATCH("ID",Vertices[[#Headers],[Vertex]:[Vertex Content Word Count]],0),FALSE)</f>
        <v>10</v>
      </c>
    </row>
    <row r="88" spans="1:3" ht="15">
      <c r="A88" s="78" t="s">
        <v>1443</v>
      </c>
      <c r="B88" s="84" t="s">
        <v>239</v>
      </c>
      <c r="C88" s="78">
        <f>VLOOKUP(GroupVertices[[#This Row],[Vertex]],Vertices[],MATCH("ID",Vertices[[#Headers],[Vertex]:[Vertex Content Word Count]],0),FALSE)</f>
        <v>39</v>
      </c>
    </row>
    <row r="89" spans="1:3" ht="15">
      <c r="A89" s="78" t="s">
        <v>1443</v>
      </c>
      <c r="B89" s="84" t="s">
        <v>289</v>
      </c>
      <c r="C89" s="78">
        <f>VLOOKUP(GroupVertices[[#This Row],[Vertex]],Vertices[],MATCH("ID",Vertices[[#Headers],[Vertex]:[Vertex Content Word Count]],0),FALSE)</f>
        <v>89</v>
      </c>
    </row>
    <row r="90" spans="1:3" ht="15">
      <c r="A90" s="78" t="s">
        <v>1443</v>
      </c>
      <c r="B90" s="84" t="s">
        <v>290</v>
      </c>
      <c r="C90" s="78">
        <f>VLOOKUP(GroupVertices[[#This Row],[Vertex]],Vertices[],MATCH("ID",Vertices[[#Headers],[Vertex]:[Vertex Content Word Count]],0),FALSE)</f>
        <v>90</v>
      </c>
    </row>
    <row r="91" spans="1:3" ht="15">
      <c r="A91" s="78" t="s">
        <v>1443</v>
      </c>
      <c r="B91" s="84" t="s">
        <v>292</v>
      </c>
      <c r="C91" s="78">
        <f>VLOOKUP(GroupVertices[[#This Row],[Vertex]],Vertices[],MATCH("ID",Vertices[[#Headers],[Vertex]:[Vertex Content Word Count]],0),FALSE)</f>
        <v>91</v>
      </c>
    </row>
    <row r="92" spans="1:3" ht="15">
      <c r="A92" s="78" t="s">
        <v>1443</v>
      </c>
      <c r="B92" s="84" t="s">
        <v>299</v>
      </c>
      <c r="C92" s="78">
        <f>VLOOKUP(GroupVertices[[#This Row],[Vertex]],Vertices[],MATCH("ID",Vertices[[#Headers],[Vertex]:[Vertex Content Word Count]],0),FALSE)</f>
        <v>97</v>
      </c>
    </row>
    <row r="93" spans="1:3" ht="15">
      <c r="A93" s="78" t="s">
        <v>1444</v>
      </c>
      <c r="B93" s="84" t="s">
        <v>225</v>
      </c>
      <c r="C93" s="78">
        <f>VLOOKUP(GroupVertices[[#This Row],[Vertex]],Vertices[],MATCH("ID",Vertices[[#Headers],[Vertex]:[Vertex Content Word Count]],0),FALSE)</f>
        <v>24</v>
      </c>
    </row>
    <row r="94" spans="1:3" ht="15">
      <c r="A94" s="78" t="s">
        <v>1444</v>
      </c>
      <c r="B94" s="84" t="s">
        <v>224</v>
      </c>
      <c r="C94" s="78">
        <f>VLOOKUP(GroupVertices[[#This Row],[Vertex]],Vertices[],MATCH("ID",Vertices[[#Headers],[Vertex]:[Vertex Content Word Count]],0),FALSE)</f>
        <v>23</v>
      </c>
    </row>
    <row r="95" spans="1:3" ht="15">
      <c r="A95" s="78" t="s">
        <v>1445</v>
      </c>
      <c r="B95" s="84" t="s">
        <v>291</v>
      </c>
      <c r="C95" s="78">
        <f>VLOOKUP(GroupVertices[[#This Row],[Vertex]],Vertices[],MATCH("ID",Vertices[[#Headers],[Vertex]:[Vertex Content Word Count]],0),FALSE)</f>
        <v>20</v>
      </c>
    </row>
    <row r="96" spans="1:3" ht="15">
      <c r="A96" s="78" t="s">
        <v>1445</v>
      </c>
      <c r="B96" s="84" t="s">
        <v>221</v>
      </c>
      <c r="C96"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1458</v>
      </c>
      <c r="B2" s="34" t="s">
        <v>1401</v>
      </c>
      <c r="D2" s="31">
        <f>MIN(Vertices[Degree])</f>
        <v>0</v>
      </c>
      <c r="E2" s="3">
        <f>COUNTIF(Vertices[Degree],"&gt;= "&amp;D2)-COUNTIF(Vertices[Degree],"&gt;="&amp;D3)</f>
        <v>0</v>
      </c>
      <c r="F2" s="37">
        <f>MIN(Vertices[In-Degree])</f>
        <v>0</v>
      </c>
      <c r="G2" s="38">
        <f>COUNTIF(Vertices[In-Degree],"&gt;= "&amp;F2)-COUNTIF(Vertices[In-Degree],"&gt;="&amp;F3)</f>
        <v>87</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24</v>
      </c>
      <c r="P2" s="37">
        <f>MIN(Vertices[PageRank])</f>
        <v>0.443301</v>
      </c>
      <c r="Q2" s="38">
        <f>COUNTIF(Vertices[PageRank],"&gt;= "&amp;P2)-COUNTIF(Vertices[PageRank],"&gt;="&amp;P3)</f>
        <v>76</v>
      </c>
      <c r="R2" s="37">
        <f>MIN(Vertices[Clustering Coefficient])</f>
        <v>0</v>
      </c>
      <c r="S2" s="43">
        <f>COUNTIF(Vertices[Clustering Coefficient],"&gt;= "&amp;R2)-COUNTIF(Vertices[Clustering Coefficient],"&gt;="&amp;R3)</f>
        <v>83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1.1818181818181819</v>
      </c>
      <c r="G3" s="40">
        <f>COUNTIF(Vertices[In-Degree],"&gt;= "&amp;F3)-COUNTIF(Vertices[In-Degree],"&gt;="&amp;F4)</f>
        <v>2</v>
      </c>
      <c r="H3" s="39">
        <f aca="true" t="shared" si="3" ref="H3:H26">H2+($H$57-$H$2)/BinDivisor</f>
        <v>0.14545454545454545</v>
      </c>
      <c r="I3" s="40">
        <f>COUNTIF(Vertices[Out-Degree],"&gt;= "&amp;H3)-COUNTIF(Vertices[Out-Degree],"&gt;="&amp;H4)</f>
        <v>0</v>
      </c>
      <c r="J3" s="39">
        <f aca="true" t="shared" si="4" ref="J3:J26">J2+($J$57-$J$2)/BinDivisor</f>
        <v>115.05454545454545</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0.0020585636363636365</v>
      </c>
      <c r="O3" s="40">
        <f>COUNTIF(Vertices[Eigenvector Centrality],"&gt;= "&amp;N3)-COUNTIF(Vertices[Eigenvector Centrality],"&gt;="&amp;N4)</f>
        <v>5</v>
      </c>
      <c r="P3" s="39">
        <f aca="true" t="shared" si="7" ref="P3:P26">P2+($P$57-$P$2)/BinDivisor</f>
        <v>0.9610098</v>
      </c>
      <c r="Q3" s="40">
        <f>COUNTIF(Vertices[PageRank],"&gt;= "&amp;P3)-COUNTIF(Vertices[PageRank],"&gt;="&amp;P4)</f>
        <v>16</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2.3636363636363638</v>
      </c>
      <c r="G4" s="38">
        <f>COUNTIF(Vertices[In-Degree],"&gt;= "&amp;F4)-COUNTIF(Vertices[In-Degree],"&gt;="&amp;F5)</f>
        <v>3</v>
      </c>
      <c r="H4" s="37">
        <f t="shared" si="3"/>
        <v>0.2909090909090909</v>
      </c>
      <c r="I4" s="38">
        <f>COUNTIF(Vertices[Out-Degree],"&gt;= "&amp;H4)-COUNTIF(Vertices[Out-Degree],"&gt;="&amp;H5)</f>
        <v>0</v>
      </c>
      <c r="J4" s="37">
        <f t="shared" si="4"/>
        <v>230.1090909090909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0.004117127272727273</v>
      </c>
      <c r="O4" s="38">
        <f>COUNTIF(Vertices[Eigenvector Centrality],"&gt;= "&amp;N4)-COUNTIF(Vertices[Eigenvector Centrality],"&gt;="&amp;N5)</f>
        <v>0</v>
      </c>
      <c r="P4" s="37">
        <f t="shared" si="7"/>
        <v>1.4787186</v>
      </c>
      <c r="Q4" s="38">
        <f>COUNTIF(Vertices[PageRank],"&gt;= "&amp;P4)-COUNTIF(Vertices[PageRank],"&gt;="&amp;P5)</f>
        <v>0</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3.545454545454546</v>
      </c>
      <c r="G5" s="40">
        <f>COUNTIF(Vertices[In-Degree],"&gt;= "&amp;F5)-COUNTIF(Vertices[In-Degree],"&gt;="&amp;F6)</f>
        <v>1</v>
      </c>
      <c r="H5" s="39">
        <f t="shared" si="3"/>
        <v>0.43636363636363634</v>
      </c>
      <c r="I5" s="40">
        <f>COUNTIF(Vertices[Out-Degree],"&gt;= "&amp;H5)-COUNTIF(Vertices[Out-Degree],"&gt;="&amp;H6)</f>
        <v>0</v>
      </c>
      <c r="J5" s="39">
        <f t="shared" si="4"/>
        <v>345.16363636363633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0.0061756909090909095</v>
      </c>
      <c r="O5" s="40">
        <f>COUNTIF(Vertices[Eigenvector Centrality],"&gt;= "&amp;N5)-COUNTIF(Vertices[Eigenvector Centrality],"&gt;="&amp;N6)</f>
        <v>0</v>
      </c>
      <c r="P5" s="39">
        <f t="shared" si="7"/>
        <v>1.9964274</v>
      </c>
      <c r="Q5" s="40">
        <f>COUNTIF(Vertices[PageRank],"&gt;= "&amp;P5)-COUNTIF(Vertices[PageRank],"&gt;="&amp;P6)</f>
        <v>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99</v>
      </c>
      <c r="D6" s="32">
        <f t="shared" si="1"/>
        <v>0</v>
      </c>
      <c r="E6" s="3">
        <f>COUNTIF(Vertices[Degree],"&gt;= "&amp;D6)-COUNTIF(Vertices[Degree],"&gt;="&amp;D7)</f>
        <v>0</v>
      </c>
      <c r="F6" s="37">
        <f t="shared" si="2"/>
        <v>4.7272727272727275</v>
      </c>
      <c r="G6" s="38">
        <f>COUNTIF(Vertices[In-Degree],"&gt;= "&amp;F6)-COUNTIF(Vertices[In-Degree],"&gt;="&amp;F7)</f>
        <v>0</v>
      </c>
      <c r="H6" s="37">
        <f t="shared" si="3"/>
        <v>0.5818181818181818</v>
      </c>
      <c r="I6" s="38">
        <f>COUNTIF(Vertices[Out-Degree],"&gt;= "&amp;H6)-COUNTIF(Vertices[Out-Degree],"&gt;="&amp;H7)</f>
        <v>0</v>
      </c>
      <c r="J6" s="37">
        <f t="shared" si="4"/>
        <v>460.2181818181818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0.008234254545454546</v>
      </c>
      <c r="O6" s="38">
        <f>COUNTIF(Vertices[Eigenvector Centrality],"&gt;= "&amp;N6)-COUNTIF(Vertices[Eigenvector Centrality],"&gt;="&amp;N7)</f>
        <v>0</v>
      </c>
      <c r="P6" s="37">
        <f t="shared" si="7"/>
        <v>2.5141362</v>
      </c>
      <c r="Q6" s="38">
        <f>COUNTIF(Vertices[PageRank],"&gt;= "&amp;P6)-COUNTIF(Vertices[PageRank],"&gt;="&amp;P7)</f>
        <v>0</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36</v>
      </c>
      <c r="D7" s="32">
        <f t="shared" si="1"/>
        <v>0</v>
      </c>
      <c r="E7" s="3">
        <f>COUNTIF(Vertices[Degree],"&gt;= "&amp;D7)-COUNTIF(Vertices[Degree],"&gt;="&amp;D8)</f>
        <v>0</v>
      </c>
      <c r="F7" s="39">
        <f t="shared" si="2"/>
        <v>5.909090909090909</v>
      </c>
      <c r="G7" s="40">
        <f>COUNTIF(Vertices[In-Degree],"&gt;= "&amp;F7)-COUNTIF(Vertices[In-Degree],"&gt;="&amp;F8)</f>
        <v>0</v>
      </c>
      <c r="H7" s="39">
        <f t="shared" si="3"/>
        <v>0.7272727272727273</v>
      </c>
      <c r="I7" s="40">
        <f>COUNTIF(Vertices[Out-Degree],"&gt;= "&amp;H7)-COUNTIF(Vertices[Out-Degree],"&gt;="&amp;H8)</f>
        <v>0</v>
      </c>
      <c r="J7" s="39">
        <f t="shared" si="4"/>
        <v>575.2727272727273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0.010292818181818182</v>
      </c>
      <c r="O7" s="40">
        <f>COUNTIF(Vertices[Eigenvector Centrality],"&gt;= "&amp;N7)-COUNTIF(Vertices[Eigenvector Centrality],"&gt;="&amp;N8)</f>
        <v>0</v>
      </c>
      <c r="P7" s="39">
        <f t="shared" si="7"/>
        <v>3.0318449999999997</v>
      </c>
      <c r="Q7" s="40">
        <f>COUNTIF(Vertices[PageRank],"&gt;= "&amp;P7)-COUNTIF(Vertices[PageRank],"&gt;="&amp;P8)</f>
        <v>1</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135</v>
      </c>
      <c r="D8" s="32">
        <f t="shared" si="1"/>
        <v>0</v>
      </c>
      <c r="E8" s="3">
        <f>COUNTIF(Vertices[Degree],"&gt;= "&amp;D8)-COUNTIF(Vertices[Degree],"&gt;="&amp;D9)</f>
        <v>0</v>
      </c>
      <c r="F8" s="37">
        <f t="shared" si="2"/>
        <v>7.090909090909091</v>
      </c>
      <c r="G8" s="38">
        <f>COUNTIF(Vertices[In-Degree],"&gt;= "&amp;F8)-COUNTIF(Vertices[In-Degree],"&gt;="&amp;F9)</f>
        <v>0</v>
      </c>
      <c r="H8" s="37">
        <f t="shared" si="3"/>
        <v>0.8727272727272728</v>
      </c>
      <c r="I8" s="38">
        <f>COUNTIF(Vertices[Out-Degree],"&gt;= "&amp;H8)-COUNTIF(Vertices[Out-Degree],"&gt;="&amp;H9)</f>
        <v>80</v>
      </c>
      <c r="J8" s="37">
        <f t="shared" si="4"/>
        <v>690.3272727272727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0.012351381818181819</v>
      </c>
      <c r="O8" s="38">
        <f>COUNTIF(Vertices[Eigenvector Centrality],"&gt;= "&amp;N8)-COUNTIF(Vertices[Eigenvector Centrality],"&gt;="&amp;N9)</f>
        <v>60</v>
      </c>
      <c r="P8" s="37">
        <f t="shared" si="7"/>
        <v>3.5495537999999995</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8.272727272727273</v>
      </c>
      <c r="G9" s="40">
        <f>COUNTIF(Vertices[In-Degree],"&gt;= "&amp;F9)-COUNTIF(Vertices[In-Degree],"&gt;="&amp;F10)</f>
        <v>1</v>
      </c>
      <c r="H9" s="39">
        <f t="shared" si="3"/>
        <v>1.0181818181818183</v>
      </c>
      <c r="I9" s="40">
        <f>COUNTIF(Vertices[Out-Degree],"&gt;= "&amp;H9)-COUNTIF(Vertices[Out-Degree],"&gt;="&amp;H10)</f>
        <v>0</v>
      </c>
      <c r="J9" s="39">
        <f t="shared" si="4"/>
        <v>805.3818181818181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0.014409945454545455</v>
      </c>
      <c r="O9" s="40">
        <f>COUNTIF(Vertices[Eigenvector Centrality],"&gt;= "&amp;N9)-COUNTIF(Vertices[Eigenvector Centrality],"&gt;="&amp;N10)</f>
        <v>3</v>
      </c>
      <c r="P9" s="39">
        <f t="shared" si="7"/>
        <v>4.067262599999999</v>
      </c>
      <c r="Q9" s="40">
        <f>COUNTIF(Vertices[PageRank],"&gt;= "&amp;P9)-COUNTIF(Vertices[PageRank],"&gt;="&amp;P10)</f>
        <v>0</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1459</v>
      </c>
      <c r="B10" s="34">
        <v>2</v>
      </c>
      <c r="D10" s="32">
        <f t="shared" si="1"/>
        <v>0</v>
      </c>
      <c r="E10" s="3">
        <f>COUNTIF(Vertices[Degree],"&gt;= "&amp;D10)-COUNTIF(Vertices[Degree],"&gt;="&amp;D11)</f>
        <v>0</v>
      </c>
      <c r="F10" s="37">
        <f t="shared" si="2"/>
        <v>9.454545454545455</v>
      </c>
      <c r="G10" s="38">
        <f>COUNTIF(Vertices[In-Degree],"&gt;= "&amp;F10)-COUNTIF(Vertices[In-Degree],"&gt;="&amp;F11)</f>
        <v>0</v>
      </c>
      <c r="H10" s="37">
        <f t="shared" si="3"/>
        <v>1.1636363636363638</v>
      </c>
      <c r="I10" s="38">
        <f>COUNTIF(Vertices[Out-Degree],"&gt;= "&amp;H10)-COUNTIF(Vertices[Out-Degree],"&gt;="&amp;H11)</f>
        <v>0</v>
      </c>
      <c r="J10" s="37">
        <f t="shared" si="4"/>
        <v>920.4363636363635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0.016468509090909092</v>
      </c>
      <c r="O10" s="38">
        <f>COUNTIF(Vertices[Eigenvector Centrality],"&gt;= "&amp;N10)-COUNTIF(Vertices[Eigenvector Centrality],"&gt;="&amp;N11)</f>
        <v>2</v>
      </c>
      <c r="P10" s="37">
        <f t="shared" si="7"/>
        <v>4.5849714</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10.636363636363637</v>
      </c>
      <c r="G11" s="40">
        <f>COUNTIF(Vertices[In-Degree],"&gt;= "&amp;F11)-COUNTIF(Vertices[In-Degree],"&gt;="&amp;F12)</f>
        <v>0</v>
      </c>
      <c r="H11" s="39">
        <f t="shared" si="3"/>
        <v>1.3090909090909093</v>
      </c>
      <c r="I11" s="40">
        <f>COUNTIF(Vertices[Out-Degree],"&gt;= "&amp;H11)-COUNTIF(Vertices[Out-Degree],"&gt;="&amp;H12)</f>
        <v>0</v>
      </c>
      <c r="J11" s="39">
        <f t="shared" si="4"/>
        <v>1035.4909090909089</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0.018527072727272727</v>
      </c>
      <c r="O11" s="40">
        <f>COUNTIF(Vertices[Eigenvector Centrality],"&gt;= "&amp;N11)-COUNTIF(Vertices[Eigenvector Centrality],"&gt;="&amp;N12)</f>
        <v>0</v>
      </c>
      <c r="P11" s="39">
        <f t="shared" si="7"/>
        <v>5.1026802</v>
      </c>
      <c r="Q11" s="40">
        <f>COUNTIF(Vertices[PageRank],"&gt;= "&amp;P11)-COUNTIF(Vertices[PageRank],"&gt;="&amp;P12)</f>
        <v>0</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176</v>
      </c>
      <c r="B12" s="34">
        <v>36</v>
      </c>
      <c r="D12" s="32">
        <f t="shared" si="1"/>
        <v>0</v>
      </c>
      <c r="E12" s="3">
        <f>COUNTIF(Vertices[Degree],"&gt;= "&amp;D12)-COUNTIF(Vertices[Degree],"&gt;="&amp;D13)</f>
        <v>0</v>
      </c>
      <c r="F12" s="37">
        <f t="shared" si="2"/>
        <v>11.818181818181818</v>
      </c>
      <c r="G12" s="38">
        <f>COUNTIF(Vertices[In-Degree],"&gt;= "&amp;F12)-COUNTIF(Vertices[In-Degree],"&gt;="&amp;F13)</f>
        <v>0</v>
      </c>
      <c r="H12" s="37">
        <f t="shared" si="3"/>
        <v>1.4545454545454548</v>
      </c>
      <c r="I12" s="38">
        <f>COUNTIF(Vertices[Out-Degree],"&gt;= "&amp;H12)-COUNTIF(Vertices[Out-Degree],"&gt;="&amp;H13)</f>
        <v>0</v>
      </c>
      <c r="J12" s="37">
        <f t="shared" si="4"/>
        <v>1150.5454545454543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0.02058563636363636</v>
      </c>
      <c r="O12" s="38">
        <f>COUNTIF(Vertices[Eigenvector Centrality],"&gt;= "&amp;N12)-COUNTIF(Vertices[Eigenvector Centrality],"&gt;="&amp;N13)</f>
        <v>0</v>
      </c>
      <c r="P12" s="37">
        <f t="shared" si="7"/>
        <v>5.620389</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307</v>
      </c>
      <c r="B13" s="34">
        <v>99</v>
      </c>
      <c r="D13" s="32">
        <f t="shared" si="1"/>
        <v>0</v>
      </c>
      <c r="E13" s="3">
        <f>COUNTIF(Vertices[Degree],"&gt;= "&amp;D13)-COUNTIF(Vertices[Degree],"&gt;="&amp;D14)</f>
        <v>0</v>
      </c>
      <c r="F13" s="39">
        <f t="shared" si="2"/>
        <v>13</v>
      </c>
      <c r="G13" s="40">
        <f>COUNTIF(Vertices[In-Degree],"&gt;= "&amp;F13)-COUNTIF(Vertices[In-Degree],"&gt;="&amp;F14)</f>
        <v>0</v>
      </c>
      <c r="H13" s="39">
        <f t="shared" si="3"/>
        <v>1.6000000000000003</v>
      </c>
      <c r="I13" s="40">
        <f>COUNTIF(Vertices[Out-Degree],"&gt;= "&amp;H13)-COUNTIF(Vertices[Out-Degree],"&gt;="&amp;H14)</f>
        <v>0</v>
      </c>
      <c r="J13" s="39">
        <f t="shared" si="4"/>
        <v>1265.5999999999997</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0.022644199999999996</v>
      </c>
      <c r="O13" s="40">
        <f>COUNTIF(Vertices[Eigenvector Centrality],"&gt;= "&amp;N13)-COUNTIF(Vertices[Eigenvector Centrality],"&gt;="&amp;N14)</f>
        <v>0</v>
      </c>
      <c r="P13" s="39">
        <f t="shared" si="7"/>
        <v>6.138097800000001</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14.181818181818182</v>
      </c>
      <c r="G14" s="38">
        <f>COUNTIF(Vertices[In-Degree],"&gt;= "&amp;F14)-COUNTIF(Vertices[In-Degree],"&gt;="&amp;F15)</f>
        <v>0</v>
      </c>
      <c r="H14" s="37">
        <f t="shared" si="3"/>
        <v>1.7454545454545458</v>
      </c>
      <c r="I14" s="38">
        <f>COUNTIF(Vertices[Out-Degree],"&gt;= "&amp;H14)-COUNTIF(Vertices[Out-Degree],"&gt;="&amp;H15)</f>
        <v>0</v>
      </c>
      <c r="J14" s="37">
        <f t="shared" si="4"/>
        <v>1380.654545454545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0.02470276363636363</v>
      </c>
      <c r="O14" s="38">
        <f>COUNTIF(Vertices[Eigenvector Centrality],"&gt;= "&amp;N14)-COUNTIF(Vertices[Eigenvector Centrality],"&gt;="&amp;N15)</f>
        <v>0</v>
      </c>
      <c r="P14" s="37">
        <f t="shared" si="7"/>
        <v>6.655806600000001</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151</v>
      </c>
      <c r="B15" s="34">
        <v>36</v>
      </c>
      <c r="D15" s="32">
        <f t="shared" si="1"/>
        <v>0</v>
      </c>
      <c r="E15" s="3">
        <f>COUNTIF(Vertices[Degree],"&gt;= "&amp;D15)-COUNTIF(Vertices[Degree],"&gt;="&amp;D16)</f>
        <v>0</v>
      </c>
      <c r="F15" s="39">
        <f t="shared" si="2"/>
        <v>15.363636363636363</v>
      </c>
      <c r="G15" s="40">
        <f>COUNTIF(Vertices[In-Degree],"&gt;= "&amp;F15)-COUNTIF(Vertices[In-Degree],"&gt;="&amp;F16)</f>
        <v>0</v>
      </c>
      <c r="H15" s="39">
        <f t="shared" si="3"/>
        <v>1.8909090909090913</v>
      </c>
      <c r="I15" s="40">
        <f>COUNTIF(Vertices[Out-Degree],"&gt;= "&amp;H15)-COUNTIF(Vertices[Out-Degree],"&gt;="&amp;H16)</f>
        <v>4</v>
      </c>
      <c r="J15" s="39">
        <f t="shared" si="4"/>
        <v>1495.7090909090905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0.026761327272727266</v>
      </c>
      <c r="O15" s="40">
        <f>COUNTIF(Vertices[Eigenvector Centrality],"&gt;= "&amp;N15)-COUNTIF(Vertices[Eigenvector Centrality],"&gt;="&amp;N16)</f>
        <v>0</v>
      </c>
      <c r="P15" s="39">
        <f t="shared" si="7"/>
        <v>7.173515400000001</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16.545454545454547</v>
      </c>
      <c r="G16" s="38">
        <f>COUNTIF(Vertices[In-Degree],"&gt;= "&amp;F16)-COUNTIF(Vertices[In-Degree],"&gt;="&amp;F17)</f>
        <v>0</v>
      </c>
      <c r="H16" s="37">
        <f t="shared" si="3"/>
        <v>2.0363636363636366</v>
      </c>
      <c r="I16" s="38">
        <f>COUNTIF(Vertices[Out-Degree],"&gt;= "&amp;H16)-COUNTIF(Vertices[Out-Degree],"&gt;="&amp;H17)</f>
        <v>0</v>
      </c>
      <c r="J16" s="37">
        <f t="shared" si="4"/>
        <v>1610.763636363636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0.0288198909090909</v>
      </c>
      <c r="O16" s="38">
        <f>COUNTIF(Vertices[Eigenvector Centrality],"&gt;= "&amp;N16)-COUNTIF(Vertices[Eigenvector Centrality],"&gt;="&amp;N17)</f>
        <v>0</v>
      </c>
      <c r="P16" s="37">
        <f t="shared" si="7"/>
        <v>7.6912242000000015</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170</v>
      </c>
      <c r="B17" s="34">
        <v>0.010752688172043012</v>
      </c>
      <c r="D17" s="32">
        <f t="shared" si="1"/>
        <v>0</v>
      </c>
      <c r="E17" s="3">
        <f>COUNTIF(Vertices[Degree],"&gt;= "&amp;D17)-COUNTIF(Vertices[Degree],"&gt;="&amp;D18)</f>
        <v>0</v>
      </c>
      <c r="F17" s="39">
        <f t="shared" si="2"/>
        <v>17.72727272727273</v>
      </c>
      <c r="G17" s="40">
        <f>COUNTIF(Vertices[In-Degree],"&gt;= "&amp;F17)-COUNTIF(Vertices[In-Degree],"&gt;="&amp;F18)</f>
        <v>0</v>
      </c>
      <c r="H17" s="39">
        <f t="shared" si="3"/>
        <v>2.181818181818182</v>
      </c>
      <c r="I17" s="40">
        <f>COUNTIF(Vertices[Out-Degree],"&gt;= "&amp;H17)-COUNTIF(Vertices[Out-Degree],"&gt;="&amp;H18)</f>
        <v>0</v>
      </c>
      <c r="J17" s="39">
        <f t="shared" si="4"/>
        <v>1725.8181818181813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0.030878454545454535</v>
      </c>
      <c r="O17" s="40">
        <f>COUNTIF(Vertices[Eigenvector Centrality],"&gt;= "&amp;N17)-COUNTIF(Vertices[Eigenvector Centrality],"&gt;="&amp;N18)</f>
        <v>0</v>
      </c>
      <c r="P17" s="39">
        <f t="shared" si="7"/>
        <v>8.208933000000002</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171</v>
      </c>
      <c r="B18" s="34">
        <v>0.02127659574468085</v>
      </c>
      <c r="D18" s="32">
        <f t="shared" si="1"/>
        <v>0</v>
      </c>
      <c r="E18" s="3">
        <f>COUNTIF(Vertices[Degree],"&gt;= "&amp;D18)-COUNTIF(Vertices[Degree],"&gt;="&amp;D19)</f>
        <v>0</v>
      </c>
      <c r="F18" s="37">
        <f t="shared" si="2"/>
        <v>18.909090909090914</v>
      </c>
      <c r="G18" s="38">
        <f>COUNTIF(Vertices[In-Degree],"&gt;= "&amp;F18)-COUNTIF(Vertices[In-Degree],"&gt;="&amp;F19)</f>
        <v>0</v>
      </c>
      <c r="H18" s="37">
        <f t="shared" si="3"/>
        <v>2.3272727272727276</v>
      </c>
      <c r="I18" s="38">
        <f>COUNTIF(Vertices[Out-Degree],"&gt;= "&amp;H18)-COUNTIF(Vertices[Out-Degree],"&gt;="&amp;H19)</f>
        <v>0</v>
      </c>
      <c r="J18" s="37">
        <f t="shared" si="4"/>
        <v>1840.8727272727267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0.03293701818181817</v>
      </c>
      <c r="O18" s="38">
        <f>COUNTIF(Vertices[Eigenvector Centrality],"&gt;= "&amp;N18)-COUNTIF(Vertices[Eigenvector Centrality],"&gt;="&amp;N19)</f>
        <v>0</v>
      </c>
      <c r="P18" s="37">
        <f t="shared" si="7"/>
        <v>8.726641800000001</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20.090909090909097</v>
      </c>
      <c r="G19" s="40">
        <f>COUNTIF(Vertices[In-Degree],"&gt;= "&amp;F19)-COUNTIF(Vertices[In-Degree],"&gt;="&amp;F20)</f>
        <v>0</v>
      </c>
      <c r="H19" s="39">
        <f t="shared" si="3"/>
        <v>2.472727272727273</v>
      </c>
      <c r="I19" s="40">
        <f>COUNTIF(Vertices[Out-Degree],"&gt;= "&amp;H19)-COUNTIF(Vertices[Out-Degree],"&gt;="&amp;H20)</f>
        <v>0</v>
      </c>
      <c r="J19" s="39">
        <f t="shared" si="4"/>
        <v>1955.927272727272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0.034995581818181805</v>
      </c>
      <c r="O19" s="40">
        <f>COUNTIF(Vertices[Eigenvector Centrality],"&gt;= "&amp;N19)-COUNTIF(Vertices[Eigenvector Centrality],"&gt;="&amp;N20)</f>
        <v>0</v>
      </c>
      <c r="P19" s="39">
        <f t="shared" si="7"/>
        <v>9.2443506</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152</v>
      </c>
      <c r="B20" s="34">
        <v>11</v>
      </c>
      <c r="D20" s="32">
        <f t="shared" si="1"/>
        <v>0</v>
      </c>
      <c r="E20" s="3">
        <f>COUNTIF(Vertices[Degree],"&gt;= "&amp;D20)-COUNTIF(Vertices[Degree],"&gt;="&amp;D21)</f>
        <v>0</v>
      </c>
      <c r="F20" s="37">
        <f t="shared" si="2"/>
        <v>21.27272727272728</v>
      </c>
      <c r="G20" s="38">
        <f>COUNTIF(Vertices[In-Degree],"&gt;= "&amp;F20)-COUNTIF(Vertices[In-Degree],"&gt;="&amp;F21)</f>
        <v>0</v>
      </c>
      <c r="H20" s="37">
        <f t="shared" si="3"/>
        <v>2.6181818181818186</v>
      </c>
      <c r="I20" s="38">
        <f>COUNTIF(Vertices[Out-Degree],"&gt;= "&amp;H20)-COUNTIF(Vertices[Out-Degree],"&gt;="&amp;H21)</f>
        <v>0</v>
      </c>
      <c r="J20" s="37">
        <f t="shared" si="4"/>
        <v>2070.9818181818177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0.03705414545454544</v>
      </c>
      <c r="O20" s="38">
        <f>COUNTIF(Vertices[Eigenvector Centrality],"&gt;= "&amp;N20)-COUNTIF(Vertices[Eigenvector Centrality],"&gt;="&amp;N21)</f>
        <v>0</v>
      </c>
      <c r="P20" s="37">
        <f t="shared" si="7"/>
        <v>9.7620594</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153</v>
      </c>
      <c r="B21" s="34">
        <v>8</v>
      </c>
      <c r="D21" s="32">
        <f t="shared" si="1"/>
        <v>0</v>
      </c>
      <c r="E21" s="3">
        <f>COUNTIF(Vertices[Degree],"&gt;= "&amp;D21)-COUNTIF(Vertices[Degree],"&gt;="&amp;D22)</f>
        <v>0</v>
      </c>
      <c r="F21" s="39">
        <f t="shared" si="2"/>
        <v>22.454545454545464</v>
      </c>
      <c r="G21" s="40">
        <f>COUNTIF(Vertices[In-Degree],"&gt;= "&amp;F21)-COUNTIF(Vertices[In-Degree],"&gt;="&amp;F22)</f>
        <v>0</v>
      </c>
      <c r="H21" s="39">
        <f t="shared" si="3"/>
        <v>2.763636363636364</v>
      </c>
      <c r="I21" s="40">
        <f>COUNTIF(Vertices[Out-Degree],"&gt;= "&amp;H21)-COUNTIF(Vertices[Out-Degree],"&gt;="&amp;H22)</f>
        <v>0</v>
      </c>
      <c r="J21" s="39">
        <f t="shared" si="4"/>
        <v>2186.036363636363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0.039112709090909074</v>
      </c>
      <c r="O21" s="40">
        <f>COUNTIF(Vertices[Eigenvector Centrality],"&gt;= "&amp;N21)-COUNTIF(Vertices[Eigenvector Centrality],"&gt;="&amp;N22)</f>
        <v>0</v>
      </c>
      <c r="P21" s="39">
        <f t="shared" si="7"/>
        <v>10.2797682</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154</v>
      </c>
      <c r="B22" s="34">
        <v>83</v>
      </c>
      <c r="D22" s="32">
        <f t="shared" si="1"/>
        <v>0</v>
      </c>
      <c r="E22" s="3">
        <f>COUNTIF(Vertices[Degree],"&gt;= "&amp;D22)-COUNTIF(Vertices[Degree],"&gt;="&amp;D23)</f>
        <v>0</v>
      </c>
      <c r="F22" s="37">
        <f t="shared" si="2"/>
        <v>23.636363636363647</v>
      </c>
      <c r="G22" s="38">
        <f>COUNTIF(Vertices[In-Degree],"&gt;= "&amp;F22)-COUNTIF(Vertices[In-Degree],"&gt;="&amp;F23)</f>
        <v>0</v>
      </c>
      <c r="H22" s="37">
        <f t="shared" si="3"/>
        <v>2.9090909090909096</v>
      </c>
      <c r="I22" s="38">
        <f>COUNTIF(Vertices[Out-Degree],"&gt;= "&amp;H22)-COUNTIF(Vertices[Out-Degree],"&gt;="&amp;H23)</f>
        <v>2</v>
      </c>
      <c r="J22" s="37">
        <f t="shared" si="4"/>
        <v>2301.0909090909086</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0.04117127272727271</v>
      </c>
      <c r="O22" s="38">
        <f>COUNTIF(Vertices[Eigenvector Centrality],"&gt;= "&amp;N22)-COUNTIF(Vertices[Eigenvector Centrality],"&gt;="&amp;N23)</f>
        <v>0</v>
      </c>
      <c r="P22" s="37">
        <f t="shared" si="7"/>
        <v>10.797476999999999</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155</v>
      </c>
      <c r="B23" s="34">
        <v>105</v>
      </c>
      <c r="D23" s="32">
        <f t="shared" si="1"/>
        <v>0</v>
      </c>
      <c r="E23" s="3">
        <f>COUNTIF(Vertices[Degree],"&gt;= "&amp;D23)-COUNTIF(Vertices[Degree],"&gt;="&amp;D24)</f>
        <v>0</v>
      </c>
      <c r="F23" s="39">
        <f t="shared" si="2"/>
        <v>24.81818181818183</v>
      </c>
      <c r="G23" s="40">
        <f>COUNTIF(Vertices[In-Degree],"&gt;= "&amp;F23)-COUNTIF(Vertices[In-Degree],"&gt;="&amp;F24)</f>
        <v>0</v>
      </c>
      <c r="H23" s="39">
        <f t="shared" si="3"/>
        <v>3.054545454545455</v>
      </c>
      <c r="I23" s="40">
        <f>COUNTIF(Vertices[Out-Degree],"&gt;= "&amp;H23)-COUNTIF(Vertices[Out-Degree],"&gt;="&amp;H24)</f>
        <v>0</v>
      </c>
      <c r="J23" s="39">
        <f t="shared" si="4"/>
        <v>2416.145454545454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0.043229836363636344</v>
      </c>
      <c r="O23" s="40">
        <f>COUNTIF(Vertices[Eigenvector Centrality],"&gt;= "&amp;N23)-COUNTIF(Vertices[Eigenvector Centrality],"&gt;="&amp;N24)</f>
        <v>0</v>
      </c>
      <c r="P23" s="39">
        <f t="shared" si="7"/>
        <v>11.315185799999998</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26.000000000000014</v>
      </c>
      <c r="G24" s="38">
        <f>COUNTIF(Vertices[In-Degree],"&gt;= "&amp;F24)-COUNTIF(Vertices[In-Degree],"&gt;="&amp;F25)</f>
        <v>0</v>
      </c>
      <c r="H24" s="37">
        <f t="shared" si="3"/>
        <v>3.2000000000000006</v>
      </c>
      <c r="I24" s="38">
        <f>COUNTIF(Vertices[Out-Degree],"&gt;= "&amp;H24)-COUNTIF(Vertices[Out-Degree],"&gt;="&amp;H25)</f>
        <v>0</v>
      </c>
      <c r="J24" s="37">
        <f t="shared" si="4"/>
        <v>2531.1999999999994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0.04528839999999998</v>
      </c>
      <c r="O24" s="38">
        <f>COUNTIF(Vertices[Eigenvector Centrality],"&gt;= "&amp;N24)-COUNTIF(Vertices[Eigenvector Centrality],"&gt;="&amp;N25)</f>
        <v>0</v>
      </c>
      <c r="P24" s="37">
        <f t="shared" si="7"/>
        <v>11.832894599999998</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27.181818181818198</v>
      </c>
      <c r="G25" s="40">
        <f>COUNTIF(Vertices[In-Degree],"&gt;= "&amp;F25)-COUNTIF(Vertices[In-Degree],"&gt;="&amp;F26)</f>
        <v>0</v>
      </c>
      <c r="H25" s="39">
        <f t="shared" si="3"/>
        <v>3.345454545454546</v>
      </c>
      <c r="I25" s="40">
        <f>COUNTIF(Vertices[Out-Degree],"&gt;= "&amp;H25)-COUNTIF(Vertices[Out-Degree],"&gt;="&amp;H26)</f>
        <v>0</v>
      </c>
      <c r="J25" s="39">
        <f t="shared" si="4"/>
        <v>2646.2545454545448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0.04734696363636361</v>
      </c>
      <c r="O25" s="40">
        <f>COUNTIF(Vertices[Eigenvector Centrality],"&gt;= "&amp;N25)-COUNTIF(Vertices[Eigenvector Centrality],"&gt;="&amp;N26)</f>
        <v>0</v>
      </c>
      <c r="P25" s="39">
        <f t="shared" si="7"/>
        <v>12.350603399999997</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157</v>
      </c>
      <c r="B26" s="34">
        <v>2.433309</v>
      </c>
      <c r="D26" s="32">
        <f t="shared" si="1"/>
        <v>0</v>
      </c>
      <c r="E26" s="3">
        <f>COUNTIF(Vertices[Degree],"&gt;= "&amp;D26)-COUNTIF(Vertices[Degree],"&gt;="&amp;D28)</f>
        <v>0</v>
      </c>
      <c r="F26" s="37">
        <f t="shared" si="2"/>
        <v>28.36363636363638</v>
      </c>
      <c r="G26" s="38">
        <f>COUNTIF(Vertices[In-Degree],"&gt;= "&amp;F26)-COUNTIF(Vertices[In-Degree],"&gt;="&amp;F28)</f>
        <v>0</v>
      </c>
      <c r="H26" s="37">
        <f t="shared" si="3"/>
        <v>3.4909090909090916</v>
      </c>
      <c r="I26" s="38">
        <f>COUNTIF(Vertices[Out-Degree],"&gt;= "&amp;H26)-COUNTIF(Vertices[Out-Degree],"&gt;="&amp;H28)</f>
        <v>0</v>
      </c>
      <c r="J26" s="37">
        <f t="shared" si="4"/>
        <v>2761.30909090909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0.04940552727272725</v>
      </c>
      <c r="O26" s="38">
        <f>COUNTIF(Vertices[Eigenvector Centrality],"&gt;= "&amp;N26)-COUNTIF(Vertices[Eigenvector Centrality],"&gt;="&amp;N28)</f>
        <v>0</v>
      </c>
      <c r="P26" s="37">
        <f t="shared" si="7"/>
        <v>12.868312199999997</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158</v>
      </c>
      <c r="B28" s="34">
        <v>0.010526315789473684</v>
      </c>
      <c r="D28" s="32">
        <f>D26+($D$57-$D$2)/BinDivisor</f>
        <v>0</v>
      </c>
      <c r="E28" s="3">
        <f>COUNTIF(Vertices[Degree],"&gt;= "&amp;D28)-COUNTIF(Vertices[Degree],"&gt;="&amp;D40)</f>
        <v>0</v>
      </c>
      <c r="F28" s="39">
        <f>F26+($F$57-$F$2)/BinDivisor</f>
        <v>29.545454545454565</v>
      </c>
      <c r="G28" s="40">
        <f>COUNTIF(Vertices[In-Degree],"&gt;= "&amp;F28)-COUNTIF(Vertices[In-Degree],"&gt;="&amp;F40)</f>
        <v>0</v>
      </c>
      <c r="H28" s="39">
        <f>H26+($H$57-$H$2)/BinDivisor</f>
        <v>3.636363636363637</v>
      </c>
      <c r="I28" s="40">
        <f>COUNTIF(Vertices[Out-Degree],"&gt;= "&amp;H28)-COUNTIF(Vertices[Out-Degree],"&gt;="&amp;H40)</f>
        <v>0</v>
      </c>
      <c r="J28" s="39">
        <f>J26+($J$57-$J$2)/BinDivisor</f>
        <v>2876.3636363636356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0.05146409090909088</v>
      </c>
      <c r="O28" s="40">
        <f>COUNTIF(Vertices[Eigenvector Centrality],"&gt;= "&amp;N28)-COUNTIF(Vertices[Eigenvector Centrality],"&gt;="&amp;N40)</f>
        <v>0</v>
      </c>
      <c r="P28" s="39">
        <f>P26+($P$57-$P$2)/BinDivisor</f>
        <v>13.386020999999996</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1460</v>
      </c>
      <c r="B29" s="34">
        <v>0.446886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1461</v>
      </c>
      <c r="B31" s="34" t="s">
        <v>1462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30.727272727272748</v>
      </c>
      <c r="G40" s="38">
        <f>COUNTIF(Vertices[In-Degree],"&gt;= "&amp;F40)-COUNTIF(Vertices[In-Degree],"&gt;="&amp;F41)</f>
        <v>0</v>
      </c>
      <c r="H40" s="37">
        <f>H28+($H$57-$H$2)/BinDivisor</f>
        <v>3.7818181818181826</v>
      </c>
      <c r="I40" s="38">
        <f>COUNTIF(Vertices[Out-Degree],"&gt;= "&amp;H40)-COUNTIF(Vertices[Out-Degree],"&gt;="&amp;H41)</f>
        <v>0</v>
      </c>
      <c r="J40" s="37">
        <f>J28+($J$57-$J$2)/BinDivisor</f>
        <v>2991.418181818181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0.05352265454545452</v>
      </c>
      <c r="O40" s="38">
        <f>COUNTIF(Vertices[Eigenvector Centrality],"&gt;= "&amp;N40)-COUNTIF(Vertices[Eigenvector Centrality],"&gt;="&amp;N41)</f>
        <v>0</v>
      </c>
      <c r="P40" s="37">
        <f>P28+($P$57-$P$2)/BinDivisor</f>
        <v>13.903729799999995</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31.90909090909093</v>
      </c>
      <c r="G41" s="40">
        <f>COUNTIF(Vertices[In-Degree],"&gt;= "&amp;F41)-COUNTIF(Vertices[In-Degree],"&gt;="&amp;F42)</f>
        <v>0</v>
      </c>
      <c r="H41" s="39">
        <f aca="true" t="shared" si="12" ref="H41:H56">H40+($H$57-$H$2)/BinDivisor</f>
        <v>3.927272727272728</v>
      </c>
      <c r="I41" s="40">
        <f>COUNTIF(Vertices[Out-Degree],"&gt;= "&amp;H41)-COUNTIF(Vertices[Out-Degree],"&gt;="&amp;H42)</f>
        <v>1</v>
      </c>
      <c r="J41" s="39">
        <f aca="true" t="shared" si="13" ref="J41:J56">J40+($J$57-$J$2)/BinDivisor</f>
        <v>3106.4727272727264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0.05558121818181815</v>
      </c>
      <c r="O41" s="40">
        <f>COUNTIF(Vertices[Eigenvector Centrality],"&gt;= "&amp;N41)-COUNTIF(Vertices[Eigenvector Centrality],"&gt;="&amp;N42)</f>
        <v>0</v>
      </c>
      <c r="P41" s="39">
        <f aca="true" t="shared" si="16" ref="P41:P56">P40+($P$57-$P$2)/BinDivisor</f>
        <v>14.421438599999995</v>
      </c>
      <c r="Q41" s="40">
        <f>COUNTIF(Vertices[PageRank],"&gt;= "&amp;P41)-COUNTIF(Vertices[PageRank],"&gt;="&amp;P42)</f>
        <v>0</v>
      </c>
      <c r="R41" s="39">
        <f aca="true" t="shared" si="17" ref="R41:R56">R40+($R$57-$R$2)/BinDivisor</f>
        <v>0.3272727272727273</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33.090909090909115</v>
      </c>
      <c r="G42" s="38">
        <f>COUNTIF(Vertices[In-Degree],"&gt;= "&amp;F42)-COUNTIF(Vertices[In-Degree],"&gt;="&amp;F43)</f>
        <v>0</v>
      </c>
      <c r="H42" s="37">
        <f t="shared" si="12"/>
        <v>4.072727272727273</v>
      </c>
      <c r="I42" s="38">
        <f>COUNTIF(Vertices[Out-Degree],"&gt;= "&amp;H42)-COUNTIF(Vertices[Out-Degree],"&gt;="&amp;H43)</f>
        <v>0</v>
      </c>
      <c r="J42" s="37">
        <f t="shared" si="13"/>
        <v>3221.527272727272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0.05763978181818179</v>
      </c>
      <c r="O42" s="38">
        <f>COUNTIF(Vertices[Eigenvector Centrality],"&gt;= "&amp;N42)-COUNTIF(Vertices[Eigenvector Centrality],"&gt;="&amp;N43)</f>
        <v>0</v>
      </c>
      <c r="P42" s="37">
        <f t="shared" si="16"/>
        <v>14.939147399999994</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34.272727272727295</v>
      </c>
      <c r="G43" s="40">
        <f>COUNTIF(Vertices[In-Degree],"&gt;= "&amp;F43)-COUNTIF(Vertices[In-Degree],"&gt;="&amp;F44)</f>
        <v>0</v>
      </c>
      <c r="H43" s="39">
        <f t="shared" si="12"/>
        <v>4.218181818181819</v>
      </c>
      <c r="I43" s="40">
        <f>COUNTIF(Vertices[Out-Degree],"&gt;= "&amp;H43)-COUNTIF(Vertices[Out-Degree],"&gt;="&amp;H44)</f>
        <v>0</v>
      </c>
      <c r="J43" s="39">
        <f t="shared" si="13"/>
        <v>3336.581818181817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0.05969834545454542</v>
      </c>
      <c r="O43" s="40">
        <f>COUNTIF(Vertices[Eigenvector Centrality],"&gt;= "&amp;N43)-COUNTIF(Vertices[Eigenvector Centrality],"&gt;="&amp;N44)</f>
        <v>0</v>
      </c>
      <c r="P43" s="39">
        <f t="shared" si="16"/>
        <v>15.456856199999994</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35.454545454545475</v>
      </c>
      <c r="G44" s="38">
        <f>COUNTIF(Vertices[In-Degree],"&gt;= "&amp;F44)-COUNTIF(Vertices[In-Degree],"&gt;="&amp;F45)</f>
        <v>0</v>
      </c>
      <c r="H44" s="37">
        <f t="shared" si="12"/>
        <v>4.363636363636364</v>
      </c>
      <c r="I44" s="38">
        <f>COUNTIF(Vertices[Out-Degree],"&gt;= "&amp;H44)-COUNTIF(Vertices[Out-Degree],"&gt;="&amp;H45)</f>
        <v>0</v>
      </c>
      <c r="J44" s="37">
        <f t="shared" si="13"/>
        <v>3451.6363636363626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0.06175690909090906</v>
      </c>
      <c r="O44" s="38">
        <f>COUNTIF(Vertices[Eigenvector Centrality],"&gt;= "&amp;N44)-COUNTIF(Vertices[Eigenvector Centrality],"&gt;="&amp;N45)</f>
        <v>0</v>
      </c>
      <c r="P44" s="37">
        <f t="shared" si="16"/>
        <v>15.974564999999993</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36.636363636363654</v>
      </c>
      <c r="G45" s="40">
        <f>COUNTIF(Vertices[In-Degree],"&gt;= "&amp;F45)-COUNTIF(Vertices[In-Degree],"&gt;="&amp;F46)</f>
        <v>0</v>
      </c>
      <c r="H45" s="39">
        <f t="shared" si="12"/>
        <v>4.50909090909091</v>
      </c>
      <c r="I45" s="40">
        <f>COUNTIF(Vertices[Out-Degree],"&gt;= "&amp;H45)-COUNTIF(Vertices[Out-Degree],"&gt;="&amp;H46)</f>
        <v>0</v>
      </c>
      <c r="J45" s="39">
        <f t="shared" si="13"/>
        <v>3566.690909090908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0.0638154727272727</v>
      </c>
      <c r="O45" s="40">
        <f>COUNTIF(Vertices[Eigenvector Centrality],"&gt;= "&amp;N45)-COUNTIF(Vertices[Eigenvector Centrality],"&gt;="&amp;N46)</f>
        <v>0</v>
      </c>
      <c r="P45" s="39">
        <f t="shared" si="16"/>
        <v>16.492273799999992</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37.818181818181834</v>
      </c>
      <c r="G46" s="38">
        <f>COUNTIF(Vertices[In-Degree],"&gt;= "&amp;F46)-COUNTIF(Vertices[In-Degree],"&gt;="&amp;F47)</f>
        <v>0</v>
      </c>
      <c r="H46" s="37">
        <f t="shared" si="12"/>
        <v>4.654545454545455</v>
      </c>
      <c r="I46" s="38">
        <f>COUNTIF(Vertices[Out-Degree],"&gt;= "&amp;H46)-COUNTIF(Vertices[Out-Degree],"&gt;="&amp;H47)</f>
        <v>0</v>
      </c>
      <c r="J46" s="37">
        <f t="shared" si="13"/>
        <v>3681.7454545454534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0.06587403636363634</v>
      </c>
      <c r="O46" s="38">
        <f>COUNTIF(Vertices[Eigenvector Centrality],"&gt;= "&amp;N46)-COUNTIF(Vertices[Eigenvector Centrality],"&gt;="&amp;N47)</f>
        <v>0</v>
      </c>
      <c r="P46" s="37">
        <f t="shared" si="16"/>
        <v>17.009982599999994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39.000000000000014</v>
      </c>
      <c r="G47" s="40">
        <f>COUNTIF(Vertices[In-Degree],"&gt;= "&amp;F47)-COUNTIF(Vertices[In-Degree],"&gt;="&amp;F48)</f>
        <v>0</v>
      </c>
      <c r="H47" s="39">
        <f t="shared" si="12"/>
        <v>4.800000000000001</v>
      </c>
      <c r="I47" s="40">
        <f>COUNTIF(Vertices[Out-Degree],"&gt;= "&amp;H47)-COUNTIF(Vertices[Out-Degree],"&gt;="&amp;H48)</f>
        <v>0</v>
      </c>
      <c r="J47" s="39">
        <f t="shared" si="13"/>
        <v>3796.799999999999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0.06793259999999998</v>
      </c>
      <c r="O47" s="40">
        <f>COUNTIF(Vertices[Eigenvector Centrality],"&gt;= "&amp;N47)-COUNTIF(Vertices[Eigenvector Centrality],"&gt;="&amp;N48)</f>
        <v>0</v>
      </c>
      <c r="P47" s="39">
        <f t="shared" si="16"/>
        <v>17.527691399999995</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40.181818181818194</v>
      </c>
      <c r="G48" s="38">
        <f>COUNTIF(Vertices[In-Degree],"&gt;= "&amp;F48)-COUNTIF(Vertices[In-Degree],"&gt;="&amp;F49)</f>
        <v>0</v>
      </c>
      <c r="H48" s="37">
        <f t="shared" si="12"/>
        <v>4.945454545454546</v>
      </c>
      <c r="I48" s="38">
        <f>COUNTIF(Vertices[Out-Degree],"&gt;= "&amp;H48)-COUNTIF(Vertices[Out-Degree],"&gt;="&amp;H49)</f>
        <v>0</v>
      </c>
      <c r="J48" s="37">
        <f t="shared" si="13"/>
        <v>3911.854545454544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0.06999116363636362</v>
      </c>
      <c r="O48" s="38">
        <f>COUNTIF(Vertices[Eigenvector Centrality],"&gt;= "&amp;N48)-COUNTIF(Vertices[Eigenvector Centrality],"&gt;="&amp;N49)</f>
        <v>0</v>
      </c>
      <c r="P48" s="37">
        <f t="shared" si="16"/>
        <v>18.045400199999996</v>
      </c>
      <c r="Q48" s="38">
        <f>COUNTIF(Vertices[PageRank],"&gt;= "&amp;P48)-COUNTIF(Vertices[PageRank],"&gt;="&amp;P49)</f>
        <v>0</v>
      </c>
      <c r="R48" s="37">
        <f t="shared" si="17"/>
        <v>0.41212121212121233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41.363636363636374</v>
      </c>
      <c r="G49" s="40">
        <f>COUNTIF(Vertices[In-Degree],"&gt;= "&amp;F49)-COUNTIF(Vertices[In-Degree],"&gt;="&amp;F50)</f>
        <v>0</v>
      </c>
      <c r="H49" s="39">
        <f t="shared" si="12"/>
        <v>5.090909090909092</v>
      </c>
      <c r="I49" s="40">
        <f>COUNTIF(Vertices[Out-Degree],"&gt;= "&amp;H49)-COUNTIF(Vertices[Out-Degree],"&gt;="&amp;H50)</f>
        <v>0</v>
      </c>
      <c r="J49" s="39">
        <f t="shared" si="13"/>
        <v>4026.9090909090896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0.07204972727272727</v>
      </c>
      <c r="O49" s="40">
        <f>COUNTIF(Vertices[Eigenvector Centrality],"&gt;= "&amp;N49)-COUNTIF(Vertices[Eigenvector Centrality],"&gt;="&amp;N50)</f>
        <v>0</v>
      </c>
      <c r="P49" s="39">
        <f t="shared" si="16"/>
        <v>18.563108999999997</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42.545454545454554</v>
      </c>
      <c r="G50" s="38">
        <f>COUNTIF(Vertices[In-Degree],"&gt;= "&amp;F50)-COUNTIF(Vertices[In-Degree],"&gt;="&amp;F51)</f>
        <v>0</v>
      </c>
      <c r="H50" s="37">
        <f t="shared" si="12"/>
        <v>5.236363636363637</v>
      </c>
      <c r="I50" s="38">
        <f>COUNTIF(Vertices[Out-Degree],"&gt;= "&amp;H50)-COUNTIF(Vertices[Out-Degree],"&gt;="&amp;H51)</f>
        <v>0</v>
      </c>
      <c r="J50" s="37">
        <f t="shared" si="13"/>
        <v>4141.9636363636355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0.07410829090909091</v>
      </c>
      <c r="O50" s="38">
        <f>COUNTIF(Vertices[Eigenvector Centrality],"&gt;= "&amp;N50)-COUNTIF(Vertices[Eigenvector Centrality],"&gt;="&amp;N51)</f>
        <v>0</v>
      </c>
      <c r="P50" s="37">
        <f t="shared" si="16"/>
        <v>19.0808178</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43.727272727272734</v>
      </c>
      <c r="G51" s="40">
        <f>COUNTIF(Vertices[In-Degree],"&gt;= "&amp;F51)-COUNTIF(Vertices[In-Degree],"&gt;="&amp;F52)</f>
        <v>0</v>
      </c>
      <c r="H51" s="39">
        <f t="shared" si="12"/>
        <v>5.381818181818183</v>
      </c>
      <c r="I51" s="40">
        <f>COUNTIF(Vertices[Out-Degree],"&gt;= "&amp;H51)-COUNTIF(Vertices[Out-Degree],"&gt;="&amp;H52)</f>
        <v>0</v>
      </c>
      <c r="J51" s="39">
        <f t="shared" si="13"/>
        <v>4257.018181818181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0.07616685454545455</v>
      </c>
      <c r="O51" s="40">
        <f>COUNTIF(Vertices[Eigenvector Centrality],"&gt;= "&amp;N51)-COUNTIF(Vertices[Eigenvector Centrality],"&gt;="&amp;N52)</f>
        <v>0</v>
      </c>
      <c r="P51" s="39">
        <f t="shared" si="16"/>
        <v>19.5985266</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44.909090909090914</v>
      </c>
      <c r="G52" s="38">
        <f>COUNTIF(Vertices[In-Degree],"&gt;= "&amp;F52)-COUNTIF(Vertices[In-Degree],"&gt;="&amp;F53)</f>
        <v>0</v>
      </c>
      <c r="H52" s="37">
        <f t="shared" si="12"/>
        <v>5.527272727272728</v>
      </c>
      <c r="I52" s="38">
        <f>COUNTIF(Vertices[Out-Degree],"&gt;= "&amp;H52)-COUNTIF(Vertices[Out-Degree],"&gt;="&amp;H53)</f>
        <v>0</v>
      </c>
      <c r="J52" s="37">
        <f t="shared" si="13"/>
        <v>4372.072727272726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0.07822541818181819</v>
      </c>
      <c r="O52" s="38">
        <f>COUNTIF(Vertices[Eigenvector Centrality],"&gt;= "&amp;N52)-COUNTIF(Vertices[Eigenvector Centrality],"&gt;="&amp;N53)</f>
        <v>0</v>
      </c>
      <c r="P52" s="37">
        <f t="shared" si="16"/>
        <v>20.1162354</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46.09090909090909</v>
      </c>
      <c r="G53" s="40">
        <f>COUNTIF(Vertices[In-Degree],"&gt;= "&amp;F53)-COUNTIF(Vertices[In-Degree],"&gt;="&amp;F54)</f>
        <v>0</v>
      </c>
      <c r="H53" s="39">
        <f t="shared" si="12"/>
        <v>5.672727272727274</v>
      </c>
      <c r="I53" s="40">
        <f>COUNTIF(Vertices[Out-Degree],"&gt;= "&amp;H53)-COUNTIF(Vertices[Out-Degree],"&gt;="&amp;H54)</f>
        <v>0</v>
      </c>
      <c r="J53" s="39">
        <f t="shared" si="13"/>
        <v>4487.127272727272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0.08028398181818183</v>
      </c>
      <c r="O53" s="40">
        <f>COUNTIF(Vertices[Eigenvector Centrality],"&gt;= "&amp;N53)-COUNTIF(Vertices[Eigenvector Centrality],"&gt;="&amp;N54)</f>
        <v>0</v>
      </c>
      <c r="P53" s="39">
        <f t="shared" si="16"/>
        <v>20.633944200000002</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47.27272727272727</v>
      </c>
      <c r="G54" s="38">
        <f>COUNTIF(Vertices[In-Degree],"&gt;= "&amp;F54)-COUNTIF(Vertices[In-Degree],"&gt;="&amp;F55)</f>
        <v>0</v>
      </c>
      <c r="H54" s="37">
        <f t="shared" si="12"/>
        <v>5.818181818181819</v>
      </c>
      <c r="I54" s="38">
        <f>COUNTIF(Vertices[Out-Degree],"&gt;= "&amp;H54)-COUNTIF(Vertices[Out-Degree],"&gt;="&amp;H55)</f>
        <v>0</v>
      </c>
      <c r="J54" s="37">
        <f t="shared" si="13"/>
        <v>4602.181818181817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0.08234254545454547</v>
      </c>
      <c r="O54" s="38">
        <f>COUNTIF(Vertices[Eigenvector Centrality],"&gt;= "&amp;N54)-COUNTIF(Vertices[Eigenvector Centrality],"&gt;="&amp;N55)</f>
        <v>0</v>
      </c>
      <c r="P54" s="37">
        <f t="shared" si="16"/>
        <v>21.151653000000003</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48.45454545454545</v>
      </c>
      <c r="G55" s="40">
        <f>COUNTIF(Vertices[In-Degree],"&gt;= "&amp;F55)-COUNTIF(Vertices[In-Degree],"&gt;="&amp;F56)</f>
        <v>0</v>
      </c>
      <c r="H55" s="39">
        <f t="shared" si="12"/>
        <v>5.963636363636365</v>
      </c>
      <c r="I55" s="40">
        <f>COUNTIF(Vertices[Out-Degree],"&gt;= "&amp;H55)-COUNTIF(Vertices[Out-Degree],"&gt;="&amp;H56)</f>
        <v>0</v>
      </c>
      <c r="J55" s="39">
        <f t="shared" si="13"/>
        <v>4717.2363636363625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0.08440110909090912</v>
      </c>
      <c r="O55" s="40">
        <f>COUNTIF(Vertices[Eigenvector Centrality],"&gt;= "&amp;N55)-COUNTIF(Vertices[Eigenvector Centrality],"&gt;="&amp;N56)</f>
        <v>0</v>
      </c>
      <c r="P55" s="39">
        <f t="shared" si="16"/>
        <v>21.669361800000004</v>
      </c>
      <c r="Q55" s="40">
        <f>COUNTIF(Vertices[PageRank],"&gt;= "&amp;P55)-COUNTIF(Vertices[PageRank],"&gt;="&amp;P56)</f>
        <v>0</v>
      </c>
      <c r="R55" s="39">
        <f t="shared" si="17"/>
        <v>0.49696969696969734</v>
      </c>
      <c r="S55" s="44">
        <f>COUNTIF(Vertices[Clustering Coefficient],"&gt;= "&amp;R55)-COUNTIF(Vertices[Clustering Coefficient],"&gt;="&amp;R56)</f>
        <v>5</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49.63636363636363</v>
      </c>
      <c r="G56" s="38">
        <f>COUNTIF(Vertices[In-Degree],"&gt;= "&amp;F56)-COUNTIF(Vertices[In-Degree],"&gt;="&amp;F57)</f>
        <v>0</v>
      </c>
      <c r="H56" s="37">
        <f t="shared" si="12"/>
        <v>6.10909090909091</v>
      </c>
      <c r="I56" s="38">
        <f>COUNTIF(Vertices[Out-Degree],"&gt;= "&amp;H56)-COUNTIF(Vertices[Out-Degree],"&gt;="&amp;H57)</f>
        <v>0</v>
      </c>
      <c r="J56" s="37">
        <f t="shared" si="13"/>
        <v>4832.290909090908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0.08645967272727276</v>
      </c>
      <c r="O56" s="38">
        <f>COUNTIF(Vertices[Eigenvector Centrality],"&gt;= "&amp;N56)-COUNTIF(Vertices[Eigenvector Centrality],"&gt;="&amp;N57)</f>
        <v>0</v>
      </c>
      <c r="P56" s="37">
        <f t="shared" si="16"/>
        <v>22.187070600000006</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65</v>
      </c>
      <c r="G57" s="42">
        <f>COUNTIF(Vertices[In-Degree],"&gt;= "&amp;F57)-COUNTIF(Vertices[In-Degree],"&gt;="&amp;F58)</f>
        <v>1</v>
      </c>
      <c r="H57" s="41">
        <f>MAX(Vertices[Out-Degree])</f>
        <v>8</v>
      </c>
      <c r="I57" s="42">
        <f>COUNTIF(Vertices[Out-Degree],"&gt;= "&amp;H57)-COUNTIF(Vertices[Out-Degree],"&gt;="&amp;H58)</f>
        <v>1</v>
      </c>
      <c r="J57" s="41">
        <f>MAX(Vertices[Betweenness Centrality])</f>
        <v>6328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0.113221</v>
      </c>
      <c r="O57" s="42">
        <f>COUNTIF(Vertices[Eigenvector Centrality],"&gt;= "&amp;N57)-COUNTIF(Vertices[Eigenvector Centrality],"&gt;="&amp;N58)</f>
        <v>1</v>
      </c>
      <c r="P57" s="41">
        <f>MAX(Vertices[PageRank])</f>
        <v>28.917285</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65</v>
      </c>
    </row>
    <row r="71" spans="1:2" ht="15">
      <c r="A71" s="33" t="s">
        <v>90</v>
      </c>
      <c r="B71" s="47">
        <f>_xlfn.IFERROR(AVERAGE(Vertices[In-Degree]),NoMetricMessage)</f>
        <v>1.1157894736842104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1.1157894736842104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6328</v>
      </c>
    </row>
    <row r="99" spans="1:2" ht="15">
      <c r="A99" s="33" t="s">
        <v>102</v>
      </c>
      <c r="B99" s="47">
        <f>_xlfn.IFERROR(AVERAGE(Vertices[Betweenness Centrality]),NoMetricMessage)</f>
        <v>105.17894735789476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0.046543747368421096</v>
      </c>
    </row>
    <row r="114" spans="1:2" ht="15">
      <c r="A114" s="33" t="s">
        <v>109</v>
      </c>
      <c r="B114" s="47">
        <f>_xlfn.IFERROR(MEDIAN(Vertices[Closeness Centrality]),NoMetricMessage)</f>
        <v>0.005319</v>
      </c>
    </row>
    <row r="125" spans="1:2" ht="15">
      <c r="A125" s="33" t="s">
        <v>112</v>
      </c>
      <c r="B125" s="47">
        <f>IF(COUNT(Vertices[Eigenvector Centrality])&gt;0,N2,NoMetricMessage)</f>
        <v>0</v>
      </c>
    </row>
    <row r="126" spans="1:2" ht="15">
      <c r="A126" s="33" t="s">
        <v>113</v>
      </c>
      <c r="B126" s="47">
        <f>IF(COUNT(Vertices[Eigenvector Centrality])&gt;0,N57,NoMetricMessage)</f>
        <v>0.113221</v>
      </c>
    </row>
    <row r="127" spans="1:2" ht="15">
      <c r="A127" s="33" t="s">
        <v>114</v>
      </c>
      <c r="B127" s="47">
        <f>_xlfn.IFERROR(AVERAGE(Vertices[Eigenvector Centrality]),NoMetricMessage)</f>
        <v>0.010526094736842085</v>
      </c>
    </row>
    <row r="128" spans="1:2" ht="15">
      <c r="A128" s="33" t="s">
        <v>115</v>
      </c>
      <c r="B128" s="47">
        <f>_xlfn.IFERROR(MEDIAN(Vertices[Eigenvector Centrality]),NoMetricMessage)</f>
        <v>0.013102</v>
      </c>
    </row>
    <row r="139" spans="1:2" ht="15">
      <c r="A139" s="33" t="s">
        <v>140</v>
      </c>
      <c r="B139" s="47">
        <f>IF(COUNT(Vertices[PageRank])&gt;0,P2,NoMetricMessage)</f>
        <v>0.443301</v>
      </c>
    </row>
    <row r="140" spans="1:2" ht="15">
      <c r="A140" s="33" t="s">
        <v>141</v>
      </c>
      <c r="B140" s="47">
        <f>IF(COUNT(Vertices[PageRank])&gt;0,P57,NoMetricMessage)</f>
        <v>28.917285</v>
      </c>
    </row>
    <row r="141" spans="1:2" ht="15">
      <c r="A141" s="33" t="s">
        <v>142</v>
      </c>
      <c r="B141" s="47">
        <f>_xlfn.IFERROR(AVERAGE(Vertices[PageRank]),NoMetricMessage)</f>
        <v>0.9999939894736838</v>
      </c>
    </row>
    <row r="142" spans="1:2" ht="15">
      <c r="A142" s="33" t="s">
        <v>143</v>
      </c>
      <c r="B142" s="47">
        <f>_xlfn.IFERROR(MEDIAN(Vertices[PageRank]),NoMetricMessage)</f>
        <v>0.522419</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0.04902597037465459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1403</v>
      </c>
      <c r="K7" s="13" t="s">
        <v>1404</v>
      </c>
    </row>
    <row r="8" spans="1:11" ht="409.5">
      <c r="A8"/>
      <c r="B8">
        <v>2</v>
      </c>
      <c r="C8">
        <v>2</v>
      </c>
      <c r="D8" t="s">
        <v>61</v>
      </c>
      <c r="E8" t="s">
        <v>61</v>
      </c>
      <c r="H8" t="s">
        <v>73</v>
      </c>
      <c r="J8" t="s">
        <v>1405</v>
      </c>
      <c r="K8" s="13" t="s">
        <v>1406</v>
      </c>
    </row>
    <row r="9" spans="1:11" ht="409.5">
      <c r="A9"/>
      <c r="B9">
        <v>3</v>
      </c>
      <c r="C9">
        <v>4</v>
      </c>
      <c r="D9" t="s">
        <v>62</v>
      </c>
      <c r="E9" t="s">
        <v>62</v>
      </c>
      <c r="H9" t="s">
        <v>74</v>
      </c>
      <c r="J9" t="s">
        <v>1407</v>
      </c>
      <c r="K9" s="13" t="s">
        <v>1408</v>
      </c>
    </row>
    <row r="10" spans="1:11" ht="409.5">
      <c r="A10"/>
      <c r="B10">
        <v>4</v>
      </c>
      <c r="D10" t="s">
        <v>63</v>
      </c>
      <c r="E10" t="s">
        <v>63</v>
      </c>
      <c r="H10" t="s">
        <v>75</v>
      </c>
      <c r="J10" t="s">
        <v>1409</v>
      </c>
      <c r="K10" s="13" t="s">
        <v>1410</v>
      </c>
    </row>
    <row r="11" spans="1:11" ht="15">
      <c r="A11"/>
      <c r="B11">
        <v>5</v>
      </c>
      <c r="D11" t="s">
        <v>46</v>
      </c>
      <c r="E11">
        <v>1</v>
      </c>
      <c r="H11" t="s">
        <v>76</v>
      </c>
      <c r="J11" t="s">
        <v>1411</v>
      </c>
      <c r="K11" t="s">
        <v>1412</v>
      </c>
    </row>
    <row r="12" spans="1:11" ht="15">
      <c r="A12"/>
      <c r="B12"/>
      <c r="D12" t="s">
        <v>64</v>
      </c>
      <c r="E12">
        <v>2</v>
      </c>
      <c r="H12">
        <v>0</v>
      </c>
      <c r="J12" t="s">
        <v>1413</v>
      </c>
      <c r="K12" t="s">
        <v>1414</v>
      </c>
    </row>
    <row r="13" spans="1:11" ht="15">
      <c r="A13"/>
      <c r="B13"/>
      <c r="D13">
        <v>1</v>
      </c>
      <c r="E13">
        <v>3</v>
      </c>
      <c r="H13">
        <v>1</v>
      </c>
      <c r="J13" t="s">
        <v>1415</v>
      </c>
      <c r="K13" t="s">
        <v>1416</v>
      </c>
    </row>
    <row r="14" spans="4:11" ht="15">
      <c r="D14">
        <v>2</v>
      </c>
      <c r="E14">
        <v>4</v>
      </c>
      <c r="H14">
        <v>2</v>
      </c>
      <c r="J14" t="s">
        <v>1417</v>
      </c>
      <c r="K14" t="s">
        <v>1418</v>
      </c>
    </row>
    <row r="15" spans="4:11" ht="15">
      <c r="D15">
        <v>3</v>
      </c>
      <c r="E15">
        <v>5</v>
      </c>
      <c r="H15">
        <v>3</v>
      </c>
      <c r="J15" t="s">
        <v>1419</v>
      </c>
      <c r="K15" t="s">
        <v>1420</v>
      </c>
    </row>
    <row r="16" spans="4:11" ht="15">
      <c r="D16">
        <v>4</v>
      </c>
      <c r="E16">
        <v>6</v>
      </c>
      <c r="H16">
        <v>4</v>
      </c>
      <c r="J16" t="s">
        <v>1421</v>
      </c>
      <c r="K16" t="s">
        <v>1422</v>
      </c>
    </row>
    <row r="17" spans="4:11" ht="15">
      <c r="D17">
        <v>5</v>
      </c>
      <c r="E17">
        <v>7</v>
      </c>
      <c r="H17">
        <v>5</v>
      </c>
      <c r="J17" t="s">
        <v>1423</v>
      </c>
      <c r="K17" t="s">
        <v>1424</v>
      </c>
    </row>
    <row r="18" spans="4:11" ht="15">
      <c r="D18">
        <v>6</v>
      </c>
      <c r="E18">
        <v>8</v>
      </c>
      <c r="H18">
        <v>6</v>
      </c>
      <c r="J18" t="s">
        <v>1425</v>
      </c>
      <c r="K18" t="s">
        <v>1426</v>
      </c>
    </row>
    <row r="19" spans="4:11" ht="15">
      <c r="D19">
        <v>7</v>
      </c>
      <c r="E19">
        <v>9</v>
      </c>
      <c r="H19">
        <v>7</v>
      </c>
      <c r="J19" t="s">
        <v>1427</v>
      </c>
      <c r="K19" t="s">
        <v>1428</v>
      </c>
    </row>
    <row r="20" spans="4:11" ht="15">
      <c r="D20">
        <v>8</v>
      </c>
      <c r="H20">
        <v>8</v>
      </c>
      <c r="J20" t="s">
        <v>1429</v>
      </c>
      <c r="K20" t="s">
        <v>1430</v>
      </c>
    </row>
    <row r="21" spans="4:11" ht="409.5">
      <c r="D21">
        <v>9</v>
      </c>
      <c r="H21">
        <v>9</v>
      </c>
      <c r="J21" t="s">
        <v>1431</v>
      </c>
      <c r="K21" s="13" t="s">
        <v>1432</v>
      </c>
    </row>
    <row r="22" spans="4:11" ht="409.5">
      <c r="D22">
        <v>10</v>
      </c>
      <c r="J22" t="s">
        <v>1433</v>
      </c>
      <c r="K22" s="13" t="s">
        <v>1434</v>
      </c>
    </row>
    <row r="23" spans="4:11" ht="409.5">
      <c r="D23">
        <v>11</v>
      </c>
      <c r="J23" t="s">
        <v>1435</v>
      </c>
      <c r="K23" s="13" t="s">
        <v>1436</v>
      </c>
    </row>
    <row r="24" spans="10:11" ht="409.5">
      <c r="J24" t="s">
        <v>1437</v>
      </c>
      <c r="K24" s="13" t="s">
        <v>1876</v>
      </c>
    </row>
    <row r="25" spans="10:11" ht="15">
      <c r="J25" t="s">
        <v>1438</v>
      </c>
      <c r="K25" t="b">
        <v>0</v>
      </c>
    </row>
    <row r="26" spans="10:11" ht="15">
      <c r="J26" t="s">
        <v>1874</v>
      </c>
      <c r="K26" t="s">
        <v>1875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1455</v>
      </c>
      <c r="B2" s="116" t="s">
        <v>1456</v>
      </c>
      <c r="C2" s="117" t="s">
        <v>1457</v>
      </c>
    </row>
    <row r="3" spans="1:3" ht="15">
      <c r="A3" s="115" t="s">
        <v>1440</v>
      </c>
      <c r="B3" s="115" t="s">
        <v>1440</v>
      </c>
      <c r="C3" s="34">
        <v>79</v>
      </c>
    </row>
    <row r="4" spans="1:3" ht="15">
      <c r="A4" s="115" t="s">
        <v>1441</v>
      </c>
      <c r="B4" s="115" t="s">
        <v>1440</v>
      </c>
      <c r="C4" s="34">
        <v>1</v>
      </c>
    </row>
    <row r="5" spans="1:3" ht="15">
      <c r="A5" s="115" t="s">
        <v>1441</v>
      </c>
      <c r="B5" s="115" t="s">
        <v>1441</v>
      </c>
      <c r="C5" s="34">
        <v>15</v>
      </c>
    </row>
    <row r="6" spans="1:3" ht="15">
      <c r="A6" s="115" t="s">
        <v>1441</v>
      </c>
      <c r="B6" s="115" t="s">
        <v>1442</v>
      </c>
      <c r="C6" s="34">
        <v>1</v>
      </c>
    </row>
    <row r="7" spans="1:3" ht="15">
      <c r="A7" s="115" t="s">
        <v>1442</v>
      </c>
      <c r="B7" s="115" t="s">
        <v>1442</v>
      </c>
      <c r="C7" s="34">
        <v>9</v>
      </c>
    </row>
    <row r="8" spans="1:3" ht="15">
      <c r="A8" s="115" t="s">
        <v>1443</v>
      </c>
      <c r="B8" s="115" t="s">
        <v>1443</v>
      </c>
      <c r="C8" s="34">
        <v>21</v>
      </c>
    </row>
    <row r="9" spans="1:3" ht="15">
      <c r="A9" s="115" t="s">
        <v>1444</v>
      </c>
      <c r="B9" s="115" t="s">
        <v>1444</v>
      </c>
      <c r="C9" s="34">
        <v>2</v>
      </c>
    </row>
    <row r="10" spans="1:3" ht="15">
      <c r="A10" s="115" t="s">
        <v>1445</v>
      </c>
      <c r="B10" s="115" t="s">
        <v>1445</v>
      </c>
      <c r="C10" s="34">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1463</v>
      </c>
      <c r="B1" s="13" t="s">
        <v>1470</v>
      </c>
      <c r="C1" s="13" t="s">
        <v>1471</v>
      </c>
      <c r="D1" s="13" t="s">
        <v>1473</v>
      </c>
      <c r="E1" s="13" t="s">
        <v>1472</v>
      </c>
      <c r="F1" s="13" t="s">
        <v>1475</v>
      </c>
      <c r="G1" s="13" t="s">
        <v>1474</v>
      </c>
      <c r="H1" s="13" t="s">
        <v>1477</v>
      </c>
      <c r="I1" s="13" t="s">
        <v>1476</v>
      </c>
      <c r="J1" s="13" t="s">
        <v>1480</v>
      </c>
      <c r="K1" s="78" t="s">
        <v>1479</v>
      </c>
      <c r="L1" s="78" t="s">
        <v>1482</v>
      </c>
      <c r="M1" s="13" t="s">
        <v>1481</v>
      </c>
      <c r="N1" s="13" t="s">
        <v>1483</v>
      </c>
    </row>
    <row r="2" spans="1:14" ht="15">
      <c r="A2" s="82" t="s">
        <v>357</v>
      </c>
      <c r="B2" s="78">
        <v>38</v>
      </c>
      <c r="C2" s="82" t="s">
        <v>357</v>
      </c>
      <c r="D2" s="78">
        <v>24</v>
      </c>
      <c r="E2" s="82" t="s">
        <v>358</v>
      </c>
      <c r="F2" s="78">
        <v>1</v>
      </c>
      <c r="G2" s="82" t="s">
        <v>358</v>
      </c>
      <c r="H2" s="78">
        <v>1</v>
      </c>
      <c r="I2" s="82" t="s">
        <v>357</v>
      </c>
      <c r="J2" s="78">
        <v>9</v>
      </c>
      <c r="K2" s="78"/>
      <c r="L2" s="78"/>
      <c r="M2" s="82" t="s">
        <v>357</v>
      </c>
      <c r="N2" s="78">
        <v>5</v>
      </c>
    </row>
    <row r="3" spans="1:14" ht="15">
      <c r="A3" s="82" t="s">
        <v>361</v>
      </c>
      <c r="B3" s="78">
        <v>8</v>
      </c>
      <c r="C3" s="82" t="s">
        <v>361</v>
      </c>
      <c r="D3" s="78">
        <v>4</v>
      </c>
      <c r="E3" s="78"/>
      <c r="F3" s="78"/>
      <c r="G3" s="78"/>
      <c r="H3" s="78"/>
      <c r="I3" s="82" t="s">
        <v>1464</v>
      </c>
      <c r="J3" s="78">
        <v>5</v>
      </c>
      <c r="K3" s="78"/>
      <c r="L3" s="78"/>
      <c r="M3" s="82" t="s">
        <v>361</v>
      </c>
      <c r="N3" s="78">
        <v>1</v>
      </c>
    </row>
    <row r="4" spans="1:14" ht="15">
      <c r="A4" s="82" t="s">
        <v>1464</v>
      </c>
      <c r="B4" s="78">
        <v>5</v>
      </c>
      <c r="C4" s="82" t="s">
        <v>368</v>
      </c>
      <c r="D4" s="78">
        <v>2</v>
      </c>
      <c r="E4" s="78"/>
      <c r="F4" s="78"/>
      <c r="G4" s="78"/>
      <c r="H4" s="78"/>
      <c r="I4" s="82" t="s">
        <v>361</v>
      </c>
      <c r="J4" s="78">
        <v>3</v>
      </c>
      <c r="K4" s="78"/>
      <c r="L4" s="78"/>
      <c r="M4" s="78"/>
      <c r="N4" s="78"/>
    </row>
    <row r="5" spans="1:14" ht="15">
      <c r="A5" s="82" t="s">
        <v>368</v>
      </c>
      <c r="B5" s="78">
        <v>2</v>
      </c>
      <c r="C5" s="82" t="s">
        <v>369</v>
      </c>
      <c r="D5" s="78">
        <v>1</v>
      </c>
      <c r="E5" s="78"/>
      <c r="F5" s="78"/>
      <c r="G5" s="78"/>
      <c r="H5" s="78"/>
      <c r="I5" s="82" t="s">
        <v>356</v>
      </c>
      <c r="J5" s="78">
        <v>1</v>
      </c>
      <c r="K5" s="78"/>
      <c r="L5" s="78"/>
      <c r="M5" s="78"/>
      <c r="N5" s="78"/>
    </row>
    <row r="6" spans="1:14" ht="15">
      <c r="A6" s="82" t="s">
        <v>358</v>
      </c>
      <c r="B6" s="78">
        <v>2</v>
      </c>
      <c r="C6" s="78"/>
      <c r="D6" s="78"/>
      <c r="E6" s="78"/>
      <c r="F6" s="78"/>
      <c r="G6" s="78"/>
      <c r="H6" s="78"/>
      <c r="I6" s="82" t="s">
        <v>359</v>
      </c>
      <c r="J6" s="78">
        <v>1</v>
      </c>
      <c r="K6" s="78"/>
      <c r="L6" s="78"/>
      <c r="M6" s="78"/>
      <c r="N6" s="78"/>
    </row>
    <row r="7" spans="1:14" ht="15">
      <c r="A7" s="82" t="s">
        <v>1465</v>
      </c>
      <c r="B7" s="78">
        <v>1</v>
      </c>
      <c r="C7" s="78"/>
      <c r="D7" s="78"/>
      <c r="E7" s="78"/>
      <c r="F7" s="78"/>
      <c r="G7" s="78"/>
      <c r="H7" s="78"/>
      <c r="I7" s="82" t="s">
        <v>360</v>
      </c>
      <c r="J7" s="78">
        <v>1</v>
      </c>
      <c r="K7" s="78"/>
      <c r="L7" s="78"/>
      <c r="M7" s="78"/>
      <c r="N7" s="78"/>
    </row>
    <row r="8" spans="1:14" ht="15">
      <c r="A8" s="82" t="s">
        <v>1466</v>
      </c>
      <c r="B8" s="78">
        <v>1</v>
      </c>
      <c r="C8" s="78"/>
      <c r="D8" s="78"/>
      <c r="E8" s="78"/>
      <c r="F8" s="78"/>
      <c r="G8" s="78"/>
      <c r="H8" s="78"/>
      <c r="I8" s="82" t="s">
        <v>1465</v>
      </c>
      <c r="J8" s="78">
        <v>1</v>
      </c>
      <c r="K8" s="78"/>
      <c r="L8" s="78"/>
      <c r="M8" s="78"/>
      <c r="N8" s="78"/>
    </row>
    <row r="9" spans="1:14" ht="15">
      <c r="A9" s="82" t="s">
        <v>1467</v>
      </c>
      <c r="B9" s="78">
        <v>1</v>
      </c>
      <c r="C9" s="78"/>
      <c r="D9" s="78"/>
      <c r="E9" s="78"/>
      <c r="F9" s="78"/>
      <c r="G9" s="78"/>
      <c r="H9" s="78"/>
      <c r="I9" s="82" t="s">
        <v>1466</v>
      </c>
      <c r="J9" s="78">
        <v>1</v>
      </c>
      <c r="K9" s="78"/>
      <c r="L9" s="78"/>
      <c r="M9" s="78"/>
      <c r="N9" s="78"/>
    </row>
    <row r="10" spans="1:14" ht="15">
      <c r="A10" s="82" t="s">
        <v>1468</v>
      </c>
      <c r="B10" s="78">
        <v>1</v>
      </c>
      <c r="C10" s="78"/>
      <c r="D10" s="78"/>
      <c r="E10" s="78"/>
      <c r="F10" s="78"/>
      <c r="G10" s="78"/>
      <c r="H10" s="78"/>
      <c r="I10" s="82" t="s">
        <v>1467</v>
      </c>
      <c r="J10" s="78">
        <v>1</v>
      </c>
      <c r="K10" s="78"/>
      <c r="L10" s="78"/>
      <c r="M10" s="78"/>
      <c r="N10" s="78"/>
    </row>
    <row r="11" spans="1:14" ht="15">
      <c r="A11" s="82" t="s">
        <v>1469</v>
      </c>
      <c r="B11" s="78">
        <v>1</v>
      </c>
      <c r="C11" s="78"/>
      <c r="D11" s="78"/>
      <c r="E11" s="78"/>
      <c r="F11" s="78"/>
      <c r="G11" s="78"/>
      <c r="H11" s="78"/>
      <c r="I11" s="82" t="s">
        <v>1478</v>
      </c>
      <c r="J11" s="78">
        <v>1</v>
      </c>
      <c r="K11" s="78"/>
      <c r="L11" s="78"/>
      <c r="M11" s="78"/>
      <c r="N11" s="78"/>
    </row>
    <row r="14" spans="1:14" ht="15" customHeight="1">
      <c r="A14" s="13" t="s">
        <v>1488</v>
      </c>
      <c r="B14" s="13" t="s">
        <v>1470</v>
      </c>
      <c r="C14" s="13" t="s">
        <v>1491</v>
      </c>
      <c r="D14" s="13" t="s">
        <v>1473</v>
      </c>
      <c r="E14" s="13" t="s">
        <v>1492</v>
      </c>
      <c r="F14" s="13" t="s">
        <v>1475</v>
      </c>
      <c r="G14" s="13" t="s">
        <v>1493</v>
      </c>
      <c r="H14" s="13" t="s">
        <v>1477</v>
      </c>
      <c r="I14" s="13" t="s">
        <v>1494</v>
      </c>
      <c r="J14" s="13" t="s">
        <v>1480</v>
      </c>
      <c r="K14" s="78" t="s">
        <v>1495</v>
      </c>
      <c r="L14" s="78" t="s">
        <v>1482</v>
      </c>
      <c r="M14" s="13" t="s">
        <v>1496</v>
      </c>
      <c r="N14" s="13" t="s">
        <v>1483</v>
      </c>
    </row>
    <row r="15" spans="1:14" ht="15">
      <c r="A15" s="78" t="s">
        <v>370</v>
      </c>
      <c r="B15" s="78">
        <v>43</v>
      </c>
      <c r="C15" s="78" t="s">
        <v>370</v>
      </c>
      <c r="D15" s="78">
        <v>26</v>
      </c>
      <c r="E15" s="78" t="s">
        <v>371</v>
      </c>
      <c r="F15" s="78">
        <v>1</v>
      </c>
      <c r="G15" s="78" t="s">
        <v>371</v>
      </c>
      <c r="H15" s="78">
        <v>1</v>
      </c>
      <c r="I15" s="78" t="s">
        <v>370</v>
      </c>
      <c r="J15" s="78">
        <v>12</v>
      </c>
      <c r="K15" s="78"/>
      <c r="L15" s="78"/>
      <c r="M15" s="78" t="s">
        <v>370</v>
      </c>
      <c r="N15" s="78">
        <v>5</v>
      </c>
    </row>
    <row r="16" spans="1:14" ht="15">
      <c r="A16" s="78" t="s">
        <v>372</v>
      </c>
      <c r="B16" s="78">
        <v>8</v>
      </c>
      <c r="C16" s="78" t="s">
        <v>372</v>
      </c>
      <c r="D16" s="78">
        <v>4</v>
      </c>
      <c r="E16" s="78"/>
      <c r="F16" s="78"/>
      <c r="G16" s="78"/>
      <c r="H16" s="78"/>
      <c r="I16" s="78" t="s">
        <v>1489</v>
      </c>
      <c r="J16" s="78">
        <v>7</v>
      </c>
      <c r="K16" s="78"/>
      <c r="L16" s="78"/>
      <c r="M16" s="78" t="s">
        <v>372</v>
      </c>
      <c r="N16" s="78">
        <v>1</v>
      </c>
    </row>
    <row r="17" spans="1:14" ht="15">
      <c r="A17" s="78" t="s">
        <v>1489</v>
      </c>
      <c r="B17" s="78">
        <v>7</v>
      </c>
      <c r="C17" s="78" t="s">
        <v>375</v>
      </c>
      <c r="D17" s="78">
        <v>1</v>
      </c>
      <c r="E17" s="78"/>
      <c r="F17" s="78"/>
      <c r="G17" s="78"/>
      <c r="H17" s="78"/>
      <c r="I17" s="78" t="s">
        <v>1490</v>
      </c>
      <c r="J17" s="78">
        <v>6</v>
      </c>
      <c r="K17" s="78"/>
      <c r="L17" s="78"/>
      <c r="M17" s="78"/>
      <c r="N17" s="78"/>
    </row>
    <row r="18" spans="1:14" ht="15">
      <c r="A18" s="78" t="s">
        <v>1490</v>
      </c>
      <c r="B18" s="78">
        <v>6</v>
      </c>
      <c r="C18" s="78"/>
      <c r="D18" s="78"/>
      <c r="E18" s="78"/>
      <c r="F18" s="78"/>
      <c r="G18" s="78"/>
      <c r="H18" s="78"/>
      <c r="I18" s="78" t="s">
        <v>372</v>
      </c>
      <c r="J18" s="78">
        <v>3</v>
      </c>
      <c r="K18" s="78"/>
      <c r="L18" s="78"/>
      <c r="M18" s="78"/>
      <c r="N18" s="78"/>
    </row>
    <row r="19" spans="1:14" ht="15">
      <c r="A19" s="78" t="s">
        <v>371</v>
      </c>
      <c r="B19" s="78">
        <v>2</v>
      </c>
      <c r="C19" s="78"/>
      <c r="D19" s="78"/>
      <c r="E19" s="78"/>
      <c r="F19" s="78"/>
      <c r="G19" s="78"/>
      <c r="H19" s="78"/>
      <c r="I19" s="78"/>
      <c r="J19" s="78"/>
      <c r="K19" s="78"/>
      <c r="L19" s="78"/>
      <c r="M19" s="78"/>
      <c r="N19" s="78"/>
    </row>
    <row r="20" spans="1:14" ht="15">
      <c r="A20" s="78" t="s">
        <v>375</v>
      </c>
      <c r="B20" s="78">
        <v>1</v>
      </c>
      <c r="C20" s="78"/>
      <c r="D20" s="78"/>
      <c r="E20" s="78"/>
      <c r="F20" s="78"/>
      <c r="G20" s="78"/>
      <c r="H20" s="78"/>
      <c r="I20" s="78"/>
      <c r="J20" s="78"/>
      <c r="K20" s="78"/>
      <c r="L20" s="78"/>
      <c r="M20" s="78"/>
      <c r="N20" s="78"/>
    </row>
    <row r="23" spans="1:14" ht="15" customHeight="1">
      <c r="A23" s="13" t="s">
        <v>1501</v>
      </c>
      <c r="B23" s="13" t="s">
        <v>1470</v>
      </c>
      <c r="C23" s="13" t="s">
        <v>1509</v>
      </c>
      <c r="D23" s="13" t="s">
        <v>1473</v>
      </c>
      <c r="E23" s="13" t="s">
        <v>1510</v>
      </c>
      <c r="F23" s="13" t="s">
        <v>1475</v>
      </c>
      <c r="G23" s="13" t="s">
        <v>1511</v>
      </c>
      <c r="H23" s="13" t="s">
        <v>1477</v>
      </c>
      <c r="I23" s="13" t="s">
        <v>1515</v>
      </c>
      <c r="J23" s="13" t="s">
        <v>1480</v>
      </c>
      <c r="K23" s="13" t="s">
        <v>1519</v>
      </c>
      <c r="L23" s="13" t="s">
        <v>1482</v>
      </c>
      <c r="M23" s="13" t="s">
        <v>1521</v>
      </c>
      <c r="N23" s="13" t="s">
        <v>1483</v>
      </c>
    </row>
    <row r="24" spans="1:14" ht="15">
      <c r="A24" s="78" t="s">
        <v>376</v>
      </c>
      <c r="B24" s="78">
        <v>115</v>
      </c>
      <c r="C24" s="78" t="s">
        <v>376</v>
      </c>
      <c r="D24" s="78">
        <v>73</v>
      </c>
      <c r="E24" s="78" t="s">
        <v>1503</v>
      </c>
      <c r="F24" s="78">
        <v>4</v>
      </c>
      <c r="G24" s="78" t="s">
        <v>1505</v>
      </c>
      <c r="H24" s="78">
        <v>8</v>
      </c>
      <c r="I24" s="78" t="s">
        <v>376</v>
      </c>
      <c r="J24" s="78">
        <v>21</v>
      </c>
      <c r="K24" s="78" t="s">
        <v>1520</v>
      </c>
      <c r="L24" s="78">
        <v>2</v>
      </c>
      <c r="M24" s="78" t="s">
        <v>376</v>
      </c>
      <c r="N24" s="78">
        <v>7</v>
      </c>
    </row>
    <row r="25" spans="1:14" ht="15">
      <c r="A25" s="78" t="s">
        <v>1502</v>
      </c>
      <c r="B25" s="78">
        <v>44</v>
      </c>
      <c r="C25" s="78" t="s">
        <v>1502</v>
      </c>
      <c r="D25" s="78">
        <v>24</v>
      </c>
      <c r="E25" s="78" t="s">
        <v>1504</v>
      </c>
      <c r="F25" s="78">
        <v>4</v>
      </c>
      <c r="G25" s="78" t="s">
        <v>1503</v>
      </c>
      <c r="H25" s="78">
        <v>8</v>
      </c>
      <c r="I25" s="78" t="s">
        <v>1502</v>
      </c>
      <c r="J25" s="78">
        <v>14</v>
      </c>
      <c r="K25" s="78" t="s">
        <v>376</v>
      </c>
      <c r="L25" s="78">
        <v>2</v>
      </c>
      <c r="M25" s="78" t="s">
        <v>1502</v>
      </c>
      <c r="N25" s="78">
        <v>6</v>
      </c>
    </row>
    <row r="26" spans="1:14" ht="15">
      <c r="A26" s="78" t="s">
        <v>1503</v>
      </c>
      <c r="B26" s="78">
        <v>12</v>
      </c>
      <c r="C26" s="78" t="s">
        <v>386</v>
      </c>
      <c r="D26" s="78">
        <v>2</v>
      </c>
      <c r="E26" s="78" t="s">
        <v>376</v>
      </c>
      <c r="F26" s="78">
        <v>4</v>
      </c>
      <c r="G26" s="78" t="s">
        <v>1504</v>
      </c>
      <c r="H26" s="78">
        <v>8</v>
      </c>
      <c r="I26" s="78" t="s">
        <v>1506</v>
      </c>
      <c r="J26" s="78">
        <v>6</v>
      </c>
      <c r="K26" s="78"/>
      <c r="L26" s="78"/>
      <c r="M26" s="78"/>
      <c r="N26" s="78"/>
    </row>
    <row r="27" spans="1:14" ht="15">
      <c r="A27" s="78" t="s">
        <v>1504</v>
      </c>
      <c r="B27" s="78">
        <v>12</v>
      </c>
      <c r="C27" s="78"/>
      <c r="D27" s="78"/>
      <c r="E27" s="78" t="s">
        <v>303</v>
      </c>
      <c r="F27" s="78">
        <v>1</v>
      </c>
      <c r="G27" s="78" t="s">
        <v>376</v>
      </c>
      <c r="H27" s="78">
        <v>8</v>
      </c>
      <c r="I27" s="78" t="s">
        <v>299</v>
      </c>
      <c r="J27" s="78">
        <v>5</v>
      </c>
      <c r="K27" s="78"/>
      <c r="L27" s="78"/>
      <c r="M27" s="78"/>
      <c r="N27" s="78"/>
    </row>
    <row r="28" spans="1:14" ht="15">
      <c r="A28" s="78" t="s">
        <v>303</v>
      </c>
      <c r="B28" s="78">
        <v>9</v>
      </c>
      <c r="C28" s="78"/>
      <c r="D28" s="78"/>
      <c r="E28" s="78" t="s">
        <v>1507</v>
      </c>
      <c r="F28" s="78">
        <v>1</v>
      </c>
      <c r="G28" s="78" t="s">
        <v>303</v>
      </c>
      <c r="H28" s="78">
        <v>8</v>
      </c>
      <c r="I28" s="78" t="s">
        <v>1516</v>
      </c>
      <c r="J28" s="78">
        <v>2</v>
      </c>
      <c r="K28" s="78"/>
      <c r="L28" s="78"/>
      <c r="M28" s="78"/>
      <c r="N28" s="78"/>
    </row>
    <row r="29" spans="1:14" ht="15">
      <c r="A29" s="78" t="s">
        <v>1505</v>
      </c>
      <c r="B29" s="78">
        <v>8</v>
      </c>
      <c r="C29" s="78"/>
      <c r="D29" s="78"/>
      <c r="E29" s="78" t="s">
        <v>1508</v>
      </c>
      <c r="F29" s="78">
        <v>1</v>
      </c>
      <c r="G29" s="78" t="s">
        <v>1507</v>
      </c>
      <c r="H29" s="78">
        <v>2</v>
      </c>
      <c r="I29" s="78" t="s">
        <v>1517</v>
      </c>
      <c r="J29" s="78">
        <v>1</v>
      </c>
      <c r="K29" s="78"/>
      <c r="L29" s="78"/>
      <c r="M29" s="78"/>
      <c r="N29" s="78"/>
    </row>
    <row r="30" spans="1:14" ht="15">
      <c r="A30" s="78" t="s">
        <v>1506</v>
      </c>
      <c r="B30" s="78">
        <v>6</v>
      </c>
      <c r="C30" s="78"/>
      <c r="D30" s="78"/>
      <c r="E30" s="78"/>
      <c r="F30" s="78"/>
      <c r="G30" s="78" t="s">
        <v>1508</v>
      </c>
      <c r="H30" s="78">
        <v>2</v>
      </c>
      <c r="I30" s="78" t="s">
        <v>1518</v>
      </c>
      <c r="J30" s="78">
        <v>1</v>
      </c>
      <c r="K30" s="78"/>
      <c r="L30" s="78"/>
      <c r="M30" s="78"/>
      <c r="N30" s="78"/>
    </row>
    <row r="31" spans="1:14" ht="15">
      <c r="A31" s="78" t="s">
        <v>299</v>
      </c>
      <c r="B31" s="78">
        <v>5</v>
      </c>
      <c r="C31" s="78"/>
      <c r="D31" s="78"/>
      <c r="E31" s="78"/>
      <c r="F31" s="78"/>
      <c r="G31" s="78" t="s">
        <v>1512</v>
      </c>
      <c r="H31" s="78">
        <v>2</v>
      </c>
      <c r="I31" s="78"/>
      <c r="J31" s="78"/>
      <c r="K31" s="78"/>
      <c r="L31" s="78"/>
      <c r="M31" s="78"/>
      <c r="N31" s="78"/>
    </row>
    <row r="32" spans="1:14" ht="15">
      <c r="A32" s="78" t="s">
        <v>1507</v>
      </c>
      <c r="B32" s="78">
        <v>3</v>
      </c>
      <c r="C32" s="78"/>
      <c r="D32" s="78"/>
      <c r="E32" s="78"/>
      <c r="F32" s="78"/>
      <c r="G32" s="78" t="s">
        <v>1513</v>
      </c>
      <c r="H32" s="78">
        <v>2</v>
      </c>
      <c r="I32" s="78"/>
      <c r="J32" s="78"/>
      <c r="K32" s="78"/>
      <c r="L32" s="78"/>
      <c r="M32" s="78"/>
      <c r="N32" s="78"/>
    </row>
    <row r="33" spans="1:14" ht="15">
      <c r="A33" s="78" t="s">
        <v>1508</v>
      </c>
      <c r="B33" s="78">
        <v>3</v>
      </c>
      <c r="C33" s="78"/>
      <c r="D33" s="78"/>
      <c r="E33" s="78"/>
      <c r="F33" s="78"/>
      <c r="G33" s="78" t="s">
        <v>1514</v>
      </c>
      <c r="H33" s="78">
        <v>2</v>
      </c>
      <c r="I33" s="78"/>
      <c r="J33" s="78"/>
      <c r="K33" s="78"/>
      <c r="L33" s="78"/>
      <c r="M33" s="78"/>
      <c r="N33" s="78"/>
    </row>
    <row r="36" spans="1:14" ht="15" customHeight="1">
      <c r="A36" s="13" t="s">
        <v>1526</v>
      </c>
      <c r="B36" s="13" t="s">
        <v>1470</v>
      </c>
      <c r="C36" s="13" t="s">
        <v>1536</v>
      </c>
      <c r="D36" s="13" t="s">
        <v>1473</v>
      </c>
      <c r="E36" s="13" t="s">
        <v>1540</v>
      </c>
      <c r="F36" s="13" t="s">
        <v>1475</v>
      </c>
      <c r="G36" s="13" t="s">
        <v>1550</v>
      </c>
      <c r="H36" s="13" t="s">
        <v>1477</v>
      </c>
      <c r="I36" s="13" t="s">
        <v>1557</v>
      </c>
      <c r="J36" s="13" t="s">
        <v>1480</v>
      </c>
      <c r="K36" s="13" t="s">
        <v>1560</v>
      </c>
      <c r="L36" s="13" t="s">
        <v>1482</v>
      </c>
      <c r="M36" s="13" t="s">
        <v>1570</v>
      </c>
      <c r="N36" s="13" t="s">
        <v>1483</v>
      </c>
    </row>
    <row r="37" spans="1:14" ht="15">
      <c r="A37" s="84" t="s">
        <v>1527</v>
      </c>
      <c r="B37" s="84">
        <v>5</v>
      </c>
      <c r="C37" s="84" t="s">
        <v>1532</v>
      </c>
      <c r="D37" s="84">
        <v>73</v>
      </c>
      <c r="E37" s="84" t="s">
        <v>1541</v>
      </c>
      <c r="F37" s="84">
        <v>4</v>
      </c>
      <c r="G37" s="84" t="s">
        <v>1551</v>
      </c>
      <c r="H37" s="84">
        <v>45</v>
      </c>
      <c r="I37" s="84" t="s">
        <v>1532</v>
      </c>
      <c r="J37" s="84">
        <v>21</v>
      </c>
      <c r="K37" s="84" t="s">
        <v>1561</v>
      </c>
      <c r="L37" s="84">
        <v>2</v>
      </c>
      <c r="M37" s="84" t="s">
        <v>1532</v>
      </c>
      <c r="N37" s="84">
        <v>7</v>
      </c>
    </row>
    <row r="38" spans="1:14" ht="15">
      <c r="A38" s="84" t="s">
        <v>1528</v>
      </c>
      <c r="B38" s="84">
        <v>17</v>
      </c>
      <c r="C38" s="84" t="s">
        <v>1533</v>
      </c>
      <c r="D38" s="84">
        <v>72</v>
      </c>
      <c r="E38" s="84" t="s">
        <v>1542</v>
      </c>
      <c r="F38" s="84">
        <v>4</v>
      </c>
      <c r="G38" s="84" t="s">
        <v>1552</v>
      </c>
      <c r="H38" s="84">
        <v>8</v>
      </c>
      <c r="I38" s="84" t="s">
        <v>1533</v>
      </c>
      <c r="J38" s="84">
        <v>18</v>
      </c>
      <c r="K38" s="84" t="s">
        <v>1562</v>
      </c>
      <c r="L38" s="84">
        <v>2</v>
      </c>
      <c r="M38" s="84" t="s">
        <v>1533</v>
      </c>
      <c r="N38" s="84">
        <v>7</v>
      </c>
    </row>
    <row r="39" spans="1:14" ht="15">
      <c r="A39" s="84" t="s">
        <v>1529</v>
      </c>
      <c r="B39" s="84">
        <v>0</v>
      </c>
      <c r="C39" s="84" t="s">
        <v>297</v>
      </c>
      <c r="D39" s="84">
        <v>68</v>
      </c>
      <c r="E39" s="84" t="s">
        <v>1543</v>
      </c>
      <c r="F39" s="84">
        <v>4</v>
      </c>
      <c r="G39" s="84" t="s">
        <v>1553</v>
      </c>
      <c r="H39" s="84">
        <v>8</v>
      </c>
      <c r="I39" s="84" t="s">
        <v>1558</v>
      </c>
      <c r="J39" s="84">
        <v>14</v>
      </c>
      <c r="K39" s="84" t="s">
        <v>1563</v>
      </c>
      <c r="L39" s="84">
        <v>2</v>
      </c>
      <c r="M39" s="84" t="s">
        <v>1534</v>
      </c>
      <c r="N39" s="84">
        <v>6</v>
      </c>
    </row>
    <row r="40" spans="1:14" ht="15">
      <c r="A40" s="84" t="s">
        <v>1530</v>
      </c>
      <c r="B40" s="84">
        <v>2292</v>
      </c>
      <c r="C40" s="84" t="s">
        <v>1534</v>
      </c>
      <c r="D40" s="84">
        <v>65</v>
      </c>
      <c r="E40" s="84" t="s">
        <v>1544</v>
      </c>
      <c r="F40" s="84">
        <v>4</v>
      </c>
      <c r="G40" s="84" t="s">
        <v>1554</v>
      </c>
      <c r="H40" s="84">
        <v>8</v>
      </c>
      <c r="I40" s="84" t="s">
        <v>1534</v>
      </c>
      <c r="J40" s="84">
        <v>13</v>
      </c>
      <c r="K40" s="84" t="s">
        <v>1564</v>
      </c>
      <c r="L40" s="84">
        <v>2</v>
      </c>
      <c r="M40" s="84" t="s">
        <v>1558</v>
      </c>
      <c r="N40" s="84">
        <v>5</v>
      </c>
    </row>
    <row r="41" spans="1:14" ht="15">
      <c r="A41" s="84" t="s">
        <v>1531</v>
      </c>
      <c r="B41" s="84">
        <v>2314</v>
      </c>
      <c r="C41" s="84" t="s">
        <v>306</v>
      </c>
      <c r="D41" s="84">
        <v>60</v>
      </c>
      <c r="E41" s="84" t="s">
        <v>1545</v>
      </c>
      <c r="F41" s="84">
        <v>4</v>
      </c>
      <c r="G41" s="84" t="s">
        <v>1543</v>
      </c>
      <c r="H41" s="84">
        <v>8</v>
      </c>
      <c r="I41" s="84" t="s">
        <v>1554</v>
      </c>
      <c r="J41" s="84">
        <v>12</v>
      </c>
      <c r="K41" s="84" t="s">
        <v>1565</v>
      </c>
      <c r="L41" s="84">
        <v>2</v>
      </c>
      <c r="M41" s="84" t="s">
        <v>1554</v>
      </c>
      <c r="N41" s="84">
        <v>4</v>
      </c>
    </row>
    <row r="42" spans="1:14" ht="15">
      <c r="A42" s="84" t="s">
        <v>1532</v>
      </c>
      <c r="B42" s="84">
        <v>115</v>
      </c>
      <c r="C42" s="84" t="s">
        <v>1535</v>
      </c>
      <c r="D42" s="84">
        <v>57</v>
      </c>
      <c r="E42" s="84" t="s">
        <v>1546</v>
      </c>
      <c r="F42" s="84">
        <v>4</v>
      </c>
      <c r="G42" s="84" t="s">
        <v>1555</v>
      </c>
      <c r="H42" s="84">
        <v>8</v>
      </c>
      <c r="I42" s="84" t="s">
        <v>306</v>
      </c>
      <c r="J42" s="84">
        <v>11</v>
      </c>
      <c r="K42" s="84" t="s">
        <v>1566</v>
      </c>
      <c r="L42" s="84">
        <v>2</v>
      </c>
      <c r="M42" s="84" t="s">
        <v>306</v>
      </c>
      <c r="N42" s="84">
        <v>4</v>
      </c>
    </row>
    <row r="43" spans="1:14" ht="15">
      <c r="A43" s="84" t="s">
        <v>1533</v>
      </c>
      <c r="B43" s="84">
        <v>97</v>
      </c>
      <c r="C43" s="84" t="s">
        <v>1537</v>
      </c>
      <c r="D43" s="84">
        <v>46</v>
      </c>
      <c r="E43" s="84" t="s">
        <v>1547</v>
      </c>
      <c r="F43" s="84">
        <v>4</v>
      </c>
      <c r="G43" s="84" t="s">
        <v>1556</v>
      </c>
      <c r="H43" s="84">
        <v>8</v>
      </c>
      <c r="I43" s="84" t="s">
        <v>1535</v>
      </c>
      <c r="J43" s="84">
        <v>10</v>
      </c>
      <c r="K43" s="84" t="s">
        <v>1567</v>
      </c>
      <c r="L43" s="84">
        <v>2</v>
      </c>
      <c r="M43" s="84" t="s">
        <v>1535</v>
      </c>
      <c r="N43" s="84">
        <v>4</v>
      </c>
    </row>
    <row r="44" spans="1:14" ht="15">
      <c r="A44" s="84" t="s">
        <v>1534</v>
      </c>
      <c r="B44" s="84">
        <v>84</v>
      </c>
      <c r="C44" s="84" t="s">
        <v>1538</v>
      </c>
      <c r="D44" s="84">
        <v>43</v>
      </c>
      <c r="E44" s="84" t="s">
        <v>244</v>
      </c>
      <c r="F44" s="84">
        <v>4</v>
      </c>
      <c r="G44" s="84" t="s">
        <v>1547</v>
      </c>
      <c r="H44" s="84">
        <v>8</v>
      </c>
      <c r="I44" s="84" t="s">
        <v>1537</v>
      </c>
      <c r="J44" s="84">
        <v>8</v>
      </c>
      <c r="K44" s="84" t="s">
        <v>1568</v>
      </c>
      <c r="L44" s="84">
        <v>2</v>
      </c>
      <c r="M44" s="84" t="s">
        <v>1537</v>
      </c>
      <c r="N44" s="84">
        <v>3</v>
      </c>
    </row>
    <row r="45" spans="1:14" ht="15">
      <c r="A45" s="84" t="s">
        <v>306</v>
      </c>
      <c r="B45" s="84">
        <v>75</v>
      </c>
      <c r="C45" s="84" t="s">
        <v>1539</v>
      </c>
      <c r="D45" s="84">
        <v>43</v>
      </c>
      <c r="E45" s="84" t="s">
        <v>1548</v>
      </c>
      <c r="F45" s="84">
        <v>4</v>
      </c>
      <c r="G45" s="84" t="s">
        <v>1549</v>
      </c>
      <c r="H45" s="84">
        <v>8</v>
      </c>
      <c r="I45" s="84" t="s">
        <v>1559</v>
      </c>
      <c r="J45" s="84">
        <v>7</v>
      </c>
      <c r="K45" s="84" t="s">
        <v>1569</v>
      </c>
      <c r="L45" s="84">
        <v>2</v>
      </c>
      <c r="M45" s="84" t="s">
        <v>1538</v>
      </c>
      <c r="N45" s="84">
        <v>3</v>
      </c>
    </row>
    <row r="46" spans="1:14" ht="15">
      <c r="A46" s="84" t="s">
        <v>1535</v>
      </c>
      <c r="B46" s="84">
        <v>71</v>
      </c>
      <c r="C46" s="84" t="s">
        <v>1518</v>
      </c>
      <c r="D46" s="84">
        <v>43</v>
      </c>
      <c r="E46" s="84" t="s">
        <v>1549</v>
      </c>
      <c r="F46" s="84">
        <v>4</v>
      </c>
      <c r="G46" s="84" t="s">
        <v>1532</v>
      </c>
      <c r="H46" s="84">
        <v>8</v>
      </c>
      <c r="I46" s="84" t="s">
        <v>1518</v>
      </c>
      <c r="J46" s="84">
        <v>7</v>
      </c>
      <c r="K46" s="84" t="s">
        <v>1532</v>
      </c>
      <c r="L46" s="84">
        <v>2</v>
      </c>
      <c r="M46" s="84" t="s">
        <v>1539</v>
      </c>
      <c r="N46" s="84">
        <v>3</v>
      </c>
    </row>
    <row r="49" spans="1:14" ht="15" customHeight="1">
      <c r="A49" s="13" t="s">
        <v>1578</v>
      </c>
      <c r="B49" s="13" t="s">
        <v>1470</v>
      </c>
      <c r="C49" s="13" t="s">
        <v>1589</v>
      </c>
      <c r="D49" s="13" t="s">
        <v>1473</v>
      </c>
      <c r="E49" s="13" t="s">
        <v>1590</v>
      </c>
      <c r="F49" s="13" t="s">
        <v>1475</v>
      </c>
      <c r="G49" s="13" t="s">
        <v>1601</v>
      </c>
      <c r="H49" s="13" t="s">
        <v>1477</v>
      </c>
      <c r="I49" s="13" t="s">
        <v>1612</v>
      </c>
      <c r="J49" s="13" t="s">
        <v>1480</v>
      </c>
      <c r="K49" s="13" t="s">
        <v>1616</v>
      </c>
      <c r="L49" s="13" t="s">
        <v>1482</v>
      </c>
      <c r="M49" s="13" t="s">
        <v>1626</v>
      </c>
      <c r="N49" s="13" t="s">
        <v>1483</v>
      </c>
    </row>
    <row r="50" spans="1:14" ht="15">
      <c r="A50" s="84" t="s">
        <v>1579</v>
      </c>
      <c r="B50" s="84">
        <v>84</v>
      </c>
      <c r="C50" s="84" t="s">
        <v>1579</v>
      </c>
      <c r="D50" s="84">
        <v>65</v>
      </c>
      <c r="E50" s="84" t="s">
        <v>1591</v>
      </c>
      <c r="F50" s="84">
        <v>4</v>
      </c>
      <c r="G50" s="84" t="s">
        <v>1602</v>
      </c>
      <c r="H50" s="84">
        <v>8</v>
      </c>
      <c r="I50" s="84" t="s">
        <v>1579</v>
      </c>
      <c r="J50" s="84">
        <v>13</v>
      </c>
      <c r="K50" s="84" t="s">
        <v>1617</v>
      </c>
      <c r="L50" s="84">
        <v>2</v>
      </c>
      <c r="M50" s="84" t="s">
        <v>1579</v>
      </c>
      <c r="N50" s="84">
        <v>6</v>
      </c>
    </row>
    <row r="51" spans="1:14" ht="15">
      <c r="A51" s="84" t="s">
        <v>1580</v>
      </c>
      <c r="B51" s="84">
        <v>52</v>
      </c>
      <c r="C51" s="84" t="s">
        <v>1580</v>
      </c>
      <c r="D51" s="84">
        <v>43</v>
      </c>
      <c r="E51" s="84" t="s">
        <v>1592</v>
      </c>
      <c r="F51" s="84">
        <v>4</v>
      </c>
      <c r="G51" s="84" t="s">
        <v>1603</v>
      </c>
      <c r="H51" s="84">
        <v>8</v>
      </c>
      <c r="I51" s="84" t="s">
        <v>1613</v>
      </c>
      <c r="J51" s="84">
        <v>12</v>
      </c>
      <c r="K51" s="84" t="s">
        <v>1618</v>
      </c>
      <c r="L51" s="84">
        <v>2</v>
      </c>
      <c r="M51" s="84" t="s">
        <v>1613</v>
      </c>
      <c r="N51" s="84">
        <v>4</v>
      </c>
    </row>
    <row r="52" spans="1:14" ht="15">
      <c r="A52" s="84" t="s">
        <v>1581</v>
      </c>
      <c r="B52" s="84">
        <v>52</v>
      </c>
      <c r="C52" s="84" t="s">
        <v>1581</v>
      </c>
      <c r="D52" s="84">
        <v>43</v>
      </c>
      <c r="E52" s="84" t="s">
        <v>1593</v>
      </c>
      <c r="F52" s="84">
        <v>4</v>
      </c>
      <c r="G52" s="84" t="s">
        <v>1604</v>
      </c>
      <c r="H52" s="84">
        <v>8</v>
      </c>
      <c r="I52" s="84" t="s">
        <v>1614</v>
      </c>
      <c r="J52" s="84">
        <v>12</v>
      </c>
      <c r="K52" s="84" t="s">
        <v>1619</v>
      </c>
      <c r="L52" s="84">
        <v>2</v>
      </c>
      <c r="M52" s="84" t="s">
        <v>1614</v>
      </c>
      <c r="N52" s="84">
        <v>4</v>
      </c>
    </row>
    <row r="53" spans="1:14" ht="15">
      <c r="A53" s="84" t="s">
        <v>1582</v>
      </c>
      <c r="B53" s="84">
        <v>52</v>
      </c>
      <c r="C53" s="84" t="s">
        <v>1582</v>
      </c>
      <c r="D53" s="84">
        <v>43</v>
      </c>
      <c r="E53" s="84" t="s">
        <v>1594</v>
      </c>
      <c r="F53" s="84">
        <v>4</v>
      </c>
      <c r="G53" s="84" t="s">
        <v>1605</v>
      </c>
      <c r="H53" s="84">
        <v>8</v>
      </c>
      <c r="I53" s="84" t="s">
        <v>1615</v>
      </c>
      <c r="J53" s="84">
        <v>9</v>
      </c>
      <c r="K53" s="84" t="s">
        <v>1620</v>
      </c>
      <c r="L53" s="84">
        <v>2</v>
      </c>
      <c r="M53" s="84" t="s">
        <v>1580</v>
      </c>
      <c r="N53" s="84">
        <v>3</v>
      </c>
    </row>
    <row r="54" spans="1:14" ht="15">
      <c r="A54" s="84" t="s">
        <v>1583</v>
      </c>
      <c r="B54" s="84">
        <v>52</v>
      </c>
      <c r="C54" s="84" t="s">
        <v>1583</v>
      </c>
      <c r="D54" s="84">
        <v>43</v>
      </c>
      <c r="E54" s="84" t="s">
        <v>1595</v>
      </c>
      <c r="F54" s="84">
        <v>4</v>
      </c>
      <c r="G54" s="84" t="s">
        <v>1606</v>
      </c>
      <c r="H54" s="84">
        <v>8</v>
      </c>
      <c r="I54" s="84" t="s">
        <v>1580</v>
      </c>
      <c r="J54" s="84">
        <v>6</v>
      </c>
      <c r="K54" s="84" t="s">
        <v>1621</v>
      </c>
      <c r="L54" s="84">
        <v>2</v>
      </c>
      <c r="M54" s="84" t="s">
        <v>1581</v>
      </c>
      <c r="N54" s="84">
        <v>3</v>
      </c>
    </row>
    <row r="55" spans="1:14" ht="15">
      <c r="A55" s="84" t="s">
        <v>1584</v>
      </c>
      <c r="B55" s="84">
        <v>52</v>
      </c>
      <c r="C55" s="84" t="s">
        <v>1584</v>
      </c>
      <c r="D55" s="84">
        <v>43</v>
      </c>
      <c r="E55" s="84" t="s">
        <v>1596</v>
      </c>
      <c r="F55" s="84">
        <v>4</v>
      </c>
      <c r="G55" s="84" t="s">
        <v>1607</v>
      </c>
      <c r="H55" s="84">
        <v>7</v>
      </c>
      <c r="I55" s="84" t="s">
        <v>1581</v>
      </c>
      <c r="J55" s="84">
        <v>6</v>
      </c>
      <c r="K55" s="84" t="s">
        <v>1622</v>
      </c>
      <c r="L55" s="84">
        <v>2</v>
      </c>
      <c r="M55" s="84" t="s">
        <v>1582</v>
      </c>
      <c r="N55" s="84">
        <v>3</v>
      </c>
    </row>
    <row r="56" spans="1:14" ht="15">
      <c r="A56" s="84" t="s">
        <v>1585</v>
      </c>
      <c r="B56" s="84">
        <v>52</v>
      </c>
      <c r="C56" s="84" t="s">
        <v>1585</v>
      </c>
      <c r="D56" s="84">
        <v>43</v>
      </c>
      <c r="E56" s="84" t="s">
        <v>1597</v>
      </c>
      <c r="F56" s="84">
        <v>4</v>
      </c>
      <c r="G56" s="84" t="s">
        <v>1608</v>
      </c>
      <c r="H56" s="84">
        <v>7</v>
      </c>
      <c r="I56" s="84" t="s">
        <v>1582</v>
      </c>
      <c r="J56" s="84">
        <v>6</v>
      </c>
      <c r="K56" s="84" t="s">
        <v>1623</v>
      </c>
      <c r="L56" s="84">
        <v>2</v>
      </c>
      <c r="M56" s="84" t="s">
        <v>1583</v>
      </c>
      <c r="N56" s="84">
        <v>3</v>
      </c>
    </row>
    <row r="57" spans="1:14" ht="15">
      <c r="A57" s="84" t="s">
        <v>1586</v>
      </c>
      <c r="B57" s="84">
        <v>52</v>
      </c>
      <c r="C57" s="84" t="s">
        <v>1586</v>
      </c>
      <c r="D57" s="84">
        <v>43</v>
      </c>
      <c r="E57" s="84" t="s">
        <v>1598</v>
      </c>
      <c r="F57" s="84">
        <v>4</v>
      </c>
      <c r="G57" s="84" t="s">
        <v>1609</v>
      </c>
      <c r="H57" s="84">
        <v>7</v>
      </c>
      <c r="I57" s="84" t="s">
        <v>1583</v>
      </c>
      <c r="J57" s="84">
        <v>6</v>
      </c>
      <c r="K57" s="84" t="s">
        <v>1624</v>
      </c>
      <c r="L57" s="84">
        <v>2</v>
      </c>
      <c r="M57" s="84" t="s">
        <v>1584</v>
      </c>
      <c r="N57" s="84">
        <v>3</v>
      </c>
    </row>
    <row r="58" spans="1:14" ht="15">
      <c r="A58" s="84" t="s">
        <v>1587</v>
      </c>
      <c r="B58" s="84">
        <v>52</v>
      </c>
      <c r="C58" s="84" t="s">
        <v>1587</v>
      </c>
      <c r="D58" s="84">
        <v>43</v>
      </c>
      <c r="E58" s="84" t="s">
        <v>1599</v>
      </c>
      <c r="F58" s="84">
        <v>4</v>
      </c>
      <c r="G58" s="84" t="s">
        <v>1610</v>
      </c>
      <c r="H58" s="84">
        <v>7</v>
      </c>
      <c r="I58" s="84" t="s">
        <v>1584</v>
      </c>
      <c r="J58" s="84">
        <v>6</v>
      </c>
      <c r="K58" s="84" t="s">
        <v>1625</v>
      </c>
      <c r="L58" s="84">
        <v>2</v>
      </c>
      <c r="M58" s="84" t="s">
        <v>1585</v>
      </c>
      <c r="N58" s="84">
        <v>3</v>
      </c>
    </row>
    <row r="59" spans="1:14" ht="15">
      <c r="A59" s="84" t="s">
        <v>1588</v>
      </c>
      <c r="B59" s="84">
        <v>52</v>
      </c>
      <c r="C59" s="84" t="s">
        <v>1588</v>
      </c>
      <c r="D59" s="84">
        <v>43</v>
      </c>
      <c r="E59" s="84" t="s">
        <v>1600</v>
      </c>
      <c r="F59" s="84">
        <v>4</v>
      </c>
      <c r="G59" s="84" t="s">
        <v>1611</v>
      </c>
      <c r="H59" s="84">
        <v>7</v>
      </c>
      <c r="I59" s="84" t="s">
        <v>1585</v>
      </c>
      <c r="J59" s="84">
        <v>6</v>
      </c>
      <c r="K59" s="84"/>
      <c r="L59" s="84"/>
      <c r="M59" s="84" t="s">
        <v>1586</v>
      </c>
      <c r="N59" s="84">
        <v>3</v>
      </c>
    </row>
    <row r="62" spans="1:14" ht="15" customHeight="1">
      <c r="A62" s="78" t="s">
        <v>1634</v>
      </c>
      <c r="B62" s="78" t="s">
        <v>1470</v>
      </c>
      <c r="C62" s="78" t="s">
        <v>1637</v>
      </c>
      <c r="D62" s="78" t="s">
        <v>1473</v>
      </c>
      <c r="E62" s="78" t="s">
        <v>1638</v>
      </c>
      <c r="F62" s="78" t="s">
        <v>1475</v>
      </c>
      <c r="G62" s="78" t="s">
        <v>1641</v>
      </c>
      <c r="H62" s="78" t="s">
        <v>1477</v>
      </c>
      <c r="I62" s="78" t="s">
        <v>1643</v>
      </c>
      <c r="J62" s="78" t="s">
        <v>1480</v>
      </c>
      <c r="K62" s="78" t="s">
        <v>1645</v>
      </c>
      <c r="L62" s="78" t="s">
        <v>1482</v>
      </c>
      <c r="M62" s="78" t="s">
        <v>1647</v>
      </c>
      <c r="N62" s="78" t="s">
        <v>1483</v>
      </c>
    </row>
    <row r="63" spans="1:14" ht="15">
      <c r="A63" s="78"/>
      <c r="B63" s="78"/>
      <c r="C63" s="78"/>
      <c r="D63" s="78"/>
      <c r="E63" s="78"/>
      <c r="F63" s="78"/>
      <c r="G63" s="78"/>
      <c r="H63" s="78"/>
      <c r="I63" s="78"/>
      <c r="J63" s="78"/>
      <c r="K63" s="78"/>
      <c r="L63" s="78"/>
      <c r="M63" s="78"/>
      <c r="N63" s="78"/>
    </row>
    <row r="65" spans="1:14" ht="15" customHeight="1">
      <c r="A65" s="13" t="s">
        <v>1635</v>
      </c>
      <c r="B65" s="13" t="s">
        <v>1470</v>
      </c>
      <c r="C65" s="13" t="s">
        <v>1639</v>
      </c>
      <c r="D65" s="13" t="s">
        <v>1473</v>
      </c>
      <c r="E65" s="13" t="s">
        <v>1640</v>
      </c>
      <c r="F65" s="13" t="s">
        <v>1475</v>
      </c>
      <c r="G65" s="13" t="s">
        <v>1642</v>
      </c>
      <c r="H65" s="13" t="s">
        <v>1477</v>
      </c>
      <c r="I65" s="78" t="s">
        <v>1644</v>
      </c>
      <c r="J65" s="78" t="s">
        <v>1480</v>
      </c>
      <c r="K65" s="13" t="s">
        <v>1646</v>
      </c>
      <c r="L65" s="13" t="s">
        <v>1482</v>
      </c>
      <c r="M65" s="13" t="s">
        <v>1648</v>
      </c>
      <c r="N65" s="13" t="s">
        <v>1483</v>
      </c>
    </row>
    <row r="66" spans="1:14" ht="15">
      <c r="A66" s="78" t="s">
        <v>297</v>
      </c>
      <c r="B66" s="78">
        <v>69</v>
      </c>
      <c r="C66" s="78" t="s">
        <v>297</v>
      </c>
      <c r="D66" s="78">
        <v>68</v>
      </c>
      <c r="E66" s="78" t="s">
        <v>244</v>
      </c>
      <c r="F66" s="78">
        <v>4</v>
      </c>
      <c r="G66" s="78" t="s">
        <v>287</v>
      </c>
      <c r="H66" s="78">
        <v>7</v>
      </c>
      <c r="I66" s="78"/>
      <c r="J66" s="78"/>
      <c r="K66" s="78" t="s">
        <v>224</v>
      </c>
      <c r="L66" s="78">
        <v>1</v>
      </c>
      <c r="M66" s="78" t="s">
        <v>291</v>
      </c>
      <c r="N66" s="78">
        <v>1</v>
      </c>
    </row>
    <row r="67" spans="1:14" ht="15">
      <c r="A67" s="78" t="s">
        <v>287</v>
      </c>
      <c r="B67" s="78">
        <v>8</v>
      </c>
      <c r="C67" s="78" t="s">
        <v>306</v>
      </c>
      <c r="D67" s="78">
        <v>3</v>
      </c>
      <c r="E67" s="78" t="s">
        <v>304</v>
      </c>
      <c r="F67" s="78">
        <v>4</v>
      </c>
      <c r="G67" s="78" t="s">
        <v>235</v>
      </c>
      <c r="H67" s="78">
        <v>1</v>
      </c>
      <c r="I67" s="78"/>
      <c r="J67" s="78"/>
      <c r="K67" s="78"/>
      <c r="L67" s="78"/>
      <c r="M67" s="78"/>
      <c r="N67" s="78"/>
    </row>
    <row r="68" spans="1:14" ht="15">
      <c r="A68" s="78" t="s">
        <v>244</v>
      </c>
      <c r="B68" s="78">
        <v>4</v>
      </c>
      <c r="C68" s="78" t="s">
        <v>295</v>
      </c>
      <c r="D68" s="78">
        <v>1</v>
      </c>
      <c r="E68" s="78" t="s">
        <v>214</v>
      </c>
      <c r="F68" s="78">
        <v>3</v>
      </c>
      <c r="G68" s="78"/>
      <c r="H68" s="78"/>
      <c r="I68" s="78"/>
      <c r="J68" s="78"/>
      <c r="K68" s="78"/>
      <c r="L68" s="78"/>
      <c r="M68" s="78"/>
      <c r="N68" s="78"/>
    </row>
    <row r="69" spans="1:14" ht="15">
      <c r="A69" s="78" t="s">
        <v>304</v>
      </c>
      <c r="B69" s="78">
        <v>4</v>
      </c>
      <c r="C69" s="78"/>
      <c r="D69" s="78"/>
      <c r="E69" s="78" t="s">
        <v>1636</v>
      </c>
      <c r="F69" s="78">
        <v>2</v>
      </c>
      <c r="G69" s="78"/>
      <c r="H69" s="78"/>
      <c r="I69" s="78"/>
      <c r="J69" s="78"/>
      <c r="K69" s="78"/>
      <c r="L69" s="78"/>
      <c r="M69" s="78"/>
      <c r="N69" s="78"/>
    </row>
    <row r="70" spans="1:14" ht="15">
      <c r="A70" s="78" t="s">
        <v>306</v>
      </c>
      <c r="B70" s="78">
        <v>3</v>
      </c>
      <c r="C70" s="78"/>
      <c r="D70" s="78"/>
      <c r="E70" s="78" t="s">
        <v>305</v>
      </c>
      <c r="F70" s="78">
        <v>1</v>
      </c>
      <c r="G70" s="78"/>
      <c r="H70" s="78"/>
      <c r="I70" s="78"/>
      <c r="J70" s="78"/>
      <c r="K70" s="78"/>
      <c r="L70" s="78"/>
      <c r="M70" s="78"/>
      <c r="N70" s="78"/>
    </row>
    <row r="71" spans="1:14" ht="15">
      <c r="A71" s="78" t="s">
        <v>214</v>
      </c>
      <c r="B71" s="78">
        <v>3</v>
      </c>
      <c r="C71" s="78"/>
      <c r="D71" s="78"/>
      <c r="E71" s="78" t="s">
        <v>297</v>
      </c>
      <c r="F71" s="78">
        <v>1</v>
      </c>
      <c r="G71" s="78"/>
      <c r="H71" s="78"/>
      <c r="I71" s="78"/>
      <c r="J71" s="78"/>
      <c r="K71" s="78"/>
      <c r="L71" s="78"/>
      <c r="M71" s="78"/>
      <c r="N71" s="78"/>
    </row>
    <row r="72" spans="1:14" ht="15">
      <c r="A72" s="78" t="s">
        <v>1636</v>
      </c>
      <c r="B72" s="78">
        <v>2</v>
      </c>
      <c r="C72" s="78"/>
      <c r="D72" s="78"/>
      <c r="E72" s="78" t="s">
        <v>303</v>
      </c>
      <c r="F72" s="78">
        <v>1</v>
      </c>
      <c r="G72" s="78"/>
      <c r="H72" s="78"/>
      <c r="I72" s="78"/>
      <c r="J72" s="78"/>
      <c r="K72" s="78"/>
      <c r="L72" s="78"/>
      <c r="M72" s="78"/>
      <c r="N72" s="78"/>
    </row>
    <row r="73" spans="1:14" ht="15">
      <c r="A73" s="78" t="s">
        <v>295</v>
      </c>
      <c r="B73" s="78">
        <v>1</v>
      </c>
      <c r="C73" s="78"/>
      <c r="D73" s="78"/>
      <c r="E73" s="78" t="s">
        <v>302</v>
      </c>
      <c r="F73" s="78">
        <v>1</v>
      </c>
      <c r="G73" s="78"/>
      <c r="H73" s="78"/>
      <c r="I73" s="78"/>
      <c r="J73" s="78"/>
      <c r="K73" s="78"/>
      <c r="L73" s="78"/>
      <c r="M73" s="78"/>
      <c r="N73" s="78"/>
    </row>
    <row r="74" spans="1:14" ht="15">
      <c r="A74" s="78" t="s">
        <v>305</v>
      </c>
      <c r="B74" s="78">
        <v>1</v>
      </c>
      <c r="C74" s="78"/>
      <c r="D74" s="78"/>
      <c r="E74" s="78" t="s">
        <v>301</v>
      </c>
      <c r="F74" s="78">
        <v>1</v>
      </c>
      <c r="G74" s="78"/>
      <c r="H74" s="78"/>
      <c r="I74" s="78"/>
      <c r="J74" s="78"/>
      <c r="K74" s="78"/>
      <c r="L74" s="78"/>
      <c r="M74" s="78"/>
      <c r="N74" s="78"/>
    </row>
    <row r="75" spans="1:14" ht="15">
      <c r="A75" s="78" t="s">
        <v>235</v>
      </c>
      <c r="B75" s="78">
        <v>1</v>
      </c>
      <c r="C75" s="78"/>
      <c r="D75" s="78"/>
      <c r="E75" s="78" t="s">
        <v>287</v>
      </c>
      <c r="F75" s="78">
        <v>1</v>
      </c>
      <c r="G75" s="78"/>
      <c r="H75" s="78"/>
      <c r="I75" s="78"/>
      <c r="J75" s="78"/>
      <c r="K75" s="78"/>
      <c r="L75" s="78"/>
      <c r="M75" s="78"/>
      <c r="N75" s="78"/>
    </row>
    <row r="78" spans="1:14" ht="15" customHeight="1">
      <c r="A78" s="13" t="s">
        <v>1654</v>
      </c>
      <c r="B78" s="13" t="s">
        <v>1470</v>
      </c>
      <c r="C78" s="13" t="s">
        <v>1655</v>
      </c>
      <c r="D78" s="13" t="s">
        <v>1473</v>
      </c>
      <c r="E78" s="13" t="s">
        <v>1656</v>
      </c>
      <c r="F78" s="13" t="s">
        <v>1475</v>
      </c>
      <c r="G78" s="13" t="s">
        <v>1657</v>
      </c>
      <c r="H78" s="13" t="s">
        <v>1477</v>
      </c>
      <c r="I78" s="13" t="s">
        <v>1658</v>
      </c>
      <c r="J78" s="13" t="s">
        <v>1480</v>
      </c>
      <c r="K78" s="13" t="s">
        <v>1659</v>
      </c>
      <c r="L78" s="13" t="s">
        <v>1482</v>
      </c>
      <c r="M78" s="13" t="s">
        <v>1660</v>
      </c>
      <c r="N78" s="13" t="s">
        <v>1483</v>
      </c>
    </row>
    <row r="79" spans="1:14" ht="15">
      <c r="A79" s="114" t="s">
        <v>299</v>
      </c>
      <c r="B79" s="78">
        <v>623707</v>
      </c>
      <c r="C79" s="114" t="s">
        <v>297</v>
      </c>
      <c r="D79" s="78">
        <v>165737</v>
      </c>
      <c r="E79" s="114" t="s">
        <v>244</v>
      </c>
      <c r="F79" s="78">
        <v>198966</v>
      </c>
      <c r="G79" s="114" t="s">
        <v>235</v>
      </c>
      <c r="H79" s="78">
        <v>102625</v>
      </c>
      <c r="I79" s="114" t="s">
        <v>299</v>
      </c>
      <c r="J79" s="78">
        <v>623707</v>
      </c>
      <c r="K79" s="114" t="s">
        <v>225</v>
      </c>
      <c r="L79" s="78">
        <v>16696</v>
      </c>
      <c r="M79" s="114" t="s">
        <v>291</v>
      </c>
      <c r="N79" s="78">
        <v>14997</v>
      </c>
    </row>
    <row r="80" spans="1:14" ht="15">
      <c r="A80" s="114" t="s">
        <v>244</v>
      </c>
      <c r="B80" s="78">
        <v>198966</v>
      </c>
      <c r="C80" s="114" t="s">
        <v>262</v>
      </c>
      <c r="D80" s="78">
        <v>100513</v>
      </c>
      <c r="E80" s="114" t="s">
        <v>301</v>
      </c>
      <c r="F80" s="78">
        <v>90982</v>
      </c>
      <c r="G80" s="114" t="s">
        <v>236</v>
      </c>
      <c r="H80" s="78">
        <v>29969</v>
      </c>
      <c r="I80" s="114" t="s">
        <v>292</v>
      </c>
      <c r="J80" s="78">
        <v>143063</v>
      </c>
      <c r="K80" s="114" t="s">
        <v>224</v>
      </c>
      <c r="L80" s="78">
        <v>1005</v>
      </c>
      <c r="M80" s="114" t="s">
        <v>221</v>
      </c>
      <c r="N80" s="78">
        <v>58</v>
      </c>
    </row>
    <row r="81" spans="1:14" ht="15">
      <c r="A81" s="114" t="s">
        <v>297</v>
      </c>
      <c r="B81" s="78">
        <v>165737</v>
      </c>
      <c r="C81" s="114" t="s">
        <v>254</v>
      </c>
      <c r="D81" s="78">
        <v>64690</v>
      </c>
      <c r="E81" s="114" t="s">
        <v>304</v>
      </c>
      <c r="F81" s="78">
        <v>40830</v>
      </c>
      <c r="G81" s="114" t="s">
        <v>288</v>
      </c>
      <c r="H81" s="78">
        <v>23443</v>
      </c>
      <c r="I81" s="114" t="s">
        <v>289</v>
      </c>
      <c r="J81" s="78">
        <v>49740</v>
      </c>
      <c r="K81" s="114"/>
      <c r="L81" s="78"/>
      <c r="M81" s="114"/>
      <c r="N81" s="78"/>
    </row>
    <row r="82" spans="1:14" ht="15">
      <c r="A82" s="114" t="s">
        <v>292</v>
      </c>
      <c r="B82" s="78">
        <v>143063</v>
      </c>
      <c r="C82" s="114" t="s">
        <v>270</v>
      </c>
      <c r="D82" s="78">
        <v>63801</v>
      </c>
      <c r="E82" s="114" t="s">
        <v>302</v>
      </c>
      <c r="F82" s="78">
        <v>30501</v>
      </c>
      <c r="G82" s="114" t="s">
        <v>242</v>
      </c>
      <c r="H82" s="78">
        <v>3941</v>
      </c>
      <c r="I82" s="114" t="s">
        <v>239</v>
      </c>
      <c r="J82" s="78">
        <v>27347</v>
      </c>
      <c r="K82" s="114"/>
      <c r="L82" s="78"/>
      <c r="M82" s="114"/>
      <c r="N82" s="78"/>
    </row>
    <row r="83" spans="1:14" ht="15">
      <c r="A83" s="114" t="s">
        <v>235</v>
      </c>
      <c r="B83" s="78">
        <v>102625</v>
      </c>
      <c r="C83" s="114" t="s">
        <v>296</v>
      </c>
      <c r="D83" s="78">
        <v>60577</v>
      </c>
      <c r="E83" s="114" t="s">
        <v>303</v>
      </c>
      <c r="F83" s="78">
        <v>20974</v>
      </c>
      <c r="G83" s="114" t="s">
        <v>287</v>
      </c>
      <c r="H83" s="78">
        <v>2300</v>
      </c>
      <c r="I83" s="114" t="s">
        <v>213</v>
      </c>
      <c r="J83" s="78">
        <v>15591</v>
      </c>
      <c r="K83" s="114"/>
      <c r="L83" s="78"/>
      <c r="M83" s="114"/>
      <c r="N83" s="78"/>
    </row>
    <row r="84" spans="1:14" ht="15">
      <c r="A84" s="114" t="s">
        <v>262</v>
      </c>
      <c r="B84" s="78">
        <v>100513</v>
      </c>
      <c r="C84" s="114" t="s">
        <v>251</v>
      </c>
      <c r="D84" s="78">
        <v>53914</v>
      </c>
      <c r="E84" s="114" t="s">
        <v>220</v>
      </c>
      <c r="F84" s="78">
        <v>15882</v>
      </c>
      <c r="G84" s="114" t="s">
        <v>226</v>
      </c>
      <c r="H84" s="78">
        <v>474</v>
      </c>
      <c r="I84" s="114" t="s">
        <v>290</v>
      </c>
      <c r="J84" s="78">
        <v>12121</v>
      </c>
      <c r="K84" s="114"/>
      <c r="L84" s="78"/>
      <c r="M84" s="114"/>
      <c r="N84" s="78"/>
    </row>
    <row r="85" spans="1:14" ht="15">
      <c r="A85" s="114" t="s">
        <v>301</v>
      </c>
      <c r="B85" s="78">
        <v>90982</v>
      </c>
      <c r="C85" s="114" t="s">
        <v>263</v>
      </c>
      <c r="D85" s="78">
        <v>42983</v>
      </c>
      <c r="E85" s="114" t="s">
        <v>214</v>
      </c>
      <c r="F85" s="78">
        <v>11703</v>
      </c>
      <c r="G85" s="114" t="s">
        <v>230</v>
      </c>
      <c r="H85" s="78">
        <v>13</v>
      </c>
      <c r="I85" s="114" t="s">
        <v>212</v>
      </c>
      <c r="J85" s="78">
        <v>1979</v>
      </c>
      <c r="K85" s="114"/>
      <c r="L85" s="78"/>
      <c r="M85" s="114"/>
      <c r="N85" s="78"/>
    </row>
    <row r="86" spans="1:14" ht="15">
      <c r="A86" s="114" t="s">
        <v>254</v>
      </c>
      <c r="B86" s="78">
        <v>64690</v>
      </c>
      <c r="C86" s="114" t="s">
        <v>257</v>
      </c>
      <c r="D86" s="78">
        <v>41280</v>
      </c>
      <c r="E86" s="114" t="s">
        <v>243</v>
      </c>
      <c r="F86" s="78">
        <v>1558</v>
      </c>
      <c r="G86" s="114" t="s">
        <v>227</v>
      </c>
      <c r="H86" s="78">
        <v>8</v>
      </c>
      <c r="I86" s="114" t="s">
        <v>215</v>
      </c>
      <c r="J86" s="78">
        <v>156</v>
      </c>
      <c r="K86" s="114"/>
      <c r="L86" s="78"/>
      <c r="M86" s="114"/>
      <c r="N86" s="78"/>
    </row>
    <row r="87" spans="1:14" ht="15">
      <c r="A87" s="114" t="s">
        <v>270</v>
      </c>
      <c r="B87" s="78">
        <v>63801</v>
      </c>
      <c r="C87" s="114" t="s">
        <v>247</v>
      </c>
      <c r="D87" s="78">
        <v>35802</v>
      </c>
      <c r="E87" s="114" t="s">
        <v>305</v>
      </c>
      <c r="F87" s="78">
        <v>652</v>
      </c>
      <c r="G87" s="114"/>
      <c r="H87" s="78"/>
      <c r="I87" s="114"/>
      <c r="J87" s="78"/>
      <c r="K87" s="114"/>
      <c r="L87" s="78"/>
      <c r="M87" s="114"/>
      <c r="N87" s="78"/>
    </row>
    <row r="88" spans="1:14" ht="15">
      <c r="A88" s="114" t="s">
        <v>296</v>
      </c>
      <c r="B88" s="78">
        <v>60577</v>
      </c>
      <c r="C88" s="114" t="s">
        <v>275</v>
      </c>
      <c r="D88" s="78">
        <v>27765</v>
      </c>
      <c r="E88" s="114" t="s">
        <v>300</v>
      </c>
      <c r="F88" s="78">
        <v>469</v>
      </c>
      <c r="G88" s="114"/>
      <c r="H88" s="78"/>
      <c r="I88" s="114"/>
      <c r="J88" s="78"/>
      <c r="K88" s="114"/>
      <c r="L88" s="78"/>
      <c r="M88" s="114"/>
      <c r="N88" s="78"/>
    </row>
  </sheetData>
  <hyperlinks>
    <hyperlink ref="A2" r:id="rId1" display="https://www.socialmediatoday.com/news/b2b-marketers-share-their-best-tips-for-instagram/553675/"/>
    <hyperlink ref="A3" r:id="rId2" display="http://link.divenewsletter.com/join/3qu/smt-twitter-chat"/>
    <hyperlink ref="A4" r:id="rId3" display="https://t.co/Mub0LjkEFH"/>
    <hyperlink ref="A5" r:id="rId4" display="https://www.socialmediatoday.com/news/how-to-participate-in-a-twitter-chat/546805/"/>
    <hyperlink ref="A6" r:id="rId5" display="https://awario.com/blog/digital-marketing-twitter-chats/"/>
    <hyperlink ref="A7" r:id="rId6" display="https://t.co/aeWs3k5KkT"/>
    <hyperlink ref="A8" r:id="rId7" display="https://t.co/D3qKS0Jtwv"/>
    <hyperlink ref="A9" r:id="rId8" display="https://twitter.com/socialmedia2day/status/1126511661362438146"/>
    <hyperlink ref="A10" r:id="rId9" display="https://twitter.com/socialmedia2day/status/1124740516485246976"/>
    <hyperlink ref="A11" r:id="rId10" display="https://twitter.com/socialmedia2day/status/1124120165199810562"/>
    <hyperlink ref="C2" r:id="rId11" display="https://www.socialmediatoday.com/news/b2b-marketers-share-their-best-tips-for-instagram/553675/"/>
    <hyperlink ref="C3" r:id="rId12" display="http://link.divenewsletter.com/join/3qu/smt-twitter-chat"/>
    <hyperlink ref="C4" r:id="rId13" display="https://www.socialmediatoday.com/news/how-to-participate-in-a-twitter-chat/546805/"/>
    <hyperlink ref="C5" r:id="rId14" display="https://www.surveymonkey.com/r/GX8GQRN"/>
    <hyperlink ref="E2" r:id="rId15" display="https://awario.com/blog/digital-marketing-twitter-chats/"/>
    <hyperlink ref="G2" r:id="rId16" display="https://awario.com/blog/digital-marketing-twitter-chats/"/>
    <hyperlink ref="I2" r:id="rId17" display="https://www.socialmediatoday.com/news/b2b-marketers-share-their-best-tips-for-instagram/553675/"/>
    <hyperlink ref="I3" r:id="rId18" display="https://t.co/Mub0LjkEFH"/>
    <hyperlink ref="I4" r:id="rId19" display="http://link.divenewsletter.com/join/3qu/smt-twitter-chat"/>
    <hyperlink ref="I5" r:id="rId20" display="https://www.socialmediatoday.com/news/smtlive-twitter-chat-recap-the-future-of-marketing-automation/552692/?utm_source=dlvr.it&amp;utm_medium=twitter"/>
    <hyperlink ref="I6" r:id="rId21" display="https://www.socialmediatoday.com/news/7-biggest-challenges-of-social-media-management-smtlive-recap/549380/"/>
    <hyperlink ref="I7" r:id="rId22" display="https://www.socialmediatoday.com/news/smtlive-recap-social-media-design-on-a-budget/550570/?fbclid=IwAR1XKABJduVTir-j98sBL-2ZwDlAfDWeArP_iRe5vY3ulI6p6u5HZhkUCpM"/>
    <hyperlink ref="I8" r:id="rId23" display="https://t.co/aeWs3k5KkT"/>
    <hyperlink ref="I9" r:id="rId24" display="https://t.co/D3qKS0Jtwv"/>
    <hyperlink ref="I10" r:id="rId25" display="https://twitter.com/socialmedia2day/status/1126511661362438146"/>
    <hyperlink ref="I11" r:id="rId26" display="https://twitter.com/socialmedia2day/status/1123214232227602434"/>
    <hyperlink ref="M2" r:id="rId27" display="https://www.socialmediatoday.com/news/b2b-marketers-share-their-best-tips-for-instagram/553675/"/>
    <hyperlink ref="M3" r:id="rId28" display="http://link.divenewsletter.com/join/3qu/smt-twitter-chat"/>
  </hyperlinks>
  <printOptions/>
  <pageMargins left="0.7" right="0.7" top="0.75" bottom="0.75" header="0.3" footer="0.3"/>
  <pageSetup orientation="portrait" paperSize="9"/>
  <tableParts>
    <tablePart r:id="rId30"/>
    <tablePart r:id="rId32"/>
    <tablePart r:id="rId35"/>
    <tablePart r:id="rId36"/>
    <tablePart r:id="rId29"/>
    <tablePart r:id="rId34"/>
    <tablePart r:id="rId33"/>
    <tablePart r:id="rId3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2019-05-15T09:52:00Z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