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<sst xmlns="http://schemas.openxmlformats.org/spreadsheetml/2006/main" count="10388" uniqueCount="2159">
  <si>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</si>
  <si>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</si>
  <si>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</si>
  <si>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</si>
  <si>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</si>
  <si>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</si>
  <si>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</si>
  <si>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</si>
  <si>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</si>
  <si>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</si>
  <si>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</si>
  <si>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</si>
  <si>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</si>
  <si>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</si>
  <si>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</si>
  <si>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</si>
  <si>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</si>
  <si>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</si>
  <si>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</si>
  <si>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</si>
  <si>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</si>
  <si>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</si>
  <si>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</si>
  <si>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</si>
  <si>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</si>
  <si>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</si>
  <si>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</si>
  <si>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</si>
  <si>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</si>
  <si>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</si>
  <si>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</si>
  <si>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</si>
  <si>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</si>
  <si>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</si>
  <si>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</si>
  <si>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</si>
  <si>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</si>
  <si>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</si>
  <si>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</si>
  <si>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</si>
  <si>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</si>
  <si>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</si>
  <si>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</si>
  <si>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</si>
  <si>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</si>
  <si>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</si>
  <si>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</si>
  <si>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</si>
  <si>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</si>
  <si>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</si>
  <si>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</si>
  <si>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</si>
  <si>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</si>
  <si>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</si>
  <si>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</si>
  <si>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</si>
  <si>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</si>
  <si>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</si>
  <si>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</si>
  <si>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</si>
  <si>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</si>
  <si>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</si>
  <si>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</si>
  <si>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</si>
  <si>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</si>
  <si>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</si>
  <si>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</si>
  <si>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</si>
  <si>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</si>
  <si>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</si>
  <si>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</si>
  <si>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</si>
  <si>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</si>
  <si>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</si>
  <si>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</si>
  <si>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</si>
  <si>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</si>
  <si>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</si>
  <si>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</si>
  <si>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</si>
  <si>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</si>
  <si>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</si>
  <si>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</si>
  <si>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</si>
  <si>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</si>
  <si>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</si>
  <si>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</si>
  <si>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</si>
  <si>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</si>
  <si>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</si>
  <si>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</si>
  <si>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</si>
  <si>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</si>
  <si>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</si>
  <si>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</si>
  <si>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</si>
  <si>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</si>
  <si>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</si>
  <si>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</si>
  <si>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</si>
  <si>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</si>
  <si>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</si>
  <si>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</si>
  <si>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</si>
  <si>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</si>
  <si>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</si>
  <si>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</si>
  <si>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</si>
  <si>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</si>
  <si>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</si>
  <si>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</si>
  <si>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</si>
  <si>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</si>
  <si>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</si>
  <si>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</si>
  <si>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</si>
  <si>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</si>
  <si>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</si>
  <si>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</si>
  <si>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</si>
  <si>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</si>
  <si>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</si>
  <si>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</si>
  <si>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</si>
  <si>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</si>
  <si>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</si>
  <si>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</si>
  <si>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</si>
  <si>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</si>
  <si>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</si>
  <si>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</si>
  <si>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</si>
  <si>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</si>
  <si>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</si>
  <si>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</si>
  <si>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</si>
  <si>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</si>
  <si>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</si>
  <si>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</si>
  <si>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</si>
  <si>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</si>
  <si>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</si>
  <si>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</si>
  <si>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</si>
  <si>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</si>
  <si>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</si>
  <si>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</si>
  <si>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</si>
  <si>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</si>
  <si>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</si>
  <si>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</si>
  <si>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</si>
  <si>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</si>
  <si>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</si>
  <si>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</si>
  <si>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</si>
  <si>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</si>
  <si>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</si>
  <si>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</si>
  <si>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</si>
  <si>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</si>
  <si>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</si>
  <si>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</si>
  <si>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</si>
  <si>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</si>
  <si>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</si>
  <si>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</si>
  <si>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</si>
  <si>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</si>
  <si>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</si>
  <si>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</si>
  <si>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</si>
  <si>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</si>
  <si>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</si>
  <si>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</si>
  <si>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</si>
  <si>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</si>
  <si>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</si>
  <si>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</si>
  <si>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</si>
  <si>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</si>
  <si>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</si>
  <si>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</si>
  <si>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</si>
  <si>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</si>
  <si>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</si>
  <si>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</si>
  <si>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</si>
  <si>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</si>
  <si>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</si>
  <si>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</si>
  <si>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</si>
  <si>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</si>
  <si>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</si>
  <si>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</si>
  <si>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</si>
  <si>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</si>
  <si>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</si>
  <si>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</si>
  <si>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</si>
  <si>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</si>
  <si>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</si>
  <si>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</si>
  <si>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</si>
  <si>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</si>
  <si>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</si>
  <si>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</si>
  <si>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</si>
  <si>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</si>
  <si>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</si>
  <si>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</si>
  <si>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</si>
  <si>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getfieldtitan</t>
  </si>
  <si>
    <t>ilceruttino</t>
  </si>
  <si>
    <t>grjenkin</t>
  </si>
  <si>
    <t>nhlbi_translate</t>
  </si>
  <si>
    <t>datentreiber</t>
  </si>
  <si>
    <t>brainroaring</t>
  </si>
  <si>
    <t>databaseusa</t>
  </si>
  <si>
    <t>laveur</t>
  </si>
  <si>
    <t>pawdeutschland</t>
  </si>
  <si>
    <t>anacisiongmbh</t>
  </si>
  <si>
    <t>pawind40</t>
  </si>
  <si>
    <t>gamergeeknews</t>
  </si>
  <si>
    <t>biconnections</t>
  </si>
  <si>
    <t>najimmei</t>
  </si>
  <si>
    <t>prediidata</t>
  </si>
  <si>
    <t>tarun73</t>
  </si>
  <si>
    <t>seanthegshep</t>
  </si>
  <si>
    <t>steventigeron</t>
  </si>
  <si>
    <t>mathew_jaya</t>
  </si>
  <si>
    <t>demetriustrader</t>
  </si>
  <si>
    <t>trancemyth</t>
  </si>
  <si>
    <t>danglobal</t>
  </si>
  <si>
    <t>a9raag</t>
  </si>
  <si>
    <t>iotworldseries</t>
  </si>
  <si>
    <t>thechrischua</t>
  </si>
  <si>
    <t>zephyrthetiger</t>
  </si>
  <si>
    <t>mala_moot</t>
  </si>
  <si>
    <t>thebearhurley</t>
  </si>
  <si>
    <t>syrianbryn</t>
  </si>
  <si>
    <t>tohrufusky</t>
  </si>
  <si>
    <t>boomervoneistee</t>
  </si>
  <si>
    <t>bcmachlearn</t>
  </si>
  <si>
    <t>beyondthearc</t>
  </si>
  <si>
    <t>dmgerbino</t>
  </si>
  <si>
    <t>ottlegalrebels</t>
  </si>
  <si>
    <t>gagnelegal</t>
  </si>
  <si>
    <t>corgizilla</t>
  </si>
  <si>
    <t>pupperuki</t>
  </si>
  <si>
    <t>pawhealth</t>
  </si>
  <si>
    <t>gnfrazier</t>
  </si>
  <si>
    <t>machinelearn_d</t>
  </si>
  <si>
    <t>wortpixel</t>
  </si>
  <si>
    <t>ingomierswa</t>
  </si>
  <si>
    <t>pacanthro</t>
  </si>
  <si>
    <t>spectrumfox</t>
  </si>
  <si>
    <t>sdwolf</t>
  </si>
  <si>
    <t>rapidminer</t>
  </si>
  <si>
    <t>fredgedling</t>
  </si>
  <si>
    <t>predictanalytic</t>
  </si>
  <si>
    <t>elc</t>
  </si>
  <si>
    <t>datacrunch_lab</t>
  </si>
  <si>
    <t>pawcon</t>
  </si>
  <si>
    <t>dlwcon</t>
  </si>
  <si>
    <t>nycpyladies</t>
  </si>
  <si>
    <t>pa_times</t>
  </si>
  <si>
    <t>mrogati</t>
  </si>
  <si>
    <t>viral_b_shah</t>
  </si>
  <si>
    <t>johndijulius</t>
  </si>
  <si>
    <t>jdodkins</t>
  </si>
  <si>
    <t>techjohnedwards</t>
  </si>
  <si>
    <t>rightrelevance</t>
  </si>
  <si>
    <t>hhsgov</t>
  </si>
  <si>
    <t>utsanantonio</t>
  </si>
  <si>
    <t>onc_healthit</t>
  </si>
  <si>
    <t>cdcgov</t>
  </si>
  <si>
    <t>nih</t>
  </si>
  <si>
    <t>nih_nhlbi</t>
  </si>
  <si>
    <t>m</t>
  </si>
  <si>
    <t>biggestlittlefc</t>
  </si>
  <si>
    <t>microsoft</t>
  </si>
  <si>
    <t>vistraenergy</t>
  </si>
  <si>
    <t>oracle</t>
  </si>
  <si>
    <t>alexanderhanff</t>
  </si>
  <si>
    <t>mkrigsman</t>
  </si>
  <si>
    <t>neo4jfr</t>
  </si>
  <si>
    <t>jeffsauer</t>
  </si>
  <si>
    <t>eusmartcities</t>
  </si>
  <si>
    <t>mat</t>
  </si>
  <si>
    <t>aasa_mema</t>
  </si>
  <si>
    <t>sensorsexpo</t>
  </si>
  <si>
    <t>lupesuits</t>
  </si>
  <si>
    <t>jaceythefox</t>
  </si>
  <si>
    <t>risnorwolf</t>
  </si>
  <si>
    <t>williamandmary</t>
  </si>
  <si>
    <t>wellsfargo</t>
  </si>
  <si>
    <t>ralfklinkenberg</t>
  </si>
  <si>
    <t>anirudhkoul</t>
  </si>
  <si>
    <t>ucsf</t>
  </si>
  <si>
    <t>andrewyng</t>
  </si>
  <si>
    <t>pydataamsterdam</t>
  </si>
  <si>
    <t>anacondainc</t>
  </si>
  <si>
    <t>ghc</t>
  </si>
  <si>
    <t>boweryfarming</t>
  </si>
  <si>
    <t>mariannehgv</t>
  </si>
  <si>
    <t>Mentions</t>
  </si>
  <si>
    <t>Replies to</t>
  </si>
  <si>
    <t>How #PredictiveAnalytics can improve #CustomerExperience via @TechJohnEdwards https://t.co/AKvmW9WpcS #technology #pawcon #predictive #analytics #machinelearning #deeplearning  #AI #DataScience  Cc: @JDODKINS @JohnDiJulius @predictanalytic @Viral_B_Shah @mrogati @pawcon @PA_Times</t>
  </si>
  <si>
    <t>RT @getfieldtitan: How #PredictiveAnalytics can improve #CustomerExperience via @TechJohnEdwards https://t.co/AKvmW9WpcS #technology #pawco…</t>
  </si>
  <si>
    <t>Wise Practitioner – Predictive Analytics Interview Series: Cheong Ang, University of California, San Francisco - Predictive Analytics Times - machine learning &amp;amp; data science news https://t.co/mIH9c1xL4z via @rightrelevance thanks @pawcon</t>
  </si>
  <si>
    <t>Words of wisdom from Dr. Paula Shireman at Univ of Texas, Santonio @UTSanAntonio :
Make predictive models useful, practical, automated; and provide the context of the how and why, not just the what.
#PAIR_NHLBI @HHSgov @NIH_NHLBI @nih #PredictiveAnalytics @pawcon</t>
  </si>
  <si>
    <t>Draft U.S. Core Data for Interoperability (USCDI) and Proposed Expansion Process highlighted as important to explore at @NIH_NHLBI workshop on Predictive Analytics and #Implementation Research (PAIR). #PAIR_NHLBI @ONC_HealthIT @pawcon https://t.co/YQLtxP881e https://t.co/2Y365d5L73</t>
  </si>
  <si>
    <t>"Predictive Analytics stands for Prioritizing Actions"
Words of wisdom shared at @NIH_NHLBI workshop on #predictive analytics and #Implementation Research. #ImpSci @pawcon @NIH @CDCgov</t>
  </si>
  <si>
    <t>RT @PAWDeutschland: The one-day workshop “Data Thinking” offers a quick introduction to the topics of design thinking and data strategy bas…</t>
  </si>
  <si>
    <t>RT @PAWIND40: In anticipation of her upcoming conference presentation at Predictive Analytics World for Industry 4.0 Las Vegas, we asked @m…</t>
  </si>
  <si>
    <t>https://t.co/2NPPOxFnRD will be at Predictive Analytics World Business this year! We will see you in Las Vegas, June 16-20, 2019! @pawcon #Analytics #pawcon #PredictiveAnalytics https://t.co/k0fzCAmHC4</t>
  </si>
  <si>
    <t>RT @pacanthro: Excited about @BiggestLittleFC? We are too! Join us in our room party for drinks, food, socializing, and discounted PAWCon 2…</t>
  </si>
  <si>
    <t>The one-day workshop “Data Thinking” offers a quick introduction to the topics of design thinking and data strategy based on numerous real-world examples and practical exercises. Join us May 8, 2019 in Munich! https://t.co/tk2EtkkML6
#pawcon #machinelearning #datathinking https://t.co/LZo4J4auHa</t>
  </si>
  <si>
    <t>Die #PredictiveAnalyticsWorld beschäftigt sich mit angewandtem #MachineLearning. Im Mai in #München mit dabei ist auch Rico Knapper, Chief Data Scientist der #anacision. Erfahren Sie mehr zu seinem Vortrag: https://t.co/laXEROcSiH
@PAWDeutschland #pawcon https://t.co/C2f7r45opR</t>
  </si>
  <si>
    <t>In anticipation of her upcoming conference presentation at Predictive Analytics World for Industry 4.0 Las Vegas, we asked @mathew_jaya from @Microsoft a few questions about their deployment of predictive analytics: https://t.co/A2QN7HEQsj
#pawcon #machinelearning #AI https://t.co/WB5P2ap5Zh</t>
  </si>
  <si>
    <t>In anticipation of his upcoming conference presentation at Predictive Analytics World for Industry 4.0 Las Vegas, we asked Greg Stevens from @VistraEnergy, a few questions about their deployment of predictive analytics:
https://t.co/jLe7hoAex6
#pawcon #machinelearning #AI https://t.co/GSNt7t7ysq</t>
  </si>
  <si>
    <t>RT @PAWIND40: In anticipation of his upcoming conference presentation at Predictive Analytics World for Industry 4.0 Las Vegas, we asked Gr…</t>
  </si>
  <si>
    <t>8 MATLAB cheat sheets for data science! https://t.co/tUmXdXUnwJ  #datascience #dataanalytics #data
@EUSmartCities
@jeffsauer
@Neo4jFr
@mkrigsman
@alexanderhanff
@pawcon
@Oracle https://t.co/Lc5tSt5Etj</t>
  </si>
  <si>
    <t>RT @pawcon: In anticipation of his upcoming conference presentation at Predictive Analytics World for Healthcare Las Vegas, we asked Cheong…</t>
  </si>
  <si>
    <t>RT @pawcon: In anticipation of her upcoming conference presentation at Predictive Analytics World for Industry 4.0 Las Vegas, we asked @mat…</t>
  </si>
  <si>
    <t>RT @pawcon: In anticipation of his upcoming conference presentation at Predictive Analytics World for Industry 4.0 Las Vegas, we asked Greg…</t>
  </si>
  <si>
    <t>We were accepted to speak at a number of conferences – come meet with us there!
@DLWCon @pawcon @IoTWorldSeries @SensorsExpo @AASA_MEMA
#Technology #Series #PredictiveMaintenance #DeepLearning https://t.co/pCH0dElLAp</t>
  </si>
  <si>
    <t>Wise Practitioner – Predictive Analytics Interview Series: Jaya Mathew, Microsoft - Predictive Analytics Times - machine learning &amp;amp; data science news https://t.co/IPxjcVQjUe #pawcon</t>
  </si>
  <si>
    <t>RT @DemetriusTrader: Does this hat make me look dapper? #pawcon
Photo by Camerapup https://t.co/oVGSPu6Hhb</t>
  </si>
  <si>
    <t>Does this hat make me look dapper? #pawcon
Photo by Camerapup https://t.co/oVGSPu6Hhb</t>
  </si>
  <si>
    <t>Predictive Analytics World for Industry 4.0 2019 will take place on 6-7 May in Munich. Use our code “DAN15” and get a 15% off: https://t.co/QTpyik5Pn6 #pawcon #datathinking #predictiveanalytics #AI #datascience https://t.co/D8wufjS6UV</t>
  </si>
  <si>
    <t>RT @prediidata: We were accepted to speak at a number of conferences – come meet with us there!
@DLWCon @pawcon @IoTWorldSeries @SensorsExp…</t>
  </si>
  <si>
    <t>Kinda glad I’m not going to BLFC this year. I’ve been to that con many many times. It’s a load of fun. But having a better job first sounds better and I want to go to PAWcon later in the year.</t>
  </si>
  <si>
    <t>RT @Tohrufusky: That's one spicey fusky~ _xD83D__xDD25__xD83C__xDF36_️_xD83D__xDCA6__xD83D__xDC95_
❤️: #FursuitFriday
_xD83D__xDCF8_: @jaceythefox 
_xD83D__xDCCD_: #PawCon
✂️: @LupeSuits https://t.co/1gqghTCI5h</t>
  </si>
  <si>
    <t>That's one spicey fusky~ _xD83D__xDD25__xD83C__xDF36_️_xD83D__xDCA6__xD83D__xDC95_
❤️: #FursuitFriday
_xD83D__xDCF8_: @jaceythefox 
_xD83D__xDCCD_: #PawCon
✂️: @LupeSuits https://t.co/1gqghTCI5h</t>
  </si>
  <si>
    <t>RT @beyondthearc: A great lineup this year (I’m chairing, so sure, I’m biased)
Practical advice and an emphasis on real-world applications…</t>
  </si>
  <si>
    <t>A great lineup this year (I’m chairing, so sure, I’m biased)
Practical advice and an emphasis on real-world applications of #MachineLearning.
#PredictiveAnalytics World for Industry 4.0: Future of smart manufacturing and IoT
https://t.co/BMjZH0ElJ5
@pawcon https://t.co/X8KCpQFT8e</t>
  </si>
  <si>
    <t>RT @predictanalytic: It's the final week to register for Mega-PAW Vegas (June 16-20) before price break ends Fri. Sign up for any or all of…</t>
  </si>
  <si>
    <t>We also have PawCon up here so if I want that small furry con vibe we have one pretty close!</t>
  </si>
  <si>
    <t>@RisnorWolf I am not sure if I'm doing any California stuff til Pawcon... .w.</t>
  </si>
  <si>
    <t>In anticipation of his upcoming keynote presentation at Predictive Analytics World for Healthcare, we asked Louis F Rossiter Ph.D from @williamandmary, a few questions about their deployment of predictive analytics: https://t.co/bzvl36wnxi
#pawcon #machinelearning #AI https://t.co/3M9g5Ubcao</t>
  </si>
  <si>
    <t>RT @pawcon: Join the customer lifetime value case study with Zeydy Ortiz from @DataCrunch_Lab at PAW Financial Las Vegas 2019!
https://t.co…</t>
  </si>
  <si>
    <t>RT @DLWCon: Deep learning is white hot – both in buzz and in value. These advanced methods scale machine learning to a new level of capabil…</t>
  </si>
  <si>
    <t>RT @pawcon: Check Out this Keynote from @WellsFargo Data Science VP Nathan Susanj: https://t.co/6Ww5eoOip4
#pawcon #machinelearning #predi…</t>
  </si>
  <si>
    <t>RT @pawcon: Register before this Friday, April 26 - and start planning and packing for the leading conference series covering the commercia…</t>
  </si>
  <si>
    <t>RT @RapidMiner: On May 6th @RalfKlinkenberg will be presenting at Predictive Analytics World for Industry 4.0! Join his session on predicti…</t>
  </si>
  <si>
    <t>Excited about @BiggestLittleFC? We are too! Join us in our room party for drinks, food, socializing, and discounted PAWCon 2019 registration!
Room # and party time TBA. ^_^</t>
  </si>
  <si>
    <t>RT @pacanthro: We are floored at the amount of dealer responses we have received for this year's con! Our Shopping District is going to be…</t>
  </si>
  <si>
    <t>We are floored at the amount of dealer responses we have received for this year's con! Our Shopping District is going to be PACKED with quality furry goods! Biggest number of dealers for PAWCon ever! ^_^</t>
  </si>
  <si>
    <t>On May 6th @RalfKlinkenberg will be presenting at Predictive Analytics World for Industry 4.0! Join his session on predicting assembly plans for new 3D product designs at Daimler Trucks. Register here _xD83D__xDC49_ https://t.co/8ry3SAjEsd
#DataScience #PAW #PredictiveAnalytics @pawcon</t>
  </si>
  <si>
    <t>It's the final week to register for Mega-PAW Vegas (June 16-20) before price break ends Fri. Sign up for any or all of 5 co-located #machinelearning conferences: PAW Business, PAW Financial, Deep Learning World, PAW Healthcare, PAW Industry 4.0 https://t.co/JSiyqqWgma #pawcon</t>
  </si>
  <si>
    <t>RT @pawcon: #ExplainableAI for healthcare – what factors are important when predicting hospital readmission? Read interview by chair of Pre…</t>
  </si>
  <si>
    <t>Predicting no-show patients promises great savings for medical practices. Read this PAW Healthcare pre-conference sneak peek about work in this area done by Chip Hart and Karl Rexer for Physician's Computer Company https://t.co/KDPhQdk0Yg #pawcon</t>
  </si>
  <si>
    <t>Charge your career – attend one of these three expert panels at Mega-PAW 2019, June 16-20 in Vegas. Register by tomorrow before the lower prices end. https://t.co/lBwn4FM0Gz #pawcon</t>
  </si>
  <si>
    <t>RT @predictanalytic: Predicting no-show patients promises great savings for medical practices. Read this PAW Healthcare pre-conference snea…</t>
  </si>
  <si>
    <t>Join the customer lifetime value case study with Zeydy Ortiz from @DataCrunch_Lab at PAW Financial Las Vegas 2019!
https://t.co/pmmqsuLERy
#pawcon #predictiveanalytics #machinelearning #AI #datascience https://t.co/5B0rFjjXjj</t>
  </si>
  <si>
    <t>Congratulations to our Deep Learning World Las Vegas keynote speaker @AnirudhKoul _xD83C__xDF89_ We wish you all the best and good luck for the future!
https://t.co/iDA0boyDeH
#deeplearning #machinelearning #pawcon https://t.co/rEnwqtnPYn</t>
  </si>
  <si>
    <t>Congratulations to our Deep Learning World Las Vegas @DLWCon keynote speaker @AnirudhKoul _xD83C__xDF89_ We wish you all the best and good luck for the future!
https://t.co/NzJs6LzylR
#machinelearning #deeplearning #pawcon #predictiveanalytics https://t.co/ddTkdToETg</t>
  </si>
  <si>
    <t>Deep learning is white hot – both in buzz and in value. These advanced methods scale machine learning to a new level of capabilities – namely, achieving high performance for large-signal input problems, such as:
https://t.co/hSDPzU4cnZ
#pawcon #machinelearning #deeplearning</t>
  </si>
  <si>
    <t>In anticipation of his upcoming conference presentation at Predictive Analytics World for Healthcare Las Vegas, we asked Cheong Ang from @UCSF, a few questions about their deployment of predictive analytics:
https://t.co/tQekL9kByH
#pawcon #predictiveanalytics #machinelearning https://t.co/wmdS2xbaqq</t>
  </si>
  <si>
    <t>In anticipation of her upcoming conference presentation at Predictive Analytics World for Industry 4.0 Las Vegas, we asked @mathew_jaya from @Microsoft, a few questions about their deployment of predictive analytics: https://t.co/xWtlKWguU5
#pawcon #machinelearning #AI https://t.co/rSr4uhZzLz</t>
  </si>
  <si>
    <t>Who's your data?' Dr. Data, of course. @AndrewYNg #AIpun #doctordatashow #machinelearning https://t.co/r0AkOLsS0h</t>
  </si>
  <si>
    <t>I love it when you call me 'big data'. Watch The Dr. Data Show. @AndrewYNg #AIpun #doctordatashow #machinelearning https://t.co/r0AkOLsS0h</t>
  </si>
  <si>
    <t>In anticipation of his upcoming conference presentation at Predictive Analytics World for Industry 4.0 Las Vegas, we asked Greg Stevens from @VistraEnergy, a few questions about their deployment of predictive analytics:
https://t.co/K2y38SZKZf
#pawcon #machinelearning #AI https://t.co/sPoTtnFMVe</t>
  </si>
  <si>
    <t>Check Out this Keynote from @WellsFargo Data Science VP Nathan Susanj: https://t.co/6Ww5eoOip4
#pawcon #machinelearning #predictiveanalytics #AI</t>
  </si>
  <si>
    <t>Marianne @mariannehgv is a data scientist @BoweryFarming, where she works on optimizing operations and the supply chain. She has presented at Grace Hopper Conference @ghc &amp;amp; @anacondainc #AnacondaCON, and will speak at Predictive Analytics World @pawcon and @pydataamsterdam. https://t.co/Bgho4xAi2V</t>
  </si>
  <si>
    <t>Why Your Data Scientists Should Build the Next Wave of Financial Products and Services:
#machinelearning #predictiveanalytics #AI #datascience https://t.co/6Ww5eoOip4</t>
  </si>
  <si>
    <t>The truth about AI mythology: Watch episode 7 of The Dr. Data Show, 'A.I. Is a Big Fat Lie' #doctordatashow #machinelearning https://t.co/E8jTI23c1p</t>
  </si>
  <si>
    <t>Five Ways Your Safety Depends on Machine Learning - watch episode 9 of The Dr. Data Show #doctordatashow #machinelearning https://t.co/r0AkOLsS0h</t>
  </si>
  <si>
    <t>You will absolutely love - and learn from - The Dr. Data Show. Money-back guarantee (only because it's free) #doctordatashow #machinelearning https://t.co/r0AkOLsS0h</t>
  </si>
  <si>
    <t>In anticipation of their upcoming conference presentation at Predictive Analytics World for Healthcare Las Vegas, we asked Steve Lamb and Dan Fisher, a few questions about their deployment of predictive analytics:
https://t.co/1VC8jQCQfI
#pawcon https://t.co/hxDjQVSBUm</t>
  </si>
  <si>
    <t>Is AI legit? This must-see episode delivers a treatise that ridicules the widespread myth of #artificialintelligence - Watch episode 7 of The Dr. Data Show, 'A.I. Is a Big Fat Lie' #doctordatashow #machinelearning https://t.co/E8jTI2kMSX</t>
  </si>
  <si>
    <t>Don’t Even Think About Missing the April 26 PRICE BREAK Deadline for Mega-PAW 2019: https://t.co/XgRqIJ8OfP
#pawcon #machinelearning #deeplearning #predictiveanalytics #AI #industry40 #datascience https://t.co/FtbrnQqo4w</t>
  </si>
  <si>
    <t>Deathwatch: Five Reasons Computers Predict When You Will Die - watch episode 4 of The Dr. Data Show #doctordatashow #machinelearning https://t.co/r0AkOLsS0h</t>
  </si>
  <si>
    <t>The hottest topics in machine learning, covered by The Dr. Data Show -- binge watch season one now #doctordatashow #machinelearning https://t.co/r0AkOLsS0h</t>
  </si>
  <si>
    <t>Just one of the ten Dr. Data Show episodes available for you to watch: How Can You Trust AI?  #doctordatashow #machinelearning https://t.co/r0AkOLsS0h</t>
  </si>
  <si>
    <t>Intelligence is subjective, so A.I. has no real definition: Watch episode 7 of The Dr. Data Show, 'A.I. Is a Big Fat Lie' #doctordatashow #machinelearning https://t.co/E8jTI23c1p</t>
  </si>
  <si>
    <t>AI isn't going to kill you. Watch episode 7 of The Dr. Data Show, 'A.I. Is a Big Fat Lie' #doctordatashow #machinelearning https://t.co/E8jTI23c1p</t>
  </si>
  <si>
    <t>Just one of the ten Dr. Data Show episodes available for you to watch: Why Is Machine Learning the Coolest Science?  #doctordatashow #machinelearning https://t.co/r0AkOLsS0h</t>
  </si>
  <si>
    <t>#ExplainableAI for healthcare – what factors are important when predicting hospital readmission? Read interview by chair of Predictive Analytics World for Healthcare (June 16-20 in Vegas), with a sneak peak into the presentation on this topic: https://t.co/jXxlwFbyNE #pawcon</t>
  </si>
  <si>
    <t>Register before this Friday, April 26 - and start planning and packing for the leading conference series covering the commercial deployment of machine learning and predictive analytics! https://t.co/2GDgKolcvA
#pawcon #machinelearning #predictiveanalytics #deeplearning https://t.co/TrmIEqaeiN</t>
  </si>
  <si>
    <t>All ten episodes of The Dr. Data Show are available -- a great web series to binge watch #doctordatashow #machinelearning https://t.co/r0AkOLsS0h</t>
  </si>
  <si>
    <t>We bet you can't watch The Dr. Data Show without learning something cool #doctordatashow #machinelearning https://t.co/r0AkOLsS0h</t>
  </si>
  <si>
    <t>https://www.cio.com/article/3387640/7-ways-predictive-analytics-can-improve-customer-experience.html</t>
  </si>
  <si>
    <t>https://www.predictiveanalyticsworld.com/patimes/wise-practitioner-predictive-analytics-interview-series-cheong-ang-university-of-california-san-francisco/10309/</t>
  </si>
  <si>
    <t>https://www.healthit.gov/sites/default/files/draft-uscdi.pdf</t>
  </si>
  <si>
    <t>http://DatabaseUSA.com</t>
  </si>
  <si>
    <t>https://predictiveanalyticsworld.de/en/industry4-0/data-thinking-with-martin-szugat/</t>
  </si>
  <si>
    <t>https://www.anacision.de/de/aktuelles/predictive-analytics-world-industry-40-1/</t>
  </si>
  <si>
    <t>https://www.predictiveanalyticsworld.com/patimes/wise-practitioner-predictive-analytics-interview-series-jaya-mathew-microsoft/10315/</t>
  </si>
  <si>
    <t>https://www.predictiveanalyticsworld.com/patimes/wise-practitioner-predictive-analytics-interview-series-greg-stevens-vistra-energy/10323/</t>
  </si>
  <si>
    <t>https://www.mathworks.com/campaigns/offers/data-science-cheat-sheets.html?s_eid=psm_da&amp;source=15308&amp;hootPostID=e83339343c1cf235d8cfe286c4a1ca4b</t>
  </si>
  <si>
    <t>https://predictiveanalyticsworld.de/en/industry4-0/muenchen2019/</t>
  </si>
  <si>
    <t>https://beyondthearc.com/blog/2019/data-analytics/predictive-analytics-world-industry-4-0</t>
  </si>
  <si>
    <t>https://www.predictiveanalyticsworld.com/patimes/wise-practitioner-predictive-analytics-interview-series-louis-f-rossiter-ph-d-college-of-william-mary/10349/</t>
  </si>
  <si>
    <t>https://1-risingmedia.com/newsletter/1554196435.html</t>
  </si>
  <si>
    <t>https://predictiveanalyticsworld.de/en/industry4-0/muenchen2019/?utm_content=bufferec568&amp;utm_medium=social&amp;utm_source=twitter.com&amp;utm_campaign=buffer</t>
  </si>
  <si>
    <t>https://www.predictiveanalyticsworld.com/newsletter/1555470697-i.html</t>
  </si>
  <si>
    <t>https://www.predictiveanalyticsworld.com/patimes/wise-practitioner-predictive-analytics-interview-series-chip-hart-physicians-computer-company-and-karl-rexer-rexer-analytics/10297/</t>
  </si>
  <si>
    <t>https://1-risingmedia.com/newsletter/1555560186.html</t>
  </si>
  <si>
    <t>https://www.predictiveanalyticsworld.com/financial/2019/agenda/#session63802</t>
  </si>
  <si>
    <t>https://www.deeplearningworld.com/las-vegas/las-vegas-2019/agenda/#session64061 https://twitter.com/AnirudhKoul/status/1029763315445030913</t>
  </si>
  <si>
    <t>https://1-risingmedia.com/newsletter/1554197337.html</t>
  </si>
  <si>
    <t>http://www.predictiveanalyticsworld.com/doctor-data-show</t>
  </si>
  <si>
    <t>https://www.predictiveanalyticsworld.com/patimes/dr-data-video-a-i-is-a-big-fat-lie/9909/</t>
  </si>
  <si>
    <t>https://www.predictiveanalyticsworld.com/patimes/wise-practitioner-predictive-analytics-interview-series-steve-lamb-ipm-ai-and-dan-fisher-swoop/10327/</t>
  </si>
  <si>
    <t>https://www.predictiveanalyticsworld.com/lasvegas/</t>
  </si>
  <si>
    <t>https://www.predictiveanalyticsworld.com/patimes/wise-practitioner-predictive-analytics-interview-series-cal-zemelman-cvp/10276/</t>
  </si>
  <si>
    <t>https://1-risingmedia.com/newsletter/1555470697.html</t>
  </si>
  <si>
    <t>cio.com</t>
  </si>
  <si>
    <t>predictiveanalyticsworld.com</t>
  </si>
  <si>
    <t>healthit.gov</t>
  </si>
  <si>
    <t>databaseusa.com</t>
  </si>
  <si>
    <t>predictiveanalyticsworld.de</t>
  </si>
  <si>
    <t>anacision.de</t>
  </si>
  <si>
    <t>mathworks.com</t>
  </si>
  <si>
    <t>beyondthearc.com</t>
  </si>
  <si>
    <t>1-risingmedia.com</t>
  </si>
  <si>
    <t>deeplearningworld.com twitter.com</t>
  </si>
  <si>
    <t>predictiveanalytics customerexperience technology pawcon predictive analytics machinelearning deeplearning ai datascience</t>
  </si>
  <si>
    <t>predictiveanalytics customerexperience technology</t>
  </si>
  <si>
    <t>pair_nhlbi predictiveanalytics</t>
  </si>
  <si>
    <t>implementation pair_nhlbi</t>
  </si>
  <si>
    <t>predictive implementation impsci</t>
  </si>
  <si>
    <t>analytics pawcon predictiveanalytics</t>
  </si>
  <si>
    <t>pawcon machinelearning datathinking</t>
  </si>
  <si>
    <t>predictiveanalyticsworld machinelearning münchen anacision pawcon</t>
  </si>
  <si>
    <t>pawcon machinelearning ai</t>
  </si>
  <si>
    <t>datascience dataanalytics data</t>
  </si>
  <si>
    <t>technology series predictivemaintenance deeplearning</t>
  </si>
  <si>
    <t>pawcon datathinking predictiveanalytics ai datascience</t>
  </si>
  <si>
    <t>fursuitfriday pawcon</t>
  </si>
  <si>
    <t>machinelearning predictiveanalytics</t>
  </si>
  <si>
    <t>pawcon machinelearning</t>
  </si>
  <si>
    <t>datascience paw predictiveanalytics</t>
  </si>
  <si>
    <t>machinelearning pawcon</t>
  </si>
  <si>
    <t>explainableai</t>
  </si>
  <si>
    <t>pawcon predictiveanalytics machinelearning ai datascience</t>
  </si>
  <si>
    <t>deeplearning machinelearning pawcon</t>
  </si>
  <si>
    <t>machinelearning deeplearning pawcon predictiveanalytics</t>
  </si>
  <si>
    <t>pawcon machinelearning deeplearning</t>
  </si>
  <si>
    <t>pawcon predictiveanalytics machinelearning</t>
  </si>
  <si>
    <t>aipun doctordatashow machinelearning</t>
  </si>
  <si>
    <t>pawcon machinelearning predictiveanalytics ai</t>
  </si>
  <si>
    <t>anacondacon</t>
  </si>
  <si>
    <t>machinelearning predictiveanalytics ai datascience</t>
  </si>
  <si>
    <t>doctordatashow machinelearning</t>
  </si>
  <si>
    <t>artificialintelligence doctordatashow machinelearning</t>
  </si>
  <si>
    <t>pawcon machinelearning deeplearning predictiveanalytics ai industry40 datascience</t>
  </si>
  <si>
    <t>explainableai pawcon</t>
  </si>
  <si>
    <t>pawcon machinelearning predictiveanalytics deeplearning</t>
  </si>
  <si>
    <t>https://pbs.twimg.com/media/D391bYxWkAEx7P7.png</t>
  </si>
  <si>
    <t>https://pbs.twimg.com/media/D4NMplaXsAMsZXv.jpg</t>
  </si>
  <si>
    <t>https://pbs.twimg.com/media/D4L9HzhWAAIHVOR.jpg</t>
  </si>
  <si>
    <t>https://pbs.twimg.com/media/D4QJNqEW4AE3HW_.jpg</t>
  </si>
  <si>
    <t>https://pbs.twimg.com/media/D4NAvtoWkAAF6Od.jpg</t>
  </si>
  <si>
    <t>https://pbs.twimg.com/media/D4SAF03X4AAmQLu.jpg</t>
  </si>
  <si>
    <t>https://pbs.twimg.com/media/D4SIgsKWAAAXPJP.jpg</t>
  </si>
  <si>
    <t>https://pbs.twimg.com/media/D4SYSqtX4AEOn15.jpg</t>
  </si>
  <si>
    <t>https://pbs.twimg.com/media/D4TNPAAXoAIk0dg.jpg</t>
  </si>
  <si>
    <t>https://pbs.twimg.com/media/D4XPKt6WkAE2rhu.jpg</t>
  </si>
  <si>
    <t>https://pbs.twimg.com/media/D4iJpHEUwAEP7kP.jpg</t>
  </si>
  <si>
    <t>https://pbs.twimg.com/media/D4r3D-2W4AI70jR.jpg</t>
  </si>
  <si>
    <t>https://pbs.twimg.com/media/D418Kb4WAAIFSLX.jpg</t>
  </si>
  <si>
    <t>https://pbs.twimg.com/media/D1ZXffAW0AAauiF.jpg</t>
  </si>
  <si>
    <t>https://pbs.twimg.com/media/D39SeF4XsAItZOs.jpg</t>
  </si>
  <si>
    <t>https://pbs.twimg.com/media/D4NAjASXoAE-hC3.jpg</t>
  </si>
  <si>
    <t>https://pbs.twimg.com/media/D4R_288XoAcrVU3.jpg</t>
  </si>
  <si>
    <t>https://pbs.twimg.com/media/D5B3WvBW0AAwGvv.jpg</t>
  </si>
  <si>
    <t>https://pbs.twimg.com/media/D4XNyivWAAAZh9H.jpg</t>
  </si>
  <si>
    <t>https://pbs.twimg.com/media/D4XenVDXoAE8A9N.jpg</t>
  </si>
  <si>
    <t>https://pbs.twimg.com/media/D42YKFnW4AAn9Bh.jpg</t>
  </si>
  <si>
    <t>http://pbs.twimg.com/profile_images/1115864221433118720/YfnNBLvV_normal.png</t>
  </si>
  <si>
    <t>http://pbs.twimg.com/profile_images/1010311420129529856/pJBAnSUm_normal.jpg</t>
  </si>
  <si>
    <t>http://pbs.twimg.com/profile_images/526492552/polarized_garry_normal.jpg</t>
  </si>
  <si>
    <t>http://pbs.twimg.com/profile_images/870359627707412485/jyBcBP4X_normal.jpg</t>
  </si>
  <si>
    <t>http://pbs.twimg.com/profile_images/803504962168913920/AdigDUZc_normal.jpg</t>
  </si>
  <si>
    <t>http://pbs.twimg.com/profile_images/987786740911038464/TFBbbcMV_normal.jpg</t>
  </si>
  <si>
    <t>http://pbs.twimg.com/profile_images/775735012914106369/bGqPi7C6_normal.jpg</t>
  </si>
  <si>
    <t>http://pbs.twimg.com/profile_images/1404245782/igeek_normal.jpg</t>
  </si>
  <si>
    <t>http://pbs.twimg.com/profile_images/1106548447723880448/a08VPvUw_normal.jpg</t>
  </si>
  <si>
    <t>http://pbs.twimg.com/profile_images/653557869028098049/c_CJe5b8_normal.jpg</t>
  </si>
  <si>
    <t>http://pbs.twimg.com/profile_images/557697019800993794/0TyjH9zG_normal.jpeg</t>
  </si>
  <si>
    <t>http://pbs.twimg.com/profile_images/1048816391946686464/BPAefQE3_normal.jpg</t>
  </si>
  <si>
    <t>http://pbs.twimg.com/profile_images/879356827296813056/rFOXrNVb_normal.jpg</t>
  </si>
  <si>
    <t>http://pbs.twimg.com/profile_images/1050295525742792704/1mFbJ8EN_normal.jpg</t>
  </si>
  <si>
    <t>http://pbs.twimg.com/profile_images/1114682558879371265/xm_0yGg0_normal.jpg</t>
  </si>
  <si>
    <t>http://pbs.twimg.com/profile_images/898670662809788416/PX6614Gr_normal.jpg</t>
  </si>
  <si>
    <t>http://pbs.twimg.com/profile_images/2670814147/126d51998b77516846c033f39d6f108c_normal.png</t>
  </si>
  <si>
    <t>http://pbs.twimg.com/profile_images/378800000760268310/21d6c562fdc031619e0a23678a31b2e6_normal.jpeg</t>
  </si>
  <si>
    <t>http://pbs.twimg.com/profile_images/1011580749928124421/mnOfYYe9_normal.jpg</t>
  </si>
  <si>
    <t>http://pbs.twimg.com/profile_images/957357277496905733/4O_VqwjY_normal.jpg</t>
  </si>
  <si>
    <t>http://pbs.twimg.com/profile_images/1115672084263268352/EtCBsUbk_normal.jpg</t>
  </si>
  <si>
    <t>http://pbs.twimg.com/profile_images/1116038657608011776/ABBjmANP_normal.png</t>
  </si>
  <si>
    <t>http://pbs.twimg.com/profile_images/627218048236163072/hDLF-pS5_normal.jpg</t>
  </si>
  <si>
    <t>http://pbs.twimg.com/profile_images/869962597424025601/3NHd0kZ__normal.jpg</t>
  </si>
  <si>
    <t>http://pbs.twimg.com/profile_images/934129103942365184/3v4KCYah_normal.jpg</t>
  </si>
  <si>
    <t>http://pbs.twimg.com/profile_images/554682966857641984/_CLyu9Uv_normal.png</t>
  </si>
  <si>
    <t>http://pbs.twimg.com/profile_images/1115428794213359617/WUtMJH2-_normal.png</t>
  </si>
  <si>
    <t>http://pbs.twimg.com/profile_images/689554074136477696/xSxd_U8Y_normal.jpg</t>
  </si>
  <si>
    <t>http://pbs.twimg.com/profile_images/1117680149506314242/wjQ6LC8U_normal.jpg</t>
  </si>
  <si>
    <t>http://pbs.twimg.com/profile_images/378800000708431883/9ca32f3333fa7e8e3d049cbbd5802a52_normal.png</t>
  </si>
  <si>
    <t>http://pbs.twimg.com/profile_images/608300135051837442/r7K9329n_normal.png</t>
  </si>
  <si>
    <t>http://pbs.twimg.com/profile_images/813751051559968768/Y4nn8q1X_normal.jpg</t>
  </si>
  <si>
    <t>http://pbs.twimg.com/profile_images/1062408353588989952/bd8hjMmS_normal.jpg</t>
  </si>
  <si>
    <t>http://pbs.twimg.com/profile_images/660117415670521856/T0Nvd70p_normal.png</t>
  </si>
  <si>
    <t>http://pbs.twimg.com/profile_images/935192089750536192/e-CEBKRR_normal.jpg</t>
  </si>
  <si>
    <t>http://pbs.twimg.com/profile_images/1082557217398812673/4Nf9OfpG_normal.jpg</t>
  </si>
  <si>
    <t>https://twitter.com/#!/getfieldtitan/status/1116706890900283392</t>
  </si>
  <si>
    <t>https://twitter.com/#!/ilceruttino/status/1116730952011612161</t>
  </si>
  <si>
    <t>https://twitter.com/#!/grjenkin/status/1116743470394138624</t>
  </si>
  <si>
    <t>https://twitter.com/#!/nhlbi_translate/status/1116731148443508737</t>
  </si>
  <si>
    <t>https://twitter.com/#!/nhlbi_translate/status/1116740793149140997</t>
  </si>
  <si>
    <t>https://twitter.com/#!/nhlbi_translate/status/1116767116764549120</t>
  </si>
  <si>
    <t>https://twitter.com/#!/datentreiber/status/1117739234713047040</t>
  </si>
  <si>
    <t>https://twitter.com/#!/brainroaring/status/1117808557288763393</t>
  </si>
  <si>
    <t>https://twitter.com/#!/databaseusa/status/1117821851529555968</t>
  </si>
  <si>
    <t>https://twitter.com/#!/laveur/status/1117881949891117056</t>
  </si>
  <si>
    <t>https://twitter.com/#!/pawdeutschland/status/1117733983347986432</t>
  </si>
  <si>
    <t>https://twitter.com/#!/anacisiongmbh/status/1118028739286319109</t>
  </si>
  <si>
    <t>https://twitter.com/#!/pawind40/status/1117808322550300672</t>
  </si>
  <si>
    <t>https://twitter.com/#!/pawind40/status/1118159446595768320</t>
  </si>
  <si>
    <t>https://twitter.com/#!/gamergeeknews/status/1118159631799291904</t>
  </si>
  <si>
    <t>https://twitter.com/#!/biconnections/status/1118168770579705856</t>
  </si>
  <si>
    <t>https://twitter.com/#!/najimmei/status/1116703851212693504</t>
  </si>
  <si>
    <t>https://twitter.com/#!/najimmei/status/1117864865660579845</t>
  </si>
  <si>
    <t>https://twitter.com/#!/najimmei/status/1118173223223476226</t>
  </si>
  <si>
    <t>https://twitter.com/#!/prediidata/status/1118186142191452160</t>
  </si>
  <si>
    <t>https://twitter.com/#!/tarun73/status/1118187489603272707</t>
  </si>
  <si>
    <t>https://twitter.com/#!/seanthegshep/status/1118369701279744007</t>
  </si>
  <si>
    <t>https://twitter.com/#!/steventigeron/status/1118393038907297794</t>
  </si>
  <si>
    <t>https://twitter.com/#!/mathew_jaya/status/1118468809948450816</t>
  </si>
  <si>
    <t>https://twitter.com/#!/demetriustrader/status/1118244268244643840</t>
  </si>
  <si>
    <t>https://twitter.com/#!/trancemyth/status/1118521201171804161</t>
  </si>
  <si>
    <t>https://twitter.com/#!/danglobal/status/1118529095023910912</t>
  </si>
  <si>
    <t>https://twitter.com/#!/a9raag/status/1118844394231279616</t>
  </si>
  <si>
    <t>https://twitter.com/#!/iotworldseries/status/1118501451507150849</t>
  </si>
  <si>
    <t>https://twitter.com/#!/thechrischua/status/1118186299297607681</t>
  </si>
  <si>
    <t>https://twitter.com/#!/thechrischua/status/1118844690298699776</t>
  </si>
  <si>
    <t>https://twitter.com/#!/zephyrthetiger/status/1118948549125758976</t>
  </si>
  <si>
    <t>https://twitter.com/#!/mala_moot/status/1119296576608964609</t>
  </si>
  <si>
    <t>https://twitter.com/#!/thebearhurley/status/1119306393683501056</t>
  </si>
  <si>
    <t>https://twitter.com/#!/syrianbryn/status/1119310168813182976</t>
  </si>
  <si>
    <t>https://twitter.com/#!/tohrufusky/status/1119295859097649157</t>
  </si>
  <si>
    <t>https://twitter.com/#!/boomervoneistee/status/1119550840942092288</t>
  </si>
  <si>
    <t>https://twitter.com/#!/bcmachlearn/status/1119981073113468929</t>
  </si>
  <si>
    <t>https://twitter.com/#!/beyondthearc/status/1118198388988604416</t>
  </si>
  <si>
    <t>https://twitter.com/#!/beyondthearc/status/1119979106475618305</t>
  </si>
  <si>
    <t>https://twitter.com/#!/dmgerbino/status/1120007854965108737</t>
  </si>
  <si>
    <t>https://twitter.com/#!/ottlegalrebels/status/1120284247317733377</t>
  </si>
  <si>
    <t>https://twitter.com/#!/gagnelegal/status/1120285318664658945</t>
  </si>
  <si>
    <t>https://twitter.com/#!/corgizilla/status/1120370526357049345</t>
  </si>
  <si>
    <t>https://twitter.com/#!/pupperuki/status/1120431795936403456</t>
  </si>
  <si>
    <t>https://twitter.com/#!/pawhealth/status/1120688402721067010</t>
  </si>
  <si>
    <t>https://twitter.com/#!/gnfrazier/status/1120723552028827648</t>
  </si>
  <si>
    <t>https://twitter.com/#!/machinelearn_d/status/1118353213785165824</t>
  </si>
  <si>
    <t>https://twitter.com/#!/machinelearn_d/status/1118353417611595776</t>
  </si>
  <si>
    <t>https://twitter.com/#!/machinelearn_d/status/1120725156828082176</t>
  </si>
  <si>
    <t>https://twitter.com/#!/wortpixel/status/1120950680934592512</t>
  </si>
  <si>
    <t>https://twitter.com/#!/ingomierswa/status/1120982973367627777</t>
  </si>
  <si>
    <t>https://twitter.com/#!/pacanthro/status/1117878383457648640</t>
  </si>
  <si>
    <t>https://twitter.com/#!/spectrumfox/status/1117878418538811392</t>
  </si>
  <si>
    <t>https://twitter.com/#!/spectrumfox/status/1121143221482967041</t>
  </si>
  <si>
    <t>https://twitter.com/#!/pacanthro/status/1121143185567178755</t>
  </si>
  <si>
    <t>https://twitter.com/#!/sdwolf/status/1121180207476461568</t>
  </si>
  <si>
    <t>https://twitter.com/#!/rapidminer/status/1120945507650670603</t>
  </si>
  <si>
    <t>https://twitter.com/#!/fredgedling/status/1121392897750962176</t>
  </si>
  <si>
    <t>https://twitter.com/#!/predictanalytic/status/1120274315591569408</t>
  </si>
  <si>
    <t>https://twitter.com/#!/predictanalytic/status/1120716728940425218</t>
  </si>
  <si>
    <t>https://twitter.com/#!/predictanalytic/status/1121052096453693445</t>
  </si>
  <si>
    <t>https://twitter.com/#!/predictanalytic/status/1121397123130388480</t>
  </si>
  <si>
    <t>https://twitter.com/#!/elc/status/1121430238112518144</t>
  </si>
  <si>
    <t>https://twitter.com/#!/datacrunch_lab/status/1120720925559808002</t>
  </si>
  <si>
    <t>https://twitter.com/#!/pawcon/status/1105166959241498625</t>
  </si>
  <si>
    <t>https://twitter.com/#!/dlwcon/status/1116665877867450368</t>
  </si>
  <si>
    <t>https://twitter.com/#!/pawcon/status/1116666226753908737</t>
  </si>
  <si>
    <t>https://twitter.com/#!/dlwcon/status/1118350882800848897</t>
  </si>
  <si>
    <t>https://twitter.com/#!/pawcon/status/1116701910973726720</t>
  </si>
  <si>
    <t>https://twitter.com/#!/pawcon/status/1117808104119336960</t>
  </si>
  <si>
    <t>https://twitter.com/#!/pawcon/status/1117446213593444354</t>
  </si>
  <si>
    <t>https://twitter.com/#!/pawcon/status/1117808649878089728</t>
  </si>
  <si>
    <t>https://twitter.com/#!/pawcon/status/1118159190919397378</t>
  </si>
  <si>
    <t>https://twitter.com/#!/pawcon/status/1118348447810314247</t>
  </si>
  <si>
    <t>https://twitter.com/#!/nycpyladies/status/1121529827817918470</t>
  </si>
  <si>
    <t>https://twitter.com/#!/pawcon/status/1116707590547939329</t>
  </si>
  <si>
    <t>https://twitter.com/#!/pawcon/status/1116721479960465408</t>
  </si>
  <si>
    <t>https://twitter.com/#!/pawcon/status/1117083838142930945</t>
  </si>
  <si>
    <t>https://twitter.com/#!/pawcon/status/1118171042638368769</t>
  </si>
  <si>
    <t>https://twitter.com/#!/pawcon/status/1118526352364322825</t>
  </si>
  <si>
    <t>https://twitter.com/#!/pawcon/status/1118533431430750209</t>
  </si>
  <si>
    <t>https://twitter.com/#!/pawcon/status/1118544851254022144</t>
  </si>
  <si>
    <t>https://twitter.com/#!/pawcon/status/1118895804922630149</t>
  </si>
  <si>
    <t>https://twitter.com/#!/pawcon/status/1119258194994434053</t>
  </si>
  <si>
    <t>https://twitter.com/#!/pawcon/status/1119620560714194946</t>
  </si>
  <si>
    <t>https://twitter.com/#!/pawcon/status/1119982942149910529</t>
  </si>
  <si>
    <t>https://twitter.com/#!/pawcon/status/1120345354501861376</t>
  </si>
  <si>
    <t>https://twitter.com/#!/pawcon/status/1120707737225179139</t>
  </si>
  <si>
    <t>https://twitter.com/#!/pawcon/status/1120716576393531392</t>
  </si>
  <si>
    <t>https://twitter.com/#!/pawcon/status/1120719182872633346</t>
  </si>
  <si>
    <t>https://twitter.com/#!/pawcon/status/1121070136319008770</t>
  </si>
  <si>
    <t>https://twitter.com/#!/pawcon/status/1121432520216797192</t>
  </si>
  <si>
    <t>1116706890900283392</t>
  </si>
  <si>
    <t>1116730952011612161</t>
  </si>
  <si>
    <t>1116743470394138624</t>
  </si>
  <si>
    <t>1116731148443508737</t>
  </si>
  <si>
    <t>1116740793149140997</t>
  </si>
  <si>
    <t>1116767116764549120</t>
  </si>
  <si>
    <t>1117739234713047040</t>
  </si>
  <si>
    <t>1117808557288763393</t>
  </si>
  <si>
    <t>1117821851529555968</t>
  </si>
  <si>
    <t>1117881949891117056</t>
  </si>
  <si>
    <t>1117733983347986432</t>
  </si>
  <si>
    <t>1118028739286319109</t>
  </si>
  <si>
    <t>1117808322550300672</t>
  </si>
  <si>
    <t>1118159446595768320</t>
  </si>
  <si>
    <t>1118159631799291904</t>
  </si>
  <si>
    <t>1118168770579705856</t>
  </si>
  <si>
    <t>1116703851212693504</t>
  </si>
  <si>
    <t>1117864865660579845</t>
  </si>
  <si>
    <t>1118173223223476226</t>
  </si>
  <si>
    <t>1118186142191452160</t>
  </si>
  <si>
    <t>1118187489603272707</t>
  </si>
  <si>
    <t>1118369701279744007</t>
  </si>
  <si>
    <t>1118393038907297794</t>
  </si>
  <si>
    <t>1118468809948450816</t>
  </si>
  <si>
    <t>1118244268244643840</t>
  </si>
  <si>
    <t>1118521201171804161</t>
  </si>
  <si>
    <t>1118529095023910912</t>
  </si>
  <si>
    <t>1118844394231279616</t>
  </si>
  <si>
    <t>1118501451507150849</t>
  </si>
  <si>
    <t>1118186299297607681</t>
  </si>
  <si>
    <t>1118844690298699776</t>
  </si>
  <si>
    <t>1118948549125758976</t>
  </si>
  <si>
    <t>1119296576608964609</t>
  </si>
  <si>
    <t>1119306393683501056</t>
  </si>
  <si>
    <t>1119310168813182976</t>
  </si>
  <si>
    <t>1119295859097649157</t>
  </si>
  <si>
    <t>1119550840942092288</t>
  </si>
  <si>
    <t>1119981073113468929</t>
  </si>
  <si>
    <t>1118198388988604416</t>
  </si>
  <si>
    <t>1119979106475618305</t>
  </si>
  <si>
    <t>1120007854965108737</t>
  </si>
  <si>
    <t>1120284247317733377</t>
  </si>
  <si>
    <t>1120285318664658945</t>
  </si>
  <si>
    <t>1120370526357049345</t>
  </si>
  <si>
    <t>1120431795936403456</t>
  </si>
  <si>
    <t>1120688402721067010</t>
  </si>
  <si>
    <t>1120723552028827648</t>
  </si>
  <si>
    <t>1118353213785165824</t>
  </si>
  <si>
    <t>1118353417611595776</t>
  </si>
  <si>
    <t>1120725156828082176</t>
  </si>
  <si>
    <t>1120950680934592512</t>
  </si>
  <si>
    <t>1120982973367627777</t>
  </si>
  <si>
    <t>1117878383457648640</t>
  </si>
  <si>
    <t>1117878418538811392</t>
  </si>
  <si>
    <t>1121143221482967041</t>
  </si>
  <si>
    <t>1121143185567178755</t>
  </si>
  <si>
    <t>1121180207476461568</t>
  </si>
  <si>
    <t>1120945507650670603</t>
  </si>
  <si>
    <t>1121392897750962176</t>
  </si>
  <si>
    <t>1120274315591569408</t>
  </si>
  <si>
    <t>1120716728940425218</t>
  </si>
  <si>
    <t>1121052096453693445</t>
  </si>
  <si>
    <t>1121397123130388480</t>
  </si>
  <si>
    <t>1121430238112518144</t>
  </si>
  <si>
    <t>1120720925559808002</t>
  </si>
  <si>
    <t>1105166959241498625</t>
  </si>
  <si>
    <t>1116665877867450368</t>
  </si>
  <si>
    <t>1116666226753908737</t>
  </si>
  <si>
    <t>1118350882800848897</t>
  </si>
  <si>
    <t>1116701910973726720</t>
  </si>
  <si>
    <t>1117808104119336960</t>
  </si>
  <si>
    <t>1117446213593444354</t>
  </si>
  <si>
    <t>1117808649878089728</t>
  </si>
  <si>
    <t>1118159190919397378</t>
  </si>
  <si>
    <t>1118348447810314247</t>
  </si>
  <si>
    <t>1121529827817918470</t>
  </si>
  <si>
    <t>1116707590547939329</t>
  </si>
  <si>
    <t>1116721479960465408</t>
  </si>
  <si>
    <t>1117083838142930945</t>
  </si>
  <si>
    <t>1118171042638368769</t>
  </si>
  <si>
    <t>1118526352364322825</t>
  </si>
  <si>
    <t>1118533431430750209</t>
  </si>
  <si>
    <t>1118544851254022144</t>
  </si>
  <si>
    <t>1118895804922630149</t>
  </si>
  <si>
    <t>1119258194994434053</t>
  </si>
  <si>
    <t>1119620560714194946</t>
  </si>
  <si>
    <t>1119982942149910529</t>
  </si>
  <si>
    <t>1120345354501861376</t>
  </si>
  <si>
    <t>1120707737225179139</t>
  </si>
  <si>
    <t>1120716576393531392</t>
  </si>
  <si>
    <t>1120719182872633346</t>
  </si>
  <si>
    <t>1121070136319008770</t>
  </si>
  <si>
    <t>1121432520216797192</t>
  </si>
  <si>
    <t>1120370525371453440</t>
  </si>
  <si>
    <t>1120431028584292352</t>
  </si>
  <si>
    <t>1121529822159745024</t>
  </si>
  <si>
    <t/>
  </si>
  <si>
    <t>18254115</t>
  </si>
  <si>
    <t>813640055298215936</t>
  </si>
  <si>
    <t>764988974</t>
  </si>
  <si>
    <t>en</t>
  </si>
  <si>
    <t>de</t>
  </si>
  <si>
    <t>1029763315445030913</t>
  </si>
  <si>
    <t>Twitter Web Client</t>
  </si>
  <si>
    <t>TwinyBots</t>
  </si>
  <si>
    <t>Right Relevance</t>
  </si>
  <si>
    <t>TweetDeck</t>
  </si>
  <si>
    <t>App roaring brain</t>
  </si>
  <si>
    <t>Tweetbot for iΟS</t>
  </si>
  <si>
    <t>Hootsuite Inc.</t>
  </si>
  <si>
    <t>GGN_RPiTwitterFeed</t>
  </si>
  <si>
    <t>Twitter for iPhone</t>
  </si>
  <si>
    <t>Paper.li</t>
  </si>
  <si>
    <t>Twitter for Android</t>
  </si>
  <si>
    <t>Twitter for iPad</t>
  </si>
  <si>
    <t>The Social Jukebox</t>
  </si>
  <si>
    <t>DS-retweet</t>
  </si>
  <si>
    <t>Buffer</t>
  </si>
  <si>
    <t xml:space="preserve">Marco </t>
  </si>
  <si>
    <t>Gagnelegal</t>
  </si>
  <si>
    <t>Machine Learning Digest</t>
  </si>
  <si>
    <t>Talon (Plus)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</si>
  <si>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</si>
  <si>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</si>
  <si>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</si>
  <si>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</si>
  <si>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</si>
  <si>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</si>
  <si>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</si>
  <si>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</si>
  <si>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</si>
  <si>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</si>
  <si>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</si>
  <si>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</si>
  <si>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</si>
  <si>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</si>
  <si>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</si>
  <si>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</si>
  <si>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</si>
  <si>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</si>
  <si>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</si>
  <si>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</si>
  <si>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</si>
  <si>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</si>
  <si>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FieldTitan</t>
  </si>
  <si>
    <t>The PA Times</t>
  </si>
  <si>
    <t>Monica Rogati</t>
  </si>
  <si>
    <t>Viral B. Shah</t>
  </si>
  <si>
    <t>John DiJulius | Best-Selling Author</t>
  </si>
  <si>
    <t>James Dodkins</t>
  </si>
  <si>
    <t>John Edwards</t>
  </si>
  <si>
    <t>Simone Ceruti</t>
  </si>
  <si>
    <t>Predictive Analytics World</t>
  </si>
  <si>
    <t>Eric Siegel</t>
  </si>
  <si>
    <t>Garry Jenkin</t>
  </si>
  <si>
    <t>George Mensah, MD</t>
  </si>
  <si>
    <t>HHS.gov</t>
  </si>
  <si>
    <t>UTSA</t>
  </si>
  <si>
    <t>ONC</t>
  </si>
  <si>
    <t>CDC</t>
  </si>
  <si>
    <t>NIH</t>
  </si>
  <si>
    <t>NIH NHLBI</t>
  </si>
  <si>
    <t>Datentreiber</t>
  </si>
  <si>
    <t>PAW Deutschland</t>
  </si>
  <si>
    <t>Roaring Brain</t>
  </si>
  <si>
    <t>Mark Douglass</t>
  </si>
  <si>
    <t>PAW Industry 4.0</t>
  </si>
  <si>
    <t>DatabaseUSA.com</t>
  </si>
  <si>
    <t>Laveur _xD83C__xDF3B_</t>
  </si>
  <si>
    <t>BiggestLittleMusicon</t>
  </si>
  <si>
    <t>Pac Anthro League</t>
  </si>
  <si>
    <t>anacision GmbH</t>
  </si>
  <si>
    <t>Microsoft</t>
  </si>
  <si>
    <t>Jaya Mathew</t>
  </si>
  <si>
    <t>Vistra</t>
  </si>
  <si>
    <t>Gamer Geek</t>
  </si>
  <si>
    <t>BIconnections</t>
  </si>
  <si>
    <t>Oracle</t>
  </si>
  <si>
    <t>Alexander Hanff</t>
  </si>
  <si>
    <t>Michael Krigsman #CXOTALK</t>
  </si>
  <si>
    <t>Neo4j France</t>
  </si>
  <si>
    <t>Jeff Sauer</t>
  </si>
  <si>
    <t>EIP-SCC Marketplace #EIPSCC</t>
  </si>
  <si>
    <t>Mei_xD83C__xDF38_</t>
  </si>
  <si>
    <t>mat honan</t>
  </si>
  <si>
    <t>Predii</t>
  </si>
  <si>
    <t>AASA</t>
  </si>
  <si>
    <t>Sensors Expo</t>
  </si>
  <si>
    <t>Tarun Bhandari</t>
  </si>
  <si>
    <t>Sean The GShep</t>
  </si>
  <si>
    <t>Demetrius The Merchant_xD83C__xDF3B_</t>
  </si>
  <si>
    <t>Mr. D!sk0!</t>
  </si>
  <si>
    <t>Myth-Trance</t>
  </si>
  <si>
    <t>Digital Agency Network</t>
  </si>
  <si>
    <t>Anurag</t>
  </si>
  <si>
    <t>IoT World Series</t>
  </si>
  <si>
    <t>Deep Learning World</t>
  </si>
  <si>
    <t>Chris Chua</t>
  </si>
  <si>
    <t>TruckingTiger</t>
  </si>
  <si>
    <t>Bacon Cheeseborker _xD83E__xDD53__xD83C__xDF54__xD83D__xDC36_ @FWA</t>
  </si>
  <si>
    <t>LupeSuits</t>
  </si>
  <si>
    <t>Jacey</t>
  </si>
  <si>
    <t>_xD83C__xDF37_Spring Bean @BLFC_xD83C__xDF3C_</t>
  </si>
  <si>
    <t>Hurley _xD83D__xDD1C_ BLFC ✨</t>
  </si>
  <si>
    <t>fleetwood mac + cheese @FWA</t>
  </si>
  <si>
    <t>_xD83C__xDFAE_⬆️⬆️⬇️⬇️⬅️➡️⬅️➡️_xD83C__xDD71_️_xD83C__xDD70_️_xD83D__xDD79_️</t>
  </si>
  <si>
    <t>Machine Learning</t>
  </si>
  <si>
    <t>David Gerbino</t>
  </si>
  <si>
    <t>Marc R Gagné MAPP _xD83C__xDF41_</t>
  </si>
  <si>
    <t>Gagne and Associates</t>
  </si>
  <si>
    <t>_xD83D__xDC51_ Kaiju Queen _xD83D__xDC51_</t>
  </si>
  <si>
    <t>Aruki _xD83D__xDD1C_ BLFC _xD83D__xDC36_ _xD83D__xDCA3_ ❤️</t>
  </si>
  <si>
    <t>pupper dogger awoo @GSFC 4/19</t>
  </si>
  <si>
    <t>PAWHealth</t>
  </si>
  <si>
    <t>William &amp; Mary</t>
  </si>
  <si>
    <t>Greg Frazier</t>
  </si>
  <si>
    <t>DataCrunch Lab</t>
  </si>
  <si>
    <t>Wells Fargo</t>
  </si>
  <si>
    <t>Philipp Schlunder</t>
  </si>
  <si>
    <t>Ralf Klinkenberg</t>
  </si>
  <si>
    <t>RapidMiner</t>
  </si>
  <si>
    <t>Ingo Mierswa</t>
  </si>
  <si>
    <t>specfox.exe ver. 2019.3 _xD83C__xDDFA__xD83C__xDDF8_</t>
  </si>
  <si>
    <t>_xD83D__xDDFD_ Shadow D. Wolf _xD83D__xDD1C_ #BLFC2019</t>
  </si>
  <si>
    <t>Fred Gedling</t>
  </si>
  <si>
    <t>eLearningCurve</t>
  </si>
  <si>
    <t>Anirudh Koul</t>
  </si>
  <si>
    <t>UC San Francisco</t>
  </si>
  <si>
    <t>Andrew Ng</t>
  </si>
  <si>
    <t>NYC PyLadies</t>
  </si>
  <si>
    <t>PyData Amsterdam</t>
  </si>
  <si>
    <t>Anaconda</t>
  </si>
  <si>
    <t>Grace Hopper (GHC)</t>
  </si>
  <si>
    <t>Bowery Farming</t>
  </si>
  <si>
    <t>Marianne</t>
  </si>
  <si>
    <t>We provide customizable #FieldServiceManagementSoftware that helps you deliver measurable value and transform service experience for your customers. #Scheduling</t>
  </si>
  <si>
    <t>The predictive analytics professionals' premier resource for all things #Predictive #Analytics, #BigData, #DataScience, R,  Resources, Interviews and more.</t>
  </si>
  <si>
    <t>Data Science &amp; AI advisor; fractional CDO. Former VP of Data @Jawbone &amp; @LinkedIn data scientist. Equity Partner @DCVC. CMU CS PhD.</t>
  </si>
  <si>
    <t>Co-founder and CEO of @JuliaComputing. Co-creator of #JuliaLang. Co-author of @RebootingIndia.</t>
  </si>
  <si>
    <t>Changing the World by creating a 
Customer Service Revolution</t>
  </si>
  <si>
    <t>_xD83E__xDD18_CUSTOMER EXPERIENCE ROCKSTAR | HOST OF AMAZON PRIME’S ‘THIS WEEK IN CX’ | INTERNATIONAL KEYNOTE SPEAKER | ACCIDENTAL #1 BEST SELLING AUTHOR</t>
  </si>
  <si>
    <t>John Edwards has likely written more articles focusing on technology issues than anyone else in history. Seriously.</t>
  </si>
  <si>
    <t>Business Founder, architect of @DigiTogether, partner @boldtpartners - #digital #consumers #innovation #agribusiness #healthcare #socialbusiness #sustainability</t>
  </si>
  <si>
    <t>#Predictive #Analytics World is the business-focused event for machine learning professionals, managers and commercial practitioners. #pawcon</t>
  </si>
  <si>
    <t>Eric Siegel, PhD, founder of Predictive Analytics World and author of Predictive Analytics: The Power to Predict Who Will Click, Buy, Lie, or Die.</t>
  </si>
  <si>
    <t>The future is in data analytics and humor. #dataviz #analytics #bigdata #IoT #digitalmarketing #datascience #humor #comedy https://www.linkedin.com/in/grjenkin/</t>
  </si>
  <si>
    <t>Relevance-as-a-Service by @cronycle. Algorithmic topics &amp; influencers mining (ML/NLP) at scale applied to topical information search, discovery &amp; relevance.</t>
  </si>
  <si>
    <t>Official Twitter account of the Director, NHLBI's Center for Translation Research and Implementation Science (CTRIS). Privacy policy: http://go.usa.gov/Q3m</t>
  </si>
  <si>
    <t>News and information from the U.S. Department of Health &amp; Human Services (HHS). Privacy policy: https://t.co/0OO6XSlAYX.</t>
  </si>
  <si>
    <t>This account is no longer active. Please follow the #UTSA official Twitter account @UTSA</t>
  </si>
  <si>
    <t>The Office of the National Coordinator for Health IT (ONC) improves the health &amp; well-being of individuals through the use of technology &amp; health information.</t>
  </si>
  <si>
    <t>CDC's official Twitter source for daily credible health &amp; safety updates from Centers for Disease Control &amp; Prevention. Privacy policy: https://t.co/N3OhkbXTAq</t>
  </si>
  <si>
    <t>Official Twitter account of the National Institutes of Health. NIH...Turning Discovery Into Health ®. Visit: https://t.co/Sq1H7rBx8m Privacy Policy: https://t.co/0BX8tXlORG</t>
  </si>
  <si>
    <t>Official Twitter account of the NHLBI. Leading @NIH institute on heart, lung, blood, &amp; sleep disorders research. Privacy policy: https://t.co/bSUhlRmIjO</t>
  </si>
  <si>
    <t>#DataStrategy Consulting &amp; Data #DesignThinking Coaching für #DataDriven #Business.
Impressum: https://t.co/mCiFHMrb89
Datenschutz: https://t.co/3foeUDQ4gH</t>
  </si>
  <si>
    <t>Hier treffen sich Anwender, Entscheider und Experten von Machine Learning, um sich über die neuesten Erkenntnisse und Fortschritte zu informieren. #pawcon</t>
  </si>
  <si>
    <t>Unapologetically multidisciplinarian. Musings on tech, business, geopolitics and culture.</t>
  </si>
  <si>
    <t>99.9% of @m mentions are incorrect and I've basically stopped checking them, sorry. Like/RT/Follow ≠ Endorsement.
PS: Not interested in parting with @m or @md</t>
  </si>
  <si>
    <t>Machine learning experts will meet to explore the latest trends and technologies in machine &amp; deep learning for the IoT era.</t>
  </si>
  <si>
    <t>Try 500 Leads FREE! Need an email list, mailing list, business list or email campaign? 877.407.0101 or visit our site.</t>
  </si>
  <si>
    <t>Software Engineer, Geek, and Aspiring DJ. Totally a dork! He/Him @pacanthro Con-Chair 2018. AD: @ewaste_panda</t>
  </si>
  <si>
    <t>Musical-themed furry convention, 2018 May 10-13 @grandsierra. 
Pre-Registration ends April 30th.
#BLFC18</t>
  </si>
  <si>
    <t>PAWCon 2019: A PAWhistoric Adventure! - November 1-3, 2019 - DoubleTree San Jose</t>
  </si>
  <si>
    <t>Ihr Partner für datengetriebene Lösungen. Wir helfen mit intelligenten Datenanalysen bessere Entscheidungen zu treffen. #DataScience #KI #AI #MachineLearning</t>
  </si>
  <si>
    <t>We’re on a mission to empower every person and every organization on the planet to achieve more. Support: @MicrosoftHelps</t>
  </si>
  <si>
    <t>Senior Data Scientist @ Microsoft | #CloudComputing #BigData #AI #MachineLearning #Statistics #Technology #Azure #SQL #R #Python #PySpark</t>
  </si>
  <si>
    <t>Vistra Energy is an integrated retail and generation company, with a strong balance sheet, positive cash flows and a strategy for growth.</t>
  </si>
  <si>
    <t>Data Scientist by day, geek tech gamer junky by night.    #PowerBi #Tableau #RaspberryPi  influencer _xD83D__xDE1C_, welcome to my stream of consciousness</t>
  </si>
  <si>
    <t>Networking | connecting | people | technology | #process | #Business #Intelligence | #Information #Management | #data | learning discussions | #Community</t>
  </si>
  <si>
    <t>Leading the cloud. From intelligent business applications to infrastructure, we deliver tomorrow’s emerging technologies today, like the autonomous database.</t>
  </si>
  <si>
    <t>CEO &amp; Co-Founder of Think Privacy AB</t>
  </si>
  <si>
    <t>Industry Analyst / keynote speaker; WSJ contributor | Show: @cxotalk | Blog: @zdnet | Referenced in the media 1000+ times and in 50 books</t>
  </si>
  <si>
    <t>Neo4j est une base de données NoSql qui répond au défi des données complexes fortement connectées que les entreprises rencontrent aujourd'hui.</t>
  </si>
  <si>
    <t>Everything I own is in a 5x5 storage unit or on my person. I travel full time and teach people to become better marketers.</t>
  </si>
  <si>
    <t>#EIPSCC Marketplace brings together #SmartCities stakeholders. Get to know our ongoing initiatives and get involved https://t.co/nB9Vt65Npw</t>
  </si>
  <si>
    <t>Founder of Advanced Analytics Consulting, Mother, Wife, Yogi, Nature and Animal Lover</t>
  </si>
  <si>
    <t>BuzzFeed News San Francisco bureau chief.  Hella Frisco. I tweet a lot about the N Judah.</t>
  </si>
  <si>
    <t>We enable the intelligent repair and manufacture of vehicles and industrial equipment. | @ABI Hot Tech Innovator &amp; @Gartner Cool Vendor | #IIOT</t>
  </si>
  <si>
    <t>Automotive Aftermarket Suppliers Association, The Voice for the Automotive Aftermarket Industry. Please review Terms of Use and Privacy Policy on AASA Web site.</t>
  </si>
  <si>
    <t>Sensors Expo &amp; Conference - June 25-27, 2019
San Jose, CA
McEnery Convention Center</t>
  </si>
  <si>
    <t>I'm a 29 year old male German Sheperd mix furry looking to make some friends.</t>
  </si>
  <si>
    <t>I like to Suit...a lot and SQUAWK! I post videos of me suiting in public bringing smile and laughter to those i run into. SQUAWK!
--
--DMs not monitored-- 
--</t>
  </si>
  <si>
    <t>What's up dudes!!! I'm just a friendly Fluff Butt with a Border Collie Attitude! Pretty much Gay. 
Fursuit by @Furitup
In Love with _xD83D__xDC9A_@banditraccoon1_xD83D__xDC9A_</t>
  </si>
  <si>
    <t>I love dragons to an unhealthy amount</t>
  </si>
  <si>
    <t>DAN is a global digital agency network which focuses on collaboration, knowledge-sharing, business support and exploration.</t>
  </si>
  <si>
    <t>Software Developer at Predii India</t>
  </si>
  <si>
    <t>The world's leading event &amp; digital series for everything #IoT. Check out #IoTWorld, #IoTWorldEurope &amp; #IoTWorldAsia. Our online community is @IoTWorldToday.</t>
  </si>
  <si>
    <t>DLW is the premier conference covering the commercial deployment of deep learning. #dlwcon</t>
  </si>
  <si>
    <t>On a #MicrosoftExcel and #Python for Data Science learning journey. Sharing news on #DataScience #ML #NLP #DL #NeuralNetworks</t>
  </si>
  <si>
    <t>4 fursonas _xD83D__xDC3E_ Autism+Social Anxiety _xD83D__xDC3E_ Can do SOME furry art. Not much _xD83D__xDC3E_ _xD83D__xDEE3_ geek _xD83D__xDC3E_ _xD83D__xDE82_ geek _xD83D__xDC3E_ _xD83D__xDE87_ geek _xD83D__xDC3E_ Furry _xD83D__xDDD1_? _xD83D__xDC3E__xD83D__xDE9B_er_xD83D__xDC3E_</t>
  </si>
  <si>
    <t>Lvl 27 Malamute | Designer by day | Boofer by night | Husbandog of @syrianbryn | Suit: @mixedcandy | Next con: @FurryWeekend</t>
  </si>
  <si>
    <t>Official Twitter page for LupeSuits. I am a registered fursuit crafter based in QLD Australia. Hang around to see what's happening in my workshop _xD83D__xDE0E_</t>
  </si>
  <si>
    <t>Hi. I'm a fox.</t>
  </si>
  <si>
    <t>✨Toe-roo✨
makin' new friends &amp; barkin'|20's|She|Pan|Artist|ESFJ|Optimist|
Suit by @lupesuits_xD83D__xDD1C_@fluffymischiefs|Hufflepuff|Loves:_xD83D__xDC1D__xD83C__xDF3C__xD83C__xDF79__xD83C__xDF63__xD83C__xDF09__xD83C__xDF51__xD83C__xDFD6_️_xD83D__xDC9C_@jaceythefox_xD83D__xDC9C_</t>
  </si>
  <si>
    <t>Lvl 20 | Sometimes a folf named Pulsar ✨ | Suit made by @fluffymischiefs | Photography, Cars, Tech, 'n More! | Find a way to smile today _xD83D__xDE01_</t>
  </si>
  <si>
    <t>27 yo deerdog | post-surgical RN | soon to be NP | married to @mala_moot | he/him | suit by @tunnysaysidk | next con: @furryweekend</t>
  </si>
  <si>
    <t>Hello my name is Boomer_xD83E__xDD17_ and im a Dog_xD83D__xDC36_ *ARF ARF ARF ARF ARF*
Dog 60%,
Racoon 40%,
Cute 100%_xD83D__xDE0B_,
Vergeben_xD83C__xDFF3_️‍_xD83C__xDF08_</t>
  </si>
  <si>
    <t>#MachineLearning 
#DataScience 
#AI</t>
  </si>
  <si>
    <t>In our DNA: #CX #datascience #PR #Content #Digital #fintech #MachineLearning #IOT #5G ::: Ready to get serious about building a customer-centric culture?</t>
  </si>
  <si>
    <t>#FinTech, Database, Digital &amp; Email Marketing Consultant | FinTech Adviser | http://NYPAY.ORG Board Member | #NYPAY | Charter member @FinTechMafia ;)</t>
  </si>
  <si>
    <t>Privacy Advocate, #CyberSecurity and Director @GagneLegal, @PACC_CCAP @Magnifintech #Privacy #Fintech #BigData Telos Network #Adjudicator @irish_technews</t>
  </si>
  <si>
    <t>Privacy and Data Consultancy #Cybersecurity #Fintech #Cybersecurité</t>
  </si>
  <si>
    <t>29, she/her/they, Pansexual. Artist, fursuiter, Super Cool Party Dog! 
_xD83D__xDC96_ @roswellcorgi _xD83D__xDC96_</t>
  </si>
  <si>
    <t>25 / programmer / game dev @HatInTime / photographer / fluffy furry trash! Open DMs; feel free to message! He/him. Dev stuff: @arukidev</t>
  </si>
  <si>
    <t>Awrgrfgrff!! | ANGRY EYEBROWS!! | Tummyrubs!! | Suitsexual minus the sexual | Red pandas &amp; sergals!! | Level 26.75 Fursuiter | Level 40.50 Azn Photographer _xD83D__xDCF8_</t>
  </si>
  <si>
    <t>Fortify healthcare with big data's biggest win: the power to predict. #PAWHealth</t>
  </si>
  <si>
    <t>William &amp; Mary has the heart of a small liberal arts college and the brains of a cutting-edge research university.</t>
  </si>
  <si>
    <t>Cyclist, dad, husband. Always dabbling in something new.</t>
  </si>
  <si>
    <t>Data Science and Advanced Analytics Professional Services and Technology Development | Predictive Analytics | Machine Learning | AI - @Dr_ZOrtiz</t>
  </si>
  <si>
    <t>Machine Learning Digest.  Powered by http://SimbaSystems.com</t>
  </si>
  <si>
    <t>Welcome to our Twitter page! Here we provide financial education, community news and more. For customer service, please contact @Ask_WellsFargo.</t>
  </si>
  <si>
    <t>Passionate about (open) science, machine learning and conscious living. Curious Data Scientist and astroparticle physicist. Views = mine</t>
  </si>
  <si>
    <t>Co-Founder &amp; Head of Data Science Research at RapidMiner, leading provider of data mining, text mining, predictive analytics, and big data analytics software</t>
  </si>
  <si>
    <t>RapidMiner is a software platform for data science teams that unites data prep, machine learning, and predictive model deployment.</t>
  </si>
  <si>
    <t>Founder &amp; President of RapidMiner.  Data scientist in residence.  Predicts the future.  Closes loops between insights and action every single day.</t>
  </si>
  <si>
    <t>optimistic american || scruffy-looking nerf herder || tech geek || four-legger || board/chair/PR @PacAnthro 2019 || DJ @MyPetRhino</t>
  </si>
  <si>
    <t>Arf, etc!  Yet another wolf therian/furry, living in the SF Bay Area. Optician, Casual Gamer, Sci/Tech Enthusiast, Trekker, Nerd.  Cis/Gay/Male, He/Him #Resist</t>
  </si>
  <si>
    <t>Online education/certification for data professionals #DataQuality #BI #Analytics #DataWarehousing #DataStewardship #Modeling #Integration #MDM #DataScience</t>
  </si>
  <si>
    <t>Head of AI &amp; Research @airaio, ex-Microsoft Research, TEDx Speaker, Author, Founder of Seeing AI app for the blind community: https://youtu.be/bqeQByqf_f8</t>
  </si>
  <si>
    <t>UC San Francisco is the leading university exclusively focused on health.</t>
  </si>
  <si>
    <t>Co-Founder of Coursera; Stanford CS adjunct faculty. Former head of Baidu AI Group/Google Brain. #ai #machinelearning, #deeplearning #MOOCs</t>
  </si>
  <si>
    <t>The NYC chapter of @pyladies: Our goal:  get more women into Python community. Organizers:  @reshamas @AntoniaBlairArt @Ferrari3Melissa @yisseldar</t>
  </si>
  <si>
    <t>Amsterdam, 25-27 May 2018</t>
  </si>
  <si>
    <t>Anaconda is the world’s most popular and trusted Python/R platform for data science, machine learning, and AI. We help people change the world. _xD83D__xDC0D_</t>
  </si>
  <si>
    <t>Join us October 2-4 in Orlando, FL for the 2019 Grace Hopper Celebration. #GHC19</t>
  </si>
  <si>
    <t>We’re growing food for a better future. _xD83C__xDF31_</t>
  </si>
  <si>
    <t>Irving, TX</t>
  </si>
  <si>
    <t>Sunnyvale, CA</t>
  </si>
  <si>
    <t>Solihull, UK</t>
  </si>
  <si>
    <t>Gilbert, Arizona</t>
  </si>
  <si>
    <t>Brussels</t>
  </si>
  <si>
    <t>USA, Europe</t>
  </si>
  <si>
    <t>Los Angeles, CA</t>
  </si>
  <si>
    <t>Carrollton, TX</t>
  </si>
  <si>
    <t>San Francisco, CA</t>
  </si>
  <si>
    <t>Bethesda, MD</t>
  </si>
  <si>
    <t>Washington, D.C.</t>
  </si>
  <si>
    <t>San Antonio</t>
  </si>
  <si>
    <t>Washington, DC</t>
  </si>
  <si>
    <t>Atlanta, GA</t>
  </si>
  <si>
    <t>Bethesda, Maryland, USA</t>
  </si>
  <si>
    <t>Bethesda, Maryland</t>
  </si>
  <si>
    <t>D-A-CH</t>
  </si>
  <si>
    <t>Norheim, Germany</t>
  </si>
  <si>
    <t>Las Vegas, NV</t>
  </si>
  <si>
    <t>Omaha, NE</t>
  </si>
  <si>
    <t>Richmond, CA</t>
  </si>
  <si>
    <t>Reno, Nevada</t>
  </si>
  <si>
    <t>San Jose, California</t>
  </si>
  <si>
    <t>Karlsruhe, Baden-Württemberg</t>
  </si>
  <si>
    <t>Redmond, WA</t>
  </si>
  <si>
    <t>Sydney, Australia</t>
  </si>
  <si>
    <t>Dallas, TX</t>
  </si>
  <si>
    <t>Belgium</t>
  </si>
  <si>
    <t>Redwood Shores, CA</t>
  </si>
  <si>
    <t>Sweden</t>
  </si>
  <si>
    <t>Boston, MA</t>
  </si>
  <si>
    <t>Paris, France</t>
  </si>
  <si>
    <t>Digital Nomad (Former SF &amp; MN)</t>
  </si>
  <si>
    <t>Europe</t>
  </si>
  <si>
    <t>Palatine, IL</t>
  </si>
  <si>
    <t>Palo Alto, CA</t>
  </si>
  <si>
    <t>Research Triangle Park</t>
  </si>
  <si>
    <t>San Jose, CA</t>
  </si>
  <si>
    <t>Honolulu, HI</t>
  </si>
  <si>
    <t>Santa Maria, CA</t>
  </si>
  <si>
    <t>Auburn, CA</t>
  </si>
  <si>
    <t>London, UK</t>
  </si>
  <si>
    <t>Pune, India</t>
  </si>
  <si>
    <t>Global</t>
  </si>
  <si>
    <t>Munich, Bavaria</t>
  </si>
  <si>
    <t>Singapore</t>
  </si>
  <si>
    <t>Somewhere</t>
  </si>
  <si>
    <t>Chicago, IL</t>
  </si>
  <si>
    <t>Bay Area, CA</t>
  </si>
  <si>
    <t>Freezeezy Peak</t>
  </si>
  <si>
    <t>San Francisco Bay Area</t>
  </si>
  <si>
    <t>Brewster, NY</t>
  </si>
  <si>
    <t>Ottawa, Ontario</t>
  </si>
  <si>
    <t>Sacramento, CA</t>
  </si>
  <si>
    <t>Seattle, WA</t>
  </si>
  <si>
    <t>California, USA</t>
  </si>
  <si>
    <t>New York, NY</t>
  </si>
  <si>
    <t>Williamsburg, Virginia</t>
  </si>
  <si>
    <t>Chapel Hill, NC</t>
  </si>
  <si>
    <t>The Earth</t>
  </si>
  <si>
    <t>Dortmund, Germany, Earth</t>
  </si>
  <si>
    <t>Dortmund, Germany</t>
  </si>
  <si>
    <t>Cambridge, MA, USA</t>
  </si>
  <si>
    <t>San Jose, CA, USA</t>
  </si>
  <si>
    <t>England, United Kingdom</t>
  </si>
  <si>
    <t>NYC</t>
  </si>
  <si>
    <t>Amsterdam</t>
  </si>
  <si>
    <t>Austin, TX</t>
  </si>
  <si>
    <t>http://www.getfieldtitan.com</t>
  </si>
  <si>
    <t>http://t.co/jMdJgh3yn8</t>
  </si>
  <si>
    <t>https://t.co/x8lm4RSGwW</t>
  </si>
  <si>
    <t>https://t.co/6eSRKZZYxj</t>
  </si>
  <si>
    <t>http://t.co/VUuD9vJM0Q</t>
  </si>
  <si>
    <t>http://www.jamesdodkins.com</t>
  </si>
  <si>
    <t>https://t.co/U0ERFUK3Bl</t>
  </si>
  <si>
    <t>http://www.predictiveanalyticsworld.com</t>
  </si>
  <si>
    <t>http://t.co/Oj8LjMsH</t>
  </si>
  <si>
    <t>http://garryjenkin.brandyourself.com</t>
  </si>
  <si>
    <t>http://www.rightrelevance.com</t>
  </si>
  <si>
    <t>https://www.nhlbi.nih.gov/about/org/ctris</t>
  </si>
  <si>
    <t>https://t.co/T4j355Evo7</t>
  </si>
  <si>
    <t>http://t.co/AvLGWA8mLe</t>
  </si>
  <si>
    <t>https://t.co/7uxdswrABI</t>
  </si>
  <si>
    <t>http://t.co/5a7cTu2vly</t>
  </si>
  <si>
    <t>https://public.csr.nih.gov/</t>
  </si>
  <si>
    <t>http://t.co/c2swB28Zhm</t>
  </si>
  <si>
    <t>https://t.co/cwz4m9BqJ0</t>
  </si>
  <si>
    <t>http://t.co/MVqIlpCIKl</t>
  </si>
  <si>
    <t>http://roaringbrain.com</t>
  </si>
  <si>
    <t>http://mark-douglass.com</t>
  </si>
  <si>
    <t>http://www.predictiveanalyticsworld.com/mfg/2017/?utm_medium=referral-organic&amp;utm_campaign=MFGCH17&amp;u</t>
  </si>
  <si>
    <t>http://t.co/sZiKGmZrNw</t>
  </si>
  <si>
    <t>https://t.co/EiIJqmaCQw</t>
  </si>
  <si>
    <t>https://t.co/0NqelTJrAr</t>
  </si>
  <si>
    <t>http://t.co/ixDmgafsPV</t>
  </si>
  <si>
    <t>https://www.anacision.de/</t>
  </si>
  <si>
    <t>https://t.co/bKBtZeAFrh</t>
  </si>
  <si>
    <t>https://www.linkedin.com/in/jaya-mathew-b4a9448</t>
  </si>
  <si>
    <t>https://t.co/30nsVFK3g3</t>
  </si>
  <si>
    <t>http://gamer-geek-news.com</t>
  </si>
  <si>
    <t>http://bit.ly/IHhZkz</t>
  </si>
  <si>
    <t>http://t.co/IO46kzz8il</t>
  </si>
  <si>
    <t>https://t.co/kuzA5mjGin</t>
  </si>
  <si>
    <t>http://t.co/EZndXBd1oh</t>
  </si>
  <si>
    <t>https://t.co/EqI8qqT9GM</t>
  </si>
  <si>
    <t>https://t.co/n8dzdMoiqa</t>
  </si>
  <si>
    <t>https://t.co/1mPqLCkqPk</t>
  </si>
  <si>
    <t>https://contact.buzzfeed.com/</t>
  </si>
  <si>
    <t>https://t.co/MgiPJFmHdB</t>
  </si>
  <si>
    <t>http://t.co/aaeTjI6uRu</t>
  </si>
  <si>
    <t>https://t.co/BHu3XxYJTM</t>
  </si>
  <si>
    <t>https://t.co/8TZSU9jHWd</t>
  </si>
  <si>
    <t>https://t.co/PODzM70ek2</t>
  </si>
  <si>
    <t>https://digitalagencynetwork.com</t>
  </si>
  <si>
    <t>https://tmt.knect365.com/iot-world-series/</t>
  </si>
  <si>
    <t>https://code.thechrischua.com</t>
  </si>
  <si>
    <t>https://t.co/R1iWGL1mIT</t>
  </si>
  <si>
    <t>https://t.co/A9nsG6PHi9</t>
  </si>
  <si>
    <t>http://www.furaffinity.net/user/syrian</t>
  </si>
  <si>
    <t>https://beyondthearc.com</t>
  </si>
  <si>
    <t>http://www.dmgerbino.com</t>
  </si>
  <si>
    <t>http://www.gagnelaw.ca</t>
  </si>
  <si>
    <t>http://Www.Gagnelaw.ca</t>
  </si>
  <si>
    <t>https://t.co/2A2ib0Qg7I</t>
  </si>
  <si>
    <t>https://t.co/XgNdXYDhwZ</t>
  </si>
  <si>
    <t>https://www.flickr.com/photos/151051226@N03/albums</t>
  </si>
  <si>
    <t>https://t.co/1HNKGPT9eC</t>
  </si>
  <si>
    <t>http://www.wm.edu</t>
  </si>
  <si>
    <t>https://t.co/9arb4WiFY8</t>
  </si>
  <si>
    <t>http://www.datacrunchlab.com</t>
  </si>
  <si>
    <t>https://t.co/Nd0bjNnGNr</t>
  </si>
  <si>
    <t>https://t.co/A3llhoKpLN</t>
  </si>
  <si>
    <t>http://www.RapidMiner.com</t>
  </si>
  <si>
    <t>http://rapidminer.com</t>
  </si>
  <si>
    <t>http://t.co/mNUuIKAdYy</t>
  </si>
  <si>
    <t>http://www.rapidminer.com</t>
  </si>
  <si>
    <t>http://t.co/5I9Il4CI8j</t>
  </si>
  <si>
    <t>http://linkedin.com/in/anirudhkoul</t>
  </si>
  <si>
    <t>https://t.co/b0uA0gZ6t3</t>
  </si>
  <si>
    <t>https://t.co/XidcMETENd</t>
  </si>
  <si>
    <t>http://t.co/5syfYPjUEG</t>
  </si>
  <si>
    <t>https://t.co/0ajt4dAbp4</t>
  </si>
  <si>
    <t>https://t.co/V05nu4kkDP</t>
  </si>
  <si>
    <t>http://ghc.anitab.org</t>
  </si>
  <si>
    <t>https://t.co/As89fOB6VE</t>
  </si>
  <si>
    <t>Central Time (US &amp; Canada)</t>
  </si>
  <si>
    <t>Pacific Time (US &amp; Canada)</t>
  </si>
  <si>
    <t>https://pbs.twimg.com/profile_banners/1021396046973321216/1554877703</t>
  </si>
  <si>
    <t>https://pbs.twimg.com/profile_banners/1431255469/1403630989</t>
  </si>
  <si>
    <t>https://pbs.twimg.com/profile_banners/17163609/1485467493</t>
  </si>
  <si>
    <t>https://pbs.twimg.com/profile_banners/239881246/1487343479</t>
  </si>
  <si>
    <t>https://pbs.twimg.com/profile_banners/333644746/1548854811</t>
  </si>
  <si>
    <t>https://pbs.twimg.com/profile_banners/1394246070/1552986159</t>
  </si>
  <si>
    <t>https://pbs.twimg.com/profile_banners/31662380/1482273548</t>
  </si>
  <si>
    <t>https://pbs.twimg.com/profile_banners/57288936/1529712526</t>
  </si>
  <si>
    <t>https://pbs.twimg.com/profile_banners/50010864/1537498017</t>
  </si>
  <si>
    <t>https://pbs.twimg.com/profile_banners/38021307/1531794298</t>
  </si>
  <si>
    <t>https://pbs.twimg.com/profile_banners/8062702/1413311302</t>
  </si>
  <si>
    <t>https://pbs.twimg.com/profile_banners/2511461743/1469029796</t>
  </si>
  <si>
    <t>https://pbs.twimg.com/profile_banners/870037900712431624/1502043918</t>
  </si>
  <si>
    <t>https://pbs.twimg.com/profile_banners/44783853/1508432767</t>
  </si>
  <si>
    <t>https://pbs.twimg.com/profile_banners/108638625/1495134472</t>
  </si>
  <si>
    <t>https://pbs.twimg.com/profile_banners/146569971/1553095254</t>
  </si>
  <si>
    <t>https://pbs.twimg.com/profile_banners/15134240/1555955219</t>
  </si>
  <si>
    <t>https://pbs.twimg.com/profile_banners/68987936/1540302676</t>
  </si>
  <si>
    <t>https://pbs.twimg.com/profile_banners/2715280381/1486641521</t>
  </si>
  <si>
    <t>https://pbs.twimg.com/profile_banners/769456262/1546936784</t>
  </si>
  <si>
    <t>https://pbs.twimg.com/profile_banners/987780156843585536/1524342460</t>
  </si>
  <si>
    <t>https://pbs.twimg.com/profile_banners/7998822/1469001875</t>
  </si>
  <si>
    <t>https://pbs.twimg.com/profile_banners/1897385054/1554456513</t>
  </si>
  <si>
    <t>https://pbs.twimg.com/profile_banners/180494568/1542213781</t>
  </si>
  <si>
    <t>https://pbs.twimg.com/profile_banners/17806408/1465953143</t>
  </si>
  <si>
    <t>https://pbs.twimg.com/profile_banners/832371799/1519270209</t>
  </si>
  <si>
    <t>https://pbs.twimg.com/profile_banners/2573718409/1548711366</t>
  </si>
  <si>
    <t>https://pbs.twimg.com/profile_banners/1022439889332260864/1533122166</t>
  </si>
  <si>
    <t>https://pbs.twimg.com/profile_banners/74286565/1551998204</t>
  </si>
  <si>
    <t>https://pbs.twimg.com/profile_banners/316331833/1431495420</t>
  </si>
  <si>
    <t>https://pbs.twimg.com/profile_banners/809273/1500573984</t>
  </si>
  <si>
    <t>https://pbs.twimg.com/profile_banners/26492856/1469004237</t>
  </si>
  <si>
    <t>https://pbs.twimg.com/profile_banners/7453012/1541626321</t>
  </si>
  <si>
    <t>https://pbs.twimg.com/profile_banners/703296564/1525863765</t>
  </si>
  <si>
    <t>https://pbs.twimg.com/profile_banners/14428357/1400587071</t>
  </si>
  <si>
    <t>https://pbs.twimg.com/profile_banners/436518985/1550595836</t>
  </si>
  <si>
    <t>https://pbs.twimg.com/profile_banners/1010293667469365248/1550602773</t>
  </si>
  <si>
    <t>https://pbs.twimg.com/profile_banners/11113/1384888594</t>
  </si>
  <si>
    <t>https://pbs.twimg.com/profile_banners/3028026848/1476738312</t>
  </si>
  <si>
    <t>https://pbs.twimg.com/profile_banners/248835699/1554397167</t>
  </si>
  <si>
    <t>https://pbs.twimg.com/profile_banners/18956918/1551193109</t>
  </si>
  <si>
    <t>https://pbs.twimg.com/profile_banners/54236551/1398248365</t>
  </si>
  <si>
    <t>https://pbs.twimg.com/profile_banners/2526340142/1426996325</t>
  </si>
  <si>
    <t>https://pbs.twimg.com/profile_banners/970534589981577216/1554592953</t>
  </si>
  <si>
    <t>https://pbs.twimg.com/profile_banners/4493391494/1553203740</t>
  </si>
  <si>
    <t>https://pbs.twimg.com/profile_banners/1090139438389305350/1548744680</t>
  </si>
  <si>
    <t>https://pbs.twimg.com/profile_banners/2480315653/1507123251</t>
  </si>
  <si>
    <t>https://pbs.twimg.com/profile_banners/2208650906/1550569036</t>
  </si>
  <si>
    <t>https://pbs.twimg.com/profile_banners/933088556481781760/1543918585</t>
  </si>
  <si>
    <t>https://pbs.twimg.com/profile_banners/983629872365944833/1539245009</t>
  </si>
  <si>
    <t>https://pbs.twimg.com/profile_banners/3145907362/1555309952</t>
  </si>
  <si>
    <t>https://pbs.twimg.com/profile_banners/2826993323/1419217531</t>
  </si>
  <si>
    <t>https://pbs.twimg.com/profile_banners/816810481323118592/1483582121</t>
  </si>
  <si>
    <t>https://pbs.twimg.com/profile_banners/3376982054/1508343663</t>
  </si>
  <si>
    <t>https://pbs.twimg.com/profile_banners/53111253/1548223522</t>
  </si>
  <si>
    <t>https://pbs.twimg.com/profile_banners/2568043041/1552779331</t>
  </si>
  <si>
    <t>https://pbs.twimg.com/profile_banners/2311001792/1515258588</t>
  </si>
  <si>
    <t>https://pbs.twimg.com/profile_banners/912528995048198145/1530157864</t>
  </si>
  <si>
    <t>https://pbs.twimg.com/profile_banners/898658978686787585/1503094720</t>
  </si>
  <si>
    <t>https://pbs.twimg.com/profile_banners/18575889/1534885257</t>
  </si>
  <si>
    <t>https://pbs.twimg.com/profile_banners/11039482/1348020015</t>
  </si>
  <si>
    <t>https://pbs.twimg.com/profile_banners/1605693206/1489919486</t>
  </si>
  <si>
    <t>https://pbs.twimg.com/profile_banners/752469784042889216/1510195397</t>
  </si>
  <si>
    <t>https://pbs.twimg.com/profile_banners/18254115/1454023479</t>
  </si>
  <si>
    <t>https://pbs.twimg.com/profile_banners/716668658/1481083589</t>
  </si>
  <si>
    <t>https://pbs.twimg.com/profile_banners/813640055298215936/1544679603</t>
  </si>
  <si>
    <t>https://pbs.twimg.com/profile_banners/1910924778/1554456548</t>
  </si>
  <si>
    <t>https://pbs.twimg.com/profile_banners/15768704/1485551294</t>
  </si>
  <si>
    <t>https://pbs.twimg.com/profile_banners/2849640610/1465293961</t>
  </si>
  <si>
    <t>https://pbs.twimg.com/profile_banners/1178011/1550602435</t>
  </si>
  <si>
    <t>https://pbs.twimg.com/profile_banners/18972097/1415535065</t>
  </si>
  <si>
    <t>https://pbs.twimg.com/profile_banners/123850117/1409609709</t>
  </si>
  <si>
    <t>https://pbs.twimg.com/profile_banners/104211492/1539379634</t>
  </si>
  <si>
    <t>https://pbs.twimg.com/profile_banners/151404868/1416842981</t>
  </si>
  <si>
    <t>https://pbs.twimg.com/profile_banners/15865399/1361306164</t>
  </si>
  <si>
    <t>https://pbs.twimg.com/profile_banners/27490542/1530082961</t>
  </si>
  <si>
    <t>https://pbs.twimg.com/profile_banners/3226164148/1433862352</t>
  </si>
  <si>
    <t>https://pbs.twimg.com/profile_banners/104946714/1542132956</t>
  </si>
  <si>
    <t>https://pbs.twimg.com/profile_banners/15384995/1542689692</t>
  </si>
  <si>
    <t>https://pbs.twimg.com/profile_banners/15458277/1509138967</t>
  </si>
  <si>
    <t>https://pbs.twimg.com/profile_banners/216939636/1483126470</t>
  </si>
  <si>
    <t>https://pbs.twimg.com/profile_banners/764988974/1551655568</t>
  </si>
  <si>
    <t>https://pbs.twimg.com/profile_banners/398087684/1523912904</t>
  </si>
  <si>
    <t>https://pbs.twimg.com/profile_banners/6820932/1507055991</t>
  </si>
  <si>
    <t>https://pbs.twimg.com/profile_banners/4877814855/1542397024</t>
  </si>
  <si>
    <t>fr</t>
  </si>
  <si>
    <t>pt</t>
  </si>
  <si>
    <t>en-gb</t>
  </si>
  <si>
    <t>http://abs.twimg.com/images/themes/theme1/bg.png</t>
  </si>
  <si>
    <t>http://abs.twimg.com/images/themes/theme9/bg.gif</t>
  </si>
  <si>
    <t>http://abs.twimg.com/images/themes/theme2/bg.gif</t>
  </si>
  <si>
    <t>http://a0.twimg.com/profile_background_images/383264981/UTSA_logo_w_border.png</t>
  </si>
  <si>
    <t>http://abs.twimg.com/images/themes/theme15/bg.png</t>
  </si>
  <si>
    <t>http://abs.twimg.com/images/themes/theme7/bg.gif</t>
  </si>
  <si>
    <t>http://pbs.twimg.com/profile_background_images/498652402598174720/3d3t8hxH.png</t>
  </si>
  <si>
    <t>http://abs.twimg.com/images/themes/theme14/bg.gif</t>
  </si>
  <si>
    <t>http://abs.twimg.com/images/themes/theme18/bg.gif</t>
  </si>
  <si>
    <t>http://abs.twimg.com/images/themes/theme8/bg.gif</t>
  </si>
  <si>
    <t>http://abs.twimg.com/images/themes/theme4/bg.gif</t>
  </si>
  <si>
    <t>http://abs.twimg.com/images/themes/theme13/bg.gif</t>
  </si>
  <si>
    <t>http://abs.twimg.com/images/themes/theme6/bg.gif</t>
  </si>
  <si>
    <t>http://abs.twimg.com/images/themes/theme17/bg.gif</t>
  </si>
  <si>
    <t>http://pbs.twimg.com/profile_images/674692770292875264/7FzfoxbD_normal.jpg</t>
  </si>
  <si>
    <t>http://pbs.twimg.com/profile_images/615627501197377536/tsqzu_W-_normal.jpg</t>
  </si>
  <si>
    <t>http://pbs.twimg.com/profile_images/832605174547898368/HMFMaln__normal.jpg</t>
  </si>
  <si>
    <t>http://pbs.twimg.com/profile_images/588695921522774016/DpYTZ3QI_normal.jpg</t>
  </si>
  <si>
    <t>http://pbs.twimg.com/profile_images/1096496220363784192/t8rIo7Vh_normal.jpg</t>
  </si>
  <si>
    <t>http://pbs.twimg.com/profile_images/895143927849730050/9SCcaok1_normal.jpg</t>
  </si>
  <si>
    <t>http://pbs.twimg.com/profile_images/954314841056931840/qznAT7rw_normal.jpg</t>
  </si>
  <si>
    <t>http://pbs.twimg.com/profile_images/567350542326718464/FXOsgyA7_normal.jpeg</t>
  </si>
  <si>
    <t>http://pbs.twimg.com/profile_images/3471112888/7a7a0046ccb7c861b2a2f2d353f15983_normal.png</t>
  </si>
  <si>
    <t>http://pbs.twimg.com/profile_images/867833514053578752/pQ2wVRG4_normal.jpg</t>
  </si>
  <si>
    <t>http://pbs.twimg.com/profile_images/880104586211581952/KPwn1JyQ_normal.jpg</t>
  </si>
  <si>
    <t>http://pbs.twimg.com/profile_images/3443048571/ef5062acfce64a7aef1d75b4934fbee6_normal.png</t>
  </si>
  <si>
    <t>http://pbs.twimg.com/profile_images/875426038913916928/QkTJ3jwo_normal.jpg</t>
  </si>
  <si>
    <t>http://pbs.twimg.com/profile_images/1114099352501456897/LPJkNEvD_normal.png</t>
  </si>
  <si>
    <t>http://pbs.twimg.com/profile_images/1702184506/m_normal.jpg</t>
  </si>
  <si>
    <t>http://pbs.twimg.com/profile_images/1039906802840817665/_qmg2npT_normal.jpg</t>
  </si>
  <si>
    <t>http://pbs.twimg.com/profile_images/852165032200650753/8MoBtqtG_normal.jpg</t>
  </si>
  <si>
    <t>http://pbs.twimg.com/profile_images/940058831773614080/rqvgIyMO_normal.jpg</t>
  </si>
  <si>
    <t>http://pbs.twimg.com/profile_images/1112616330077921280/_l_cqQQD_normal.png</t>
  </si>
  <si>
    <t>http://pbs.twimg.com/profile_images/1103786517686771712/UvG4ZtYW_normal.png</t>
  </si>
  <si>
    <t>http://pbs.twimg.com/profile_images/806611324121718784/dcvBcBqD_normal.jpg</t>
  </si>
  <si>
    <t>http://pbs.twimg.com/profile_images/1866862979/50519_388209157862059_947380685_n_normal.jpg</t>
  </si>
  <si>
    <t>http://pbs.twimg.com/profile_images/800840075311333376/515GX-Cc_normal.jpg</t>
  </si>
  <si>
    <t>http://pbs.twimg.com/profile_images/726828828081922053/gsm70KJI_normal.jpg</t>
  </si>
  <si>
    <t>http://pbs.twimg.com/profile_images/1108849039511093248/5M3IkqWI_normal.png</t>
  </si>
  <si>
    <t>http://pbs.twimg.com/profile_images/615835011141496832/Du9-iHRg_normal.png</t>
  </si>
  <si>
    <t>http://pbs.twimg.com/profile_images/1766423088/image1326985192_normal.png</t>
  </si>
  <si>
    <t>http://pbs.twimg.com/profile_images/867000559655690240/GzoEvb1H_normal.jpg</t>
  </si>
  <si>
    <t>http://pbs.twimg.com/profile_images/1118304282195836930/kMExKE9A_normal.png</t>
  </si>
  <si>
    <t>http://pbs.twimg.com/profile_images/788123543003209728/rnSRKBhQ_normal.jpg</t>
  </si>
  <si>
    <t>http://pbs.twimg.com/profile_images/424260887688409088/ebL_8RHp_normal.png</t>
  </si>
  <si>
    <t>http://pbs.twimg.com/profile_images/786936350532481024/PgcJOjG-_normal.jpg</t>
  </si>
  <si>
    <t>http://pbs.twimg.com/profile_images/636443618463494144/MN3cXYg1_normal.jpg</t>
  </si>
  <si>
    <t>http://pbs.twimg.com/profile_images/1038120227643392000/swGEZNPj_normal.jpg</t>
  </si>
  <si>
    <t>http://pbs.twimg.com/profile_images/1114957618554920961/DeWzghVs_normal.jpg</t>
  </si>
  <si>
    <t>http://pbs.twimg.com/profile_images/1090140116377628672/I22kXZfs_normal.jpg</t>
  </si>
  <si>
    <t>http://pbs.twimg.com/profile_images/761869911811653632/uscFTNXd_normal.jpg</t>
  </si>
  <si>
    <t>http://pbs.twimg.com/profile_images/1072705402121396224/6Gqnrxy6_normal.jpg</t>
  </si>
  <si>
    <t>http://pbs.twimg.com/profile_images/923828488624152576/fc2w_pbv_normal.jpg</t>
  </si>
  <si>
    <t>http://pbs.twimg.com/profile_images/1060048656559104000/jyXejlxW_normal.jpg</t>
  </si>
  <si>
    <t>http://pbs.twimg.com/profile_images/1109308054565085184/hoS0Yyna_normal.jpg</t>
  </si>
  <si>
    <t>http://pbs.twimg.com/profile_images/1116092329956233216/Cy1AoUif_normal.jpg</t>
  </si>
  <si>
    <t>http://pbs.twimg.com/profile_images/1094455912109096960/ozL5Gbb__normal.jpg</t>
  </si>
  <si>
    <t>http://pbs.twimg.com/profile_images/1003987585822347265/hqm7-_54_normal.jpg</t>
  </si>
  <si>
    <t>http://pbs.twimg.com/profile_images/1026999981872300033/UuKwTeY__normal.jpg</t>
  </si>
  <si>
    <t>http://pbs.twimg.com/profile_images/378800000514359053/7dde347a9516f581e7ca49226ec91138_normal.jpeg</t>
  </si>
  <si>
    <t>http://pbs.twimg.com/profile_images/590828991252135936/IF6scDF9_normal.png</t>
  </si>
  <si>
    <t>http://pbs.twimg.com/profile_images/1088877344624758784/OH8VFkEY_normal.jpg</t>
  </si>
  <si>
    <t>http://pbs.twimg.com/profile_images/946873137/Ralf_Klinkenberg_normal.jpg</t>
  </si>
  <si>
    <t>http://pbs.twimg.com/profile_images/1029019692873080832/_xxxyZgg_normal.jpg</t>
  </si>
  <si>
    <t>http://pbs.twimg.com/profile_images/859082365041344512/tODmEcwr_normal.jpg</t>
  </si>
  <si>
    <t>http://pbs.twimg.com/profile_images/733174243714682880/oyG30NEH_normal.jpg</t>
  </si>
  <si>
    <t>http://pbs.twimg.com/profile_images/1102347977648209920/y91WSG4h_normal.png</t>
  </si>
  <si>
    <t>http://pbs.twimg.com/profile_images/612217097788256257/8cR7GJbW_normal.png</t>
  </si>
  <si>
    <t>http://pbs.twimg.com/profile_images/1013865232945405952/oAZhGwc__normal.jpg</t>
  </si>
  <si>
    <t>http://pbs.twimg.com/profile_images/915285226263334912/l3w-AabQ_normal.jpg</t>
  </si>
  <si>
    <t>http://pbs.twimg.com/profile_images/1064553349771681792/HUHWjA6x_normal.jpg</t>
  </si>
  <si>
    <t>http://pbs.twimg.com/profile_images/1045011505157033985/QVKWz6b6_normal.jpg</t>
  </si>
  <si>
    <t>Open Twitter Page for This Person</t>
  </si>
  <si>
    <t>https://twitter.com/getfieldtitan</t>
  </si>
  <si>
    <t>https://twitter.com/pa_times</t>
  </si>
  <si>
    <t>https://twitter.com/mrogati</t>
  </si>
  <si>
    <t>https://twitter.com/viral_b_shah</t>
  </si>
  <si>
    <t>https://twitter.com/johndijulius</t>
  </si>
  <si>
    <t>https://twitter.com/jdodkins</t>
  </si>
  <si>
    <t>https://twitter.com/techjohnedwards</t>
  </si>
  <si>
    <t>https://twitter.com/ilceruttino</t>
  </si>
  <si>
    <t>https://twitter.com/pawcon</t>
  </si>
  <si>
    <t>https://twitter.com/predictanalytic</t>
  </si>
  <si>
    <t>https://twitter.com/grjenkin</t>
  </si>
  <si>
    <t>https://twitter.com/rightrelevance</t>
  </si>
  <si>
    <t>https://twitter.com/nhlbi_translate</t>
  </si>
  <si>
    <t>https://twitter.com/hhsgov</t>
  </si>
  <si>
    <t>https://twitter.com/utsanantonio</t>
  </si>
  <si>
    <t>https://twitter.com/onc_healthit</t>
  </si>
  <si>
    <t>https://twitter.com/cdcgov</t>
  </si>
  <si>
    <t>https://twitter.com/nih</t>
  </si>
  <si>
    <t>https://twitter.com/nih_nhlbi</t>
  </si>
  <si>
    <t>https://twitter.com/datentreiber</t>
  </si>
  <si>
    <t>https://twitter.com/pawdeutschland</t>
  </si>
  <si>
    <t>https://twitter.com/brainroaring</t>
  </si>
  <si>
    <t>https://twitter.com/m</t>
  </si>
  <si>
    <t>https://twitter.com/pawind40</t>
  </si>
  <si>
    <t>https://twitter.com/databaseusa</t>
  </si>
  <si>
    <t>https://twitter.com/laveur</t>
  </si>
  <si>
    <t>https://twitter.com/biggestlittlefc</t>
  </si>
  <si>
    <t>https://twitter.com/pacanthro</t>
  </si>
  <si>
    <t>https://twitter.com/anacisiongmbh</t>
  </si>
  <si>
    <t>https://twitter.com/microsoft</t>
  </si>
  <si>
    <t>https://twitter.com/mathew_jaya</t>
  </si>
  <si>
    <t>https://twitter.com/vistraenergy</t>
  </si>
  <si>
    <t>https://twitter.com/gamergeeknews</t>
  </si>
  <si>
    <t>https://twitter.com/biconnections</t>
  </si>
  <si>
    <t>https://twitter.com/oracle</t>
  </si>
  <si>
    <t>https://twitter.com/alexanderhanff</t>
  </si>
  <si>
    <t>https://twitter.com/mkrigsman</t>
  </si>
  <si>
    <t>https://twitter.com/neo4jfr</t>
  </si>
  <si>
    <t>https://twitter.com/jeffsauer</t>
  </si>
  <si>
    <t>https://twitter.com/eusmartcities</t>
  </si>
  <si>
    <t>https://twitter.com/najimmei</t>
  </si>
  <si>
    <t>https://twitter.com/mat</t>
  </si>
  <si>
    <t>https://twitter.com/prediidata</t>
  </si>
  <si>
    <t>https://twitter.com/aasa_mema</t>
  </si>
  <si>
    <t>https://twitter.com/sensorsexpo</t>
  </si>
  <si>
    <t>https://twitter.com/tarun73</t>
  </si>
  <si>
    <t>https://twitter.com/seanthegshep</t>
  </si>
  <si>
    <t>https://twitter.com/demetriustrader</t>
  </si>
  <si>
    <t>https://twitter.com/steventigeron</t>
  </si>
  <si>
    <t>https://twitter.com/trancemyth</t>
  </si>
  <si>
    <t>https://twitter.com/danglobal</t>
  </si>
  <si>
    <t>https://twitter.com/a9raag</t>
  </si>
  <si>
    <t>https://twitter.com/iotworldseries</t>
  </si>
  <si>
    <t>https://twitter.com/dlwcon</t>
  </si>
  <si>
    <t>https://twitter.com/thechrischua</t>
  </si>
  <si>
    <t>https://twitter.com/zephyrthetiger</t>
  </si>
  <si>
    <t>https://twitter.com/mala_moot</t>
  </si>
  <si>
    <t>https://twitter.com/lupesuits</t>
  </si>
  <si>
    <t>https://twitter.com/jaceythefox</t>
  </si>
  <si>
    <t>https://twitter.com/tohrufusky</t>
  </si>
  <si>
    <t>https://twitter.com/thebearhurley</t>
  </si>
  <si>
    <t>https://twitter.com/syrianbryn</t>
  </si>
  <si>
    <t>https://twitter.com/boomervoneistee</t>
  </si>
  <si>
    <t>https://twitter.com/bcmachlearn</t>
  </si>
  <si>
    <t>https://twitter.com/beyondthearc</t>
  </si>
  <si>
    <t>https://twitter.com/dmgerbino</t>
  </si>
  <si>
    <t>https://twitter.com/ottlegalrebels</t>
  </si>
  <si>
    <t>https://twitter.com/gagnelegal</t>
  </si>
  <si>
    <t>https://twitter.com/corgizilla</t>
  </si>
  <si>
    <t>https://twitter.com/pupperuki</t>
  </si>
  <si>
    <t>https://twitter.com/risnorwolf</t>
  </si>
  <si>
    <t>https://twitter.com/pawhealth</t>
  </si>
  <si>
    <t>https://twitter.com/williamandmary</t>
  </si>
  <si>
    <t>https://twitter.com/gnfrazier</t>
  </si>
  <si>
    <t>https://twitter.com/datacrunch_lab</t>
  </si>
  <si>
    <t>https://twitter.com/machinelearn_d</t>
  </si>
  <si>
    <t>https://twitter.com/wellsfargo</t>
  </si>
  <si>
    <t>https://twitter.com/wortpixel</t>
  </si>
  <si>
    <t>https://twitter.com/ralfklinkenberg</t>
  </si>
  <si>
    <t>https://twitter.com/rapidminer</t>
  </si>
  <si>
    <t>https://twitter.com/ingomierswa</t>
  </si>
  <si>
    <t>https://twitter.com/spectrumfox</t>
  </si>
  <si>
    <t>https://twitter.com/sdwolf</t>
  </si>
  <si>
    <t>https://twitter.com/fredgedling</t>
  </si>
  <si>
    <t>https://twitter.com/elc</t>
  </si>
  <si>
    <t>https://twitter.com/anirudhkoul</t>
  </si>
  <si>
    <t>https://twitter.com/ucsf</t>
  </si>
  <si>
    <t>https://twitter.com/andrewyng</t>
  </si>
  <si>
    <t>https://twitter.com/nycpyladies</t>
  </si>
  <si>
    <t>https://twitter.com/pydataamsterdam</t>
  </si>
  <si>
    <t>https://twitter.com/anacondainc</t>
  </si>
  <si>
    <t>https://twitter.com/ghc</t>
  </si>
  <si>
    <t>https://twitter.com/boweryfarming</t>
  </si>
  <si>
    <t>https://twitter.com/mariannehgv</t>
  </si>
  <si>
    <t>getfieldtitan
How #PredictiveAnalytics can improve
#CustomerExperience via @TechJohnEdwards
https://t.co/AKvmW9WpcS #technology
#pawcon #predictive #analytics
#machinelearning #deeplearning
#AI #DataScience Cc: @JDODKINS
@JohnDiJulius @predictanalytic
@Viral_B_Shah @mrogati @pawcon
@PA_Times</t>
  </si>
  <si>
    <t xml:space="preserve">pa_times
</t>
  </si>
  <si>
    <t xml:space="preserve">mrogati
</t>
  </si>
  <si>
    <t xml:space="preserve">viral_b_shah
</t>
  </si>
  <si>
    <t xml:space="preserve">johndijulius
</t>
  </si>
  <si>
    <t xml:space="preserve">jdodkins
</t>
  </si>
  <si>
    <t xml:space="preserve">techjohnedwards
</t>
  </si>
  <si>
    <t>ilceruttino
RT @getfieldtitan: How #PredictiveAnalytics
can improve #CustomerExperience
via @TechJohnEdwards https://t.co/AKvmW9WpcS
#technology #pawco…</t>
  </si>
  <si>
    <t>pawcon
We bet you can't watch The Dr.
Data Show without learning something
cool #doctordatashow #machinelearning
https://t.co/r0AkOLsS0h</t>
  </si>
  <si>
    <t>predictanalytic
Charge your career – attend one
of these three expert panels at
Mega-PAW 2019, June 16-20 in Vegas.
Register by tomorrow before the
lower prices end. https://t.co/lBwn4FM0Gz
#pawcon</t>
  </si>
  <si>
    <t>grjenkin
Wise Practitioner – Predictive
Analytics Interview Series: Cheong
Ang, University of California,
San Francisco - Predictive Analytics
Times - machine learning &amp;amp;
data science news https://t.co/mIH9c1xL4z
via @rightrelevance thanks @pawcon</t>
  </si>
  <si>
    <t xml:space="preserve">rightrelevance
</t>
  </si>
  <si>
    <t>nhlbi_translate
"Predictive Analytics stands for
Prioritizing Actions" Words of
wisdom shared at @NIH_NHLBI workshop
on #predictive analytics and #Implementation
Research. #ImpSci @pawcon @NIH
@CDCgov</t>
  </si>
  <si>
    <t xml:space="preserve">hhsgov
</t>
  </si>
  <si>
    <t xml:space="preserve">utsanantonio
</t>
  </si>
  <si>
    <t xml:space="preserve">onc_healthit
</t>
  </si>
  <si>
    <t xml:space="preserve">cdcgov
</t>
  </si>
  <si>
    <t xml:space="preserve">nih
</t>
  </si>
  <si>
    <t xml:space="preserve">nih_nhlbi
</t>
  </si>
  <si>
    <t>datentreiber
RT @PAWDeutschland: The one-day
workshop “Data Thinking” offers
a quick introduction to the topics
of design thinking and data strategy
bas…</t>
  </si>
  <si>
    <t>pawdeutschland
The one-day workshop “Data Thinking”
offers a quick introduction to
the topics of design thinking and
data strategy based on numerous
real-world examples and practical
exercises. Join us May 8, 2019
in Munich! https://t.co/tk2EtkkML6
#pawcon #machinelearning #datathinking
https://t.co/LZo4J4auHa</t>
  </si>
  <si>
    <t>brainroaring
RT @PAWIND40: In anticipation of
her upcoming conference presentation
at Predictive Analytics World for
Industry 4.0 Las Vegas, we asked
@m…</t>
  </si>
  <si>
    <t xml:space="preserve">m
</t>
  </si>
  <si>
    <t>pawind40
In anticipation of his upcoming
conference presentation at Predictive
Analytics World for Industry 4.0
Las Vegas, we asked Greg Stevens
from @VistraEnergy, a few questions
about their deployment of predictive
analytics: https://t.co/jLe7hoAex6
#pawcon #machinelearning #AI https://t.co/GSNt7t7ysq</t>
  </si>
  <si>
    <t>databaseusa
https://t.co/2NPPOxFnRD will be
at Predictive Analytics World Business
this year! We will see you in Las
Vegas, June 16-20, 2019! @pawcon
#Analytics #pawcon #PredictiveAnalytics
https://t.co/k0fzCAmHC4</t>
  </si>
  <si>
    <t>laveur
RT @pacanthro: Excited about @BiggestLittleFC?
We are too! Join us in our room
party for drinks, food, socializing,
and discounted PAWCon 2…</t>
  </si>
  <si>
    <t xml:space="preserve">biggestlittlefc
</t>
  </si>
  <si>
    <t>pacanthro
We are floored at the amount of
dealer responses we have received
for this year's con! Our Shopping
District is going to be PACKED
with quality furry goods! Biggest
number of dealers for PAWCon ever!
^_^</t>
  </si>
  <si>
    <t>anacisiongmbh
Die #PredictiveAnalyticsWorld beschäftigt
sich mit angewandtem #MachineLearning.
Im Mai in #München mit dabei ist
auch Rico Knapper, Chief Data Scientist
der #anacision. Erfahren Sie mehr
zu seinem Vortrag: https://t.co/laXEROcSiH
@PAWDeutschland #pawcon https://t.co/C2f7r45opR</t>
  </si>
  <si>
    <t xml:space="preserve">microsoft
</t>
  </si>
  <si>
    <t>mathew_jaya
RT @pawcon: In anticipation of
her upcoming conference presentation
at Predictive Analytics World for
Industry 4.0 Las Vegas, we asked
@mat…</t>
  </si>
  <si>
    <t xml:space="preserve">vistraenergy
</t>
  </si>
  <si>
    <t>gamergeeknews
RT @PAWIND40: In anticipation of
his upcoming conference presentation
at Predictive Analytics World for
Industry 4.0 Las Vegas, we asked
Gr…</t>
  </si>
  <si>
    <t>biconnections
8 MATLAB cheat sheets for data
science! https://t.co/tUmXdXUnwJ
#datascience #dataanalytics #data
@EUSmartCities @jeffsauer @Neo4jFr
@mkrigsman @alexanderhanff @pawcon
@Oracle https://t.co/Lc5tSt5Etj</t>
  </si>
  <si>
    <t xml:space="preserve">oracle
</t>
  </si>
  <si>
    <t xml:space="preserve">alexanderhanff
</t>
  </si>
  <si>
    <t xml:space="preserve">mkrigsman
</t>
  </si>
  <si>
    <t xml:space="preserve">neo4jfr
</t>
  </si>
  <si>
    <t xml:space="preserve">jeffsauer
</t>
  </si>
  <si>
    <t xml:space="preserve">eusmartcities
</t>
  </si>
  <si>
    <t>najimmei
RT @pawcon: In anticipation of
his upcoming conference presentation
at Predictive Analytics World for
Industry 4.0 Las Vegas, we asked
Greg…</t>
  </si>
  <si>
    <t xml:space="preserve">mat
</t>
  </si>
  <si>
    <t>prediidata
We were accepted to speak at a
number of conferences – come meet
with us there! @DLWCon @pawcon
@IoTWorldSeries @SensorsExpo @AASA_MEMA
#Technology #Series #PredictiveMaintenance
#DeepLearning https://t.co/pCH0dElLAp</t>
  </si>
  <si>
    <t xml:space="preserve">aasa_mema
</t>
  </si>
  <si>
    <t xml:space="preserve">sensorsexpo
</t>
  </si>
  <si>
    <t>tarun73
Wise Practitioner – Predictive
Analytics Interview Series: Jaya
Mathew, Microsoft - Predictive
Analytics Times - machine learning
&amp;amp; data science news https://t.co/IPxjcVQjUe
#pawcon</t>
  </si>
  <si>
    <t>seanthegshep
RT @DemetriusTrader: Does this
hat make me look dapper? #pawcon
Photo by Camerapup https://t.co/oVGSPu6Hhb</t>
  </si>
  <si>
    <t>demetriustrader
Does this hat make me look dapper?
#pawcon Photo by Camerapup https://t.co/oVGSPu6Hhb</t>
  </si>
  <si>
    <t>steventigeron
RT @DemetriusTrader: Does this
hat make me look dapper? #pawcon
Photo by Camerapup https://t.co/oVGSPu6Hhb</t>
  </si>
  <si>
    <t>trancemyth
RT @DemetriusTrader: Does this
hat make me look dapper? #pawcon
Photo by Camerapup https://t.co/oVGSPu6Hhb</t>
  </si>
  <si>
    <t>danglobal
Predictive Analytics World for
Industry 4.0 2019 will take place
on 6-7 May in Munich. Use our code
“DAN15” and get a 15% off: https://t.co/QTpyik5Pn6
#pawcon #datathinking #predictiveanalytics
#AI #datascience https://t.co/D8wufjS6UV</t>
  </si>
  <si>
    <t>a9raag
RT @prediidata: We were accepted
to speak at a number of conferences
– come meet with us there! @DLWCon
@pawcon @IoTWorldSeries @SensorsExp…</t>
  </si>
  <si>
    <t>iotworldseries
RT @prediidata: We were accepted
to speak at a number of conferences
– come meet with us there! @DLWCon
@pawcon @IoTWorldSeries @SensorsExp…</t>
  </si>
  <si>
    <t>dlwcon
Deep learning is white hot – both
in buzz and in value. These advanced
methods scale machine learning
to a new level of capabilities
– namely, achieving high performance
for large-signal input problems,
such as: https://t.co/hSDPzU4cnZ
#pawcon #machinelearning #deeplearning</t>
  </si>
  <si>
    <t>thechrischua
RT @prediidata: We were accepted
to speak at a number of conferences
– come meet with us there! @DLWCon
@pawcon @IoTWorldSeries @SensorsExp…</t>
  </si>
  <si>
    <t>zephyrthetiger
Kinda glad I’m not going to BLFC
this year. I’ve been to that con
many many times. It’s a load of
fun. But having a better job first
sounds better and I want to go
to PAWcon later in the year.</t>
  </si>
  <si>
    <t>mala_moot
RT @Tohrufusky: That's one spicey
fusky~ _xD83D__xDD25__xD83C__xDF36_️_xD83D__xDCA6__xD83D__xDC95_ ❤️: #FursuitFriday
_xD83D__xDCF8_: @jaceythefox _xD83D__xDCCD_: #PawCon ✂️:
@LupeSuits https://t.co/1gqghTCI5h</t>
  </si>
  <si>
    <t xml:space="preserve">lupesuits
</t>
  </si>
  <si>
    <t xml:space="preserve">jaceythefox
</t>
  </si>
  <si>
    <t>tohrufusky
That's one spicey fusky~ _xD83D__xDD25__xD83C__xDF36_️_xD83D__xDCA6__xD83D__xDC95_
❤️: #FursuitFriday _xD83D__xDCF8_: @jaceythefox
_xD83D__xDCCD_: #PawCon ✂️: @LupeSuits https://t.co/1gqghTCI5h</t>
  </si>
  <si>
    <t>thebearhurley
RT @Tohrufusky: That's one spicey
fusky~ _xD83D__xDD25__xD83C__xDF36_️_xD83D__xDCA6__xD83D__xDC95_ ❤️: #FursuitFriday
_xD83D__xDCF8_: @jaceythefox _xD83D__xDCCD_: #PawCon ✂️:
@LupeSuits https://t.co/1gqghTCI5h</t>
  </si>
  <si>
    <t>syrianbryn
RT @Tohrufusky: That's one spicey
fusky~ _xD83D__xDD25__xD83C__xDF36_️_xD83D__xDCA6__xD83D__xDC95_ ❤️: #FursuitFriday
_xD83D__xDCF8_: @jaceythefox _xD83D__xDCCD_: #PawCon ✂️:
@LupeSuits https://t.co/1gqghTCI5h</t>
  </si>
  <si>
    <t>boomervoneistee
RT @Tohrufusky: That's one spicey
fusky~ _xD83D__xDD25__xD83C__xDF36_️_xD83D__xDCA6__xD83D__xDC95_ ❤️: #FursuitFriday
_xD83D__xDCF8_: @jaceythefox _xD83D__xDCCD_: #PawCon ✂️:
@LupeSuits https://t.co/1gqghTCI5h</t>
  </si>
  <si>
    <t>bcmachlearn
RT @beyondthearc: A great lineup
this year (I’m chairing, so sure,
I’m biased) Practical advice and
an emphasis on real-world applications…</t>
  </si>
  <si>
    <t>beyondthearc
A great lineup this year (I’m chairing,
so sure, I’m biased) Practical
advice and an emphasis on real-world
applications of #MachineLearning.
#PredictiveAnalytics World for
Industry 4.0: Future of smart manufacturing
and IoT https://t.co/BMjZH0ElJ5
@pawcon https://t.co/X8KCpQFT8e</t>
  </si>
  <si>
    <t>dmgerbino
RT @beyondthearc: A great lineup
this year (I’m chairing, so sure,
I’m biased) Practical advice and
an emphasis on real-world applications…</t>
  </si>
  <si>
    <t>ottlegalrebels
RT @predictanalytic: It's the final
week to register for Mega-PAW Vegas
(June 16-20) before price break
ends Fri. Sign up for any or all
of…</t>
  </si>
  <si>
    <t>gagnelegal
RT @predictanalytic: It's the final
week to register for Mega-PAW Vegas
(June 16-20) before price break
ends Fri. Sign up for any or all
of…</t>
  </si>
  <si>
    <t>corgizilla
We also have PawCon up here so
if I want that small furry con
vibe we have one pretty close!</t>
  </si>
  <si>
    <t>pupperuki
@RisnorWolf I am not sure if I'm
doing any California stuff til
Pawcon... .w.</t>
  </si>
  <si>
    <t xml:space="preserve">risnorwolf
</t>
  </si>
  <si>
    <t>pawhealth
In anticipation of his upcoming
keynote presentation at Predictive
Analytics World for Healthcare,
we asked Louis F Rossiter Ph.D
from @williamandmary, a few questions
about their deployment of predictive
analytics: https://t.co/bzvl36wnxi
#pawcon #machinelearning #AI https://t.co/3M9g5Ubcao</t>
  </si>
  <si>
    <t xml:space="preserve">williamandmary
</t>
  </si>
  <si>
    <t>gnfrazier
RT @pawcon: Join the customer lifetime
value case study with Zeydy Ortiz
from @DataCrunch_Lab at PAW Financial
Las Vegas 2019! https://t.co…</t>
  </si>
  <si>
    <t>datacrunch_lab
RT @pawcon: Join the customer lifetime
value case study with Zeydy Ortiz
from @DataCrunch_Lab at PAW Financial
Las Vegas 2019! https://t.co…</t>
  </si>
  <si>
    <t>machinelearn_d
RT @pawcon: Register before this
Friday, April 26 - and start planning
and packing for the leading conference
series covering the commercia…</t>
  </si>
  <si>
    <t xml:space="preserve">wellsfargo
</t>
  </si>
  <si>
    <t>wortpixel
RT @RapidMiner: On May 6th @RalfKlinkenberg
will be presenting at Predictive
Analytics World for Industry 4.0!
Join his session on predicti…</t>
  </si>
  <si>
    <t xml:space="preserve">ralfklinkenberg
</t>
  </si>
  <si>
    <t>rapidminer
On May 6th @RalfKlinkenberg will
be presenting at Predictive Analytics
World for Industry 4.0! Join his
session on predicting assembly
plans for new 3D product designs
at Daimler Trucks. Register here
_xD83D__xDC49_ https://t.co/8ry3SAjEsd #DataScience
#PAW #PredictiveAnalytics @pawcon</t>
  </si>
  <si>
    <t>ingomierswa
RT @RapidMiner: On May 6th @RalfKlinkenberg
will be presenting at Predictive
Analytics World for Industry 4.0!
Join his session on predicti…</t>
  </si>
  <si>
    <t>spectrumfox
RT @pacanthro: We are floored at
the amount of dealer responses
we have received for this year's
con! Our Shopping District is going
to be…</t>
  </si>
  <si>
    <t>sdwolf
RT @pacanthro: We are floored at
the amount of dealer responses
we have received for this year's
con! Our Shopping District is going
to be…</t>
  </si>
  <si>
    <t>fredgedling
RT @RapidMiner: On May 6th @RalfKlinkenberg
will be presenting at Predictive
Analytics World for Industry 4.0!
Join his session on predicti…</t>
  </si>
  <si>
    <t>elc
RT @predictanalytic: Predicting
no-show patients promises great
savings for medical practices.
Read this PAW Healthcare pre-conference
snea…</t>
  </si>
  <si>
    <t xml:space="preserve">anirudhkoul
</t>
  </si>
  <si>
    <t xml:space="preserve">ucsf
</t>
  </si>
  <si>
    <t xml:space="preserve">andrewyng
</t>
  </si>
  <si>
    <t>nycpyladies
Marianne @mariannehgv is a data
scientist @BoweryFarming, where
she works on optimizing operations
and the supply chain. She has presented
at Grace Hopper Conference @ghc
&amp;amp; @anacondainc #AnacondaCON,
and will speak at Predictive Analytics
World @pawcon and @pydataamsterdam.
https://t.co/Bgho4xAi2V</t>
  </si>
  <si>
    <t xml:space="preserve">pydataamsterdam
</t>
  </si>
  <si>
    <t xml:space="preserve">anacondainc
</t>
  </si>
  <si>
    <t xml:space="preserve">ghc
</t>
  </si>
  <si>
    <t xml:space="preserve">boweryfarming
</t>
  </si>
  <si>
    <t xml:space="preserve">mariannehgv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</si>
  <si>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</si>
  <si>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</si>
  <si>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</si>
  <si>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</si>
  <si>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</si>
  <si>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</si>
  <si>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</si>
  <si>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</si>
  <si>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</si>
  <si>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</si>
  <si>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</si>
  <si>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</si>
  <si>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</si>
  <si>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</si>
  <si>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</si>
  <si>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</si>
  <si>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</si>
  <si>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</si>
  <si>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</si>
  <si>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</si>
  <si>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</si>
  <si>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</si>
  <si>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</si>
  <si>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</si>
  <si>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</si>
  <si>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</si>
  <si>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</si>
  <si>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</si>
  <si>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</si>
  <si>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</si>
  <si>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</si>
  <si>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</si>
  <si>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</si>
  <si>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</si>
  <si>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</si>
  <si>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</si>
  <si>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</si>
  <si>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</si>
  <si>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</si>
  <si>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</si>
  <si>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</si>
  <si>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</si>
  <si>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</si>
  <si>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</si>
  <si>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</si>
  <si>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</si>
  <si>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</si>
  <si>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</si>
  <si>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</si>
  <si>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</si>
  <si>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</si>
  <si>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</si>
  <si>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</si>
  <si>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</si>
  <si>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</si>
  <si>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</si>
  <si>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</si>
  <si>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</si>
  <si>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</si>
  <si>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</si>
  <si>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</si>
  <si>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</si>
  <si>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</si>
  <si>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</si>
  <si>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</si>
  <si>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</si>
  <si>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</si>
  <si>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</si>
  <si>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</si>
  <si>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</si>
  <si>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</si>
  <si>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</si>
  <si>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</si>
  <si>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</si>
  <si>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</si>
  <si>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</si>
  <si>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1.0.1.411</t>
  </si>
  <si>
    <t>Top URLs in Tweet in Entire Graph</t>
  </si>
  <si>
    <t>https://www.deeplearningworld.com/las-vegas/las-vegas-2019/agenda/#session64061</t>
  </si>
  <si>
    <t>https://twitter.com/AnirudhKoul/status/1029763315445030913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</si>
  <si>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</si>
  <si>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</si>
  <si>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</si>
  <si>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</si>
  <si>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</si>
  <si>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</si>
  <si>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</si>
  <si>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</si>
  <si>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</si>
  <si>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</si>
  <si>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</si>
  <si>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</si>
  <si>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</si>
  <si>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</si>
  <si>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</si>
  <si>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</si>
  <si>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</si>
  <si>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</si>
  <si>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</si>
  <si>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</si>
  <si>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</si>
  <si>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</si>
  <si>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http://www.predictiveanalyticsworld.com/doctor-data-show https://www.predictiveanalyticsworld.com/patimes/dr-data-video-a-i-is-a-big-fat-lie/9909/ https://1-risingmedia.com/newsletter/1554196435.html https://www.deeplearningworld.com/las-vegas/las-vegas-2019/agenda/#session64061 https://twitter.com/AnirudhKoul/status/1029763315445030913 https://www.predictiveanalyticsworld.com/patimes/wise-practitioner-predictive-analytics-interview-series-cheong-ang-university-of-california-san-francisco/10309/ https://www.predictiveanalyticsworld.com/patimes/wise-practitioner-predictive-analytics-interview-series-steve-lamb-ipm-ai-and-dan-fisher-swoop/10327/ https://www.predictiveanalyticsworld.com/lasvegas/ https://www.predictiveanalyticsworld.com/patimes/wise-practitioner-predictive-analytics-interview-series-cal-zemelman-cvp/10276/ https://1-risingmedia.com/newsletter/1555470697.html</t>
  </si>
  <si>
    <t>https://www.cio.com/article/3387640/7-ways-predictive-analytics-can-improve-customer-experience.html https://1-risingmedia.com/newsletter/1555560186.html https://www.predictiveanalyticsworld.com/newsletter/1555470697-i.html https://www.predictiveanalyticsworld.com/patimes/wise-practitioner-predictive-analytics-interview-series-chip-hart-physicians-computer-company-and-karl-rexer-rexer-analytics/10297/</t>
  </si>
  <si>
    <t>https://www.predictiveanalyticsworld.com/patimes/wise-practitioner-predictive-analytics-interview-series-greg-stevens-vistra-energy/10323/ https://www.predictiveanalyticsworld.com/patimes/wise-practitioner-predictive-analytics-interview-series-jaya-mathew-microsoft/10315/</t>
  </si>
  <si>
    <t>https://www.predictiveanalyticsworld.com/patimes/wise-practitioner-predictive-analytics-interview-series-jaya-mathew-microsoft/10315/ https://predictiveanalyticsworld.de/en/industry4-0/muenchen2019/</t>
  </si>
  <si>
    <t>https://www.anacision.de/de/aktuelles/predictive-analytics-world-industry-40-1/ https://predictiveanalyticsworld.de/en/industry4-0/data-thinking-with-martin-szugat/</t>
  </si>
  <si>
    <t>Top Domains in Tweet in Entire Graph</t>
  </si>
  <si>
    <t>deeplearningworld.com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</si>
  <si>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</si>
  <si>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</si>
  <si>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</si>
  <si>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</si>
  <si>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</si>
  <si>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</si>
  <si>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</si>
  <si>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</si>
  <si>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</si>
  <si>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</si>
  <si>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</si>
  <si>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</si>
  <si>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predictiveanalyticsworld.com 1-risingmedia.com deeplearningworld.com twitter.com databaseusa.com</t>
  </si>
  <si>
    <t>predictiveanalyticsworld.com cio.com 1-risingmedia.com</t>
  </si>
  <si>
    <t>predictiveanalyticsworld.com predictiveanalyticsworld.de</t>
  </si>
  <si>
    <t>anacision.de predictiveanalyticsworld.de</t>
  </si>
  <si>
    <t>Top Hashtags in Tweet in Entire Graph</t>
  </si>
  <si>
    <t>machinelearning</t>
  </si>
  <si>
    <t>doctordatashow</t>
  </si>
  <si>
    <t>predictiveanalytics</t>
  </si>
  <si>
    <t>ai</t>
  </si>
  <si>
    <t>deeplearning</t>
  </si>
  <si>
    <t>datascience</t>
  </si>
  <si>
    <t>fursuitfriday</t>
  </si>
  <si>
    <t>technology</t>
  </si>
  <si>
    <t>aipun</t>
  </si>
  <si>
    <t>Top Hashtags in Tweet in G1</t>
  </si>
  <si>
    <t>artificialintelligence</t>
  </si>
  <si>
    <t>industry40</t>
  </si>
  <si>
    <t>Top Hashtags in Tweet in G2</t>
  </si>
  <si>
    <t>customerexperience</t>
  </si>
  <si>
    <t>predictive</t>
  </si>
  <si>
    <t>analytics</t>
  </si>
  <si>
    <t>Top Hashtags in Tweet in G3</t>
  </si>
  <si>
    <t>Top Hashtags in Tweet in G4</t>
  </si>
  <si>
    <t>Top Hashtags in Tweet in G5</t>
  </si>
  <si>
    <t>dataanalytics</t>
  </si>
  <si>
    <t>data</t>
  </si>
  <si>
    <t>Top Hashtags in Tweet in G6</t>
  </si>
  <si>
    <t>implementation</t>
  </si>
  <si>
    <t>pair_nhlbi</t>
  </si>
  <si>
    <t>impsci</t>
  </si>
  <si>
    <t>Top Hashtags in Tweet in G7</t>
  </si>
  <si>
    <t>Top Hashtags in Tweet in G8</t>
  </si>
  <si>
    <t>paw</t>
  </si>
  <si>
    <t>Top Hashtags in Tweet in G9</t>
  </si>
  <si>
    <t>Top Hashtags in Tweet in G10</t>
  </si>
  <si>
    <t>Top Hashtags in Tweet</t>
  </si>
  <si>
    <t>machinelearning doctordatashow pawcon predictiveanalytics ai deeplearning datascience aipun artificialintelligence industry40</t>
  </si>
  <si>
    <t>pawcon machinelearning predictiveanalytics customerexperience technology explainableai predictive analytics deeplearning ai</t>
  </si>
  <si>
    <t>implementation pair_nhlbi predictive impsci predictiveanalytics</t>
  </si>
  <si>
    <t>machinelearning pawcon predictiveanalyticsworld münchen anacision datathinking</t>
  </si>
  <si>
    <t>Top Words in Tweet in Entire Graph</t>
  </si>
  <si>
    <t>Words in Sentiment List#1: Positive</t>
  </si>
  <si>
    <t>Words in Sentiment List#2: Negative</t>
  </si>
  <si>
    <t>Words in Sentiment List#3: Angry/Violent</t>
  </si>
  <si>
    <t>Non-categorized Words</t>
  </si>
  <si>
    <t>Total Words</t>
  </si>
  <si>
    <t>#machinelearning</t>
  </si>
  <si>
    <t>#pawcon</t>
  </si>
  <si>
    <t>Top Words in Tweet in G1</t>
  </si>
  <si>
    <t>dr</t>
  </si>
  <si>
    <t>#doctordatashow</t>
  </si>
  <si>
    <t>show</t>
  </si>
  <si>
    <t>watch</t>
  </si>
  <si>
    <t>learning</t>
  </si>
  <si>
    <t>Top Words in Tweet in G2</t>
  </si>
  <si>
    <t>healthcare</t>
  </si>
  <si>
    <t>mega</t>
  </si>
  <si>
    <t>june</t>
  </si>
  <si>
    <t>16</t>
  </si>
  <si>
    <t>20</t>
  </si>
  <si>
    <t>vegas</t>
  </si>
  <si>
    <t>register</t>
  </si>
  <si>
    <t>before</t>
  </si>
  <si>
    <t>Top Words in Tweet in G3</t>
  </si>
  <si>
    <t>anticipation</t>
  </si>
  <si>
    <t>upcoming</t>
  </si>
  <si>
    <t>conference</t>
  </si>
  <si>
    <t>presentation</t>
  </si>
  <si>
    <t>world</t>
  </si>
  <si>
    <t>asked</t>
  </si>
  <si>
    <t>industry</t>
  </si>
  <si>
    <t>Top Words in Tweet in G4</t>
  </si>
  <si>
    <t>one</t>
  </si>
  <si>
    <t>spicey</t>
  </si>
  <si>
    <t>fusky</t>
  </si>
  <si>
    <t>#fursuitfriday</t>
  </si>
  <si>
    <t>Top Words in Tweet in G5</t>
  </si>
  <si>
    <t>Top Words in Tweet in G6</t>
  </si>
  <si>
    <t>words</t>
  </si>
  <si>
    <t>wisdom</t>
  </si>
  <si>
    <t>workshop</t>
  </si>
  <si>
    <t>#implementation</t>
  </si>
  <si>
    <t>research</t>
  </si>
  <si>
    <t>Top Words in Tweet in G7</t>
  </si>
  <si>
    <t>Top Words in Tweet in G8</t>
  </si>
  <si>
    <t>6th</t>
  </si>
  <si>
    <t>presenting</t>
  </si>
  <si>
    <t>4</t>
  </si>
  <si>
    <t>0</t>
  </si>
  <si>
    <t>join</t>
  </si>
  <si>
    <t>Top Words in Tweet in G9</t>
  </si>
  <si>
    <t>room</t>
  </si>
  <si>
    <t>party</t>
  </si>
  <si>
    <t>floored</t>
  </si>
  <si>
    <t>amount</t>
  </si>
  <si>
    <t>dealer</t>
  </si>
  <si>
    <t>responses</t>
  </si>
  <si>
    <t>received</t>
  </si>
  <si>
    <t>year's</t>
  </si>
  <si>
    <t>Top Words in Tweet in G10</t>
  </si>
  <si>
    <t>hat</t>
  </si>
  <si>
    <t>make</t>
  </si>
  <si>
    <t>look</t>
  </si>
  <si>
    <t>dapper</t>
  </si>
  <si>
    <t>photo</t>
  </si>
  <si>
    <t>camerapup</t>
  </si>
  <si>
    <t>Top Words in Tweet</t>
  </si>
  <si>
    <t>#machinelearning data dr #doctordatashow #pawcon show predictive analytics watch learning</t>
  </si>
  <si>
    <t>paw predictanalytic healthcare mega june 16 20 vegas register before</t>
  </si>
  <si>
    <t>predictive analytics anticipation upcoming conference presentation world vegas asked industry</t>
  </si>
  <si>
    <t>one spicey fusky #fursuitfriday jaceythefox #pawcon lupesuits tohrufusky</t>
  </si>
  <si>
    <t>predictive analytics nih_nhlbi pawcon words wisdom workshop #implementation research nih</t>
  </si>
  <si>
    <t>6th ralfklinkenberg presenting predictive analytics world industry 4 0 join</t>
  </si>
  <si>
    <t>pacanthro pawcon room party floored amount dealer responses received year's</t>
  </si>
  <si>
    <t>hat make look dapper #pawcon photo camerapup demetriustrader</t>
  </si>
  <si>
    <t>predictive analytics times #pawcon year many better want pawcon</t>
  </si>
  <si>
    <t>m world great lineup year chairing sure biased practical advice</t>
  </si>
  <si>
    <t>data thinking #machinelearning pawdeutschland #pawcon one day workshop offers quick</t>
  </si>
  <si>
    <t>predictive analytics</t>
  </si>
  <si>
    <t>Top Word Pairs in Tweet in Entire Graph</t>
  </si>
  <si>
    <t>predictive,analytics</t>
  </si>
  <si>
    <t>analytics,world</t>
  </si>
  <si>
    <t>industry,4</t>
  </si>
  <si>
    <t>4,0</t>
  </si>
  <si>
    <t>world,industry</t>
  </si>
  <si>
    <t>dr,data</t>
  </si>
  <si>
    <t>#doctordatashow,#machinelearning</t>
  </si>
  <si>
    <t>anticipation,upcoming</t>
  </si>
  <si>
    <t>presentation,predictive</t>
  </si>
  <si>
    <t>data,show</t>
  </si>
  <si>
    <t>Top Word Pairs in Tweet in G1</t>
  </si>
  <si>
    <t>machine,learning</t>
  </si>
  <si>
    <t>#pawcon,#machinelearning</t>
  </si>
  <si>
    <t>watch,episode</t>
  </si>
  <si>
    <t>analytics,#pawcon</t>
  </si>
  <si>
    <t>accepted,speak</t>
  </si>
  <si>
    <t>Top Word Pairs in Tweet in G2</t>
  </si>
  <si>
    <t>mega,paw</t>
  </si>
  <si>
    <t>june,16</t>
  </si>
  <si>
    <t>16,20</t>
  </si>
  <si>
    <t>paw,healthcare</t>
  </si>
  <si>
    <t>final,week</t>
  </si>
  <si>
    <t>week,register</t>
  </si>
  <si>
    <t>register,mega</t>
  </si>
  <si>
    <t>paw,vegas</t>
  </si>
  <si>
    <t>vegas,june</t>
  </si>
  <si>
    <t>20,before</t>
  </si>
  <si>
    <t>Top Word Pairs in Tweet in G3</t>
  </si>
  <si>
    <t>upcoming,conference</t>
  </si>
  <si>
    <t>conference,presentation</t>
  </si>
  <si>
    <t>vegas,asked</t>
  </si>
  <si>
    <t>Top Word Pairs in Tweet in G4</t>
  </si>
  <si>
    <t>one,spicey</t>
  </si>
  <si>
    <t>spicey,fusky</t>
  </si>
  <si>
    <t>fusky,#fursuitfriday</t>
  </si>
  <si>
    <t>#fursuitfriday,jaceythefox</t>
  </si>
  <si>
    <t>jaceythefox,#pawcon</t>
  </si>
  <si>
    <t>#pawcon,lupesuits</t>
  </si>
  <si>
    <t>tohrufusky,one</t>
  </si>
  <si>
    <t>Top Word Pairs in Tweet in G5</t>
  </si>
  <si>
    <t>Top Word Pairs in Tweet in G6</t>
  </si>
  <si>
    <t>words,wisdom</t>
  </si>
  <si>
    <t>nih_nhlbi,workshop</t>
  </si>
  <si>
    <t>analytics,#implementation</t>
  </si>
  <si>
    <t>#implementation,research</t>
  </si>
  <si>
    <t>Top Word Pairs in Tweet in G7</t>
  </si>
  <si>
    <t>Top Word Pairs in Tweet in G8</t>
  </si>
  <si>
    <t>6th,ralfklinkenberg</t>
  </si>
  <si>
    <t>ralfklinkenberg,presenting</t>
  </si>
  <si>
    <t>presenting,predictive</t>
  </si>
  <si>
    <t>0,join</t>
  </si>
  <si>
    <t>join,session</t>
  </si>
  <si>
    <t>Top Word Pairs in Tweet in G9</t>
  </si>
  <si>
    <t>floored,amount</t>
  </si>
  <si>
    <t>amount,dealer</t>
  </si>
  <si>
    <t>dealer,responses</t>
  </si>
  <si>
    <t>responses,received</t>
  </si>
  <si>
    <t>received,year's</t>
  </si>
  <si>
    <t>year's,shopping</t>
  </si>
  <si>
    <t>shopping,district</t>
  </si>
  <si>
    <t>district,going</t>
  </si>
  <si>
    <t>excited,biggestlittlefc</t>
  </si>
  <si>
    <t>biggestlittlefc,join</t>
  </si>
  <si>
    <t>Top Word Pairs in Tweet in G10</t>
  </si>
  <si>
    <t>hat,make</t>
  </si>
  <si>
    <t>make,look</t>
  </si>
  <si>
    <t>look,dapper</t>
  </si>
  <si>
    <t>dapper,#pawcon</t>
  </si>
  <si>
    <t>#pawcon,photo</t>
  </si>
  <si>
    <t>photo,camerapup</t>
  </si>
  <si>
    <t>demetriustrader,hat</t>
  </si>
  <si>
    <t>Top Word Pairs in Tweet</t>
  </si>
  <si>
    <t>dr,data  #doctordatashow,#machinelearning  data,show  predictive,analytics  machine,learning  #pawcon,#machinelearning  watch,episode  analytics,world  analytics,#pawcon  accepted,speak</t>
  </si>
  <si>
    <t>mega,paw  june,16  16,20  paw,healthcare  final,week  week,register  register,mega  paw,vegas  vegas,june  20,before</t>
  </si>
  <si>
    <t>predictive,analytics  anticipation,upcoming  upcoming,conference  conference,presentation  presentation,predictive  analytics,world  vegas,asked  world,industry  industry,4  4,0</t>
  </si>
  <si>
    <t>one,spicey  spicey,fusky  fusky,#fursuitfriday  #fursuitfriday,jaceythefox  jaceythefox,#pawcon  #pawcon,lupesuits  tohrufusky,one</t>
  </si>
  <si>
    <t>predictive,analytics  words,wisdom  nih_nhlbi,workshop  analytics,#implementation  #implementation,research</t>
  </si>
  <si>
    <t>6th,ralfklinkenberg  ralfklinkenberg,presenting  presenting,predictive  predictive,analytics  analytics,world  world,industry  industry,4  4,0  0,join  join,session</t>
  </si>
  <si>
    <t>floored,amount  amount,dealer  dealer,responses  responses,received  received,year's  year's,shopping  shopping,district  district,going  excited,biggestlittlefc  biggestlittlefc,join</t>
  </si>
  <si>
    <t>hat,make  make,look  look,dapper  dapper,#pawcon  #pawcon,photo  photo,camerapup  demetriustrader,hat</t>
  </si>
  <si>
    <t>great,lineup  lineup,year  year,m  m,chairing  chairing,sure  sure,m  m,biased  biased,practical  practical,advice  advice,emphasis</t>
  </si>
  <si>
    <t>one,day  day,workshop  workshop,data  data,thinking  thinking,offers  offers,quick  quick,introduction  introduction,topics  topics,design  design,thinking</t>
  </si>
  <si>
    <t>Top Replied-To in Entire Graph</t>
  </si>
  <si>
    <t>Top Mentioned in Entire Graph</t>
  </si>
  <si>
    <t>Top Replied-To in G1</t>
  </si>
  <si>
    <t>Top Replied-To in G2</t>
  </si>
  <si>
    <t>Top Mentioned in G1</t>
  </si>
  <si>
    <t>sensorsexp</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</si>
  <si>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</si>
  <si>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</si>
  <si>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</si>
  <si>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</si>
  <si>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</si>
  <si>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</si>
  <si>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</si>
  <si>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</si>
  <si>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</si>
  <si>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</si>
  <si>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</si>
  <si>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</si>
  <si>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</si>
  <si>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</si>
  <si>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</si>
  <si>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</si>
  <si>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</si>
  <si>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</si>
  <si>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</si>
  <si>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pawcon dlwcon iotworldseries prediidata sensorsexp datacrunch_lab andrewyng wellsfargo anirudhkoul mathew_jaya</t>
  </si>
  <si>
    <t>predictanalytic pawcon techjohnedwards jdodkins johndijulius viral_b_shah mrogati pa_times getfieldtitan</t>
  </si>
  <si>
    <t>pawcon mat pawind40 vistraenergy mathew_jaya microsoft m</t>
  </si>
  <si>
    <t>jaceythefox lupesuits tohrufusky</t>
  </si>
  <si>
    <t>eusmartcities jeffsauer neo4jfr mkrigsman alexanderhanff pawcon oracle</t>
  </si>
  <si>
    <t>nih_nhlbi pawcon nih cdcgov utsanantonio hhsgov onc_healthit</t>
  </si>
  <si>
    <t>mariannehgv boweryfarming ghc anacondainc pawcon pydataamsterdam</t>
  </si>
  <si>
    <t>ralfklinkenberg rapidminer pawcon</t>
  </si>
  <si>
    <t>pacanthro biggestlittlefc</t>
  </si>
  <si>
    <t>beyondthearc pawcon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</si>
  <si>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</si>
  <si>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</si>
  <si>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</si>
  <si>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</si>
  <si>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</si>
  <si>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</si>
  <si>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</si>
  <si>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</si>
  <si>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</si>
  <si>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</si>
  <si>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</si>
  <si>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</si>
  <si>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machinelearn_d thechrischua grjenkin iotworldseries ucsf wellsfargo sensorsexpo pawcon gnfrazier anirudhkoul</t>
  </si>
  <si>
    <t>ottlegalrebels gagnelegal johndijulius ilceruttino viral_b_shah mrogati pa_times predictanalytic jdodkins techjohnedwards</t>
  </si>
  <si>
    <t>gamergeeknews mat brainroaring microsoft m mathew_jaya pawind40 najimmei vistraenergy</t>
  </si>
  <si>
    <t>syrianbryn mala_moot tohrufusky boomervoneistee jaceythefox thebearhurley lupesuits</t>
  </si>
  <si>
    <t>biconnections mkrigsman alexanderhanff oracle jeffsauer eusmartcities neo4jfr</t>
  </si>
  <si>
    <t>onc_healthit cdcgov hhsgov nih nih_nhlbi nhlbi_translate utsanantonio</t>
  </si>
  <si>
    <t>ghc anacondainc pydataamsterdam nycpyladies boweryfarming mariannehgv</t>
  </si>
  <si>
    <t>wortpixel rapidminer ingomierswa ralfklinkenberg fredgedling</t>
  </si>
  <si>
    <t>sdwolf laveur spectrumfox biggestlittlefc pacanthro</t>
  </si>
  <si>
    <t>seanthegshep steventigeron demetriustrader trancemyth</t>
  </si>
  <si>
    <t>corgizilla tarun73 danglobal zephyrthetiger</t>
  </si>
  <si>
    <t>dmgerbino beyondthearc bcmachlearn</t>
  </si>
  <si>
    <t>pawdeutschland datentreiber anacisiongmbh</t>
  </si>
  <si>
    <t>williamandmary pawhealth</t>
  </si>
  <si>
    <t>pupperuki risnorwolf</t>
  </si>
  <si>
    <t>Top URLs in Tweet by Count</t>
  </si>
  <si>
    <t>http://www.predictiveanalyticsworld.com/doctor-data-show https://www.predictiveanalyticsworld.com/patimes/dr-data-video-a-i-is-a-big-fat-lie/9909/ https://1-risingmedia.com/newsletter/1554196435.html https://www.predictiveanalyticsworld.com/patimes/wise-practitioner-predictive-analytics-interview-series-cheong-ang-university-of-california-san-francisco/10309/ https://www.deeplearningworld.com/las-vegas/las-vegas-2019/agenda/#session64061 https://twitter.com/AnirudhKoul/status/1029763315445030913 https://www.predictiveanalyticsworld.com/financial/2019/agenda/#session63802 https://www.predictiveanalyticsworld.com/patimes/wise-practitioner-predictive-analytics-interview-series-greg-stevens-vistra-energy/10323/ https://www.predictiveanalyticsworld.com/patimes/wise-practitioner-predictive-analytics-interview-series-jaya-mathew-microsoft/10315/ https://1-risingmedia.com/newsletter/1555470697.html</t>
  </si>
  <si>
    <t>https://1-risingmedia.com/newsletter/1555560186.html https://www.predictiveanalyticsworld.com/patimes/wise-practitioner-predictive-analytics-interview-series-chip-hart-physicians-computer-company-and-karl-rexer-rexer-analytics/10297/ https://www.predictiveanalyticsworld.com/newsletter/1555470697-i.html</t>
  </si>
  <si>
    <t>https://www.deeplearningworld.com/las-vegas/las-vegas-2019/agenda/#session64061 https://twitter.com/AnirudhKoul/status/1029763315445030913 https://1-risingmedia.com/newsletter/1554197337.html</t>
  </si>
  <si>
    <t>Top URLs in Tweet by Salience</t>
  </si>
  <si>
    <t>Top Domains in Tweet by Count</t>
  </si>
  <si>
    <t>predictiveanalyticsworld.com 1-risingmedia.com deeplearningworld.com twitter.com</t>
  </si>
  <si>
    <t>predictiveanalyticsworld.com 1-risingmedia.com</t>
  </si>
  <si>
    <t>deeplearningworld.com twitter.com 1-risingmedia.com</t>
  </si>
  <si>
    <t>Top Domains in Tweet by Salience</t>
  </si>
  <si>
    <t>1-risingmedia.com predictiveanalyticsworld.com deeplearningworld.com twitter.com</t>
  </si>
  <si>
    <t>1-risingmedia.com predictiveanalyticsworld.com</t>
  </si>
  <si>
    <t>Top Hashtags in Tweet by Count</t>
  </si>
  <si>
    <t>machinelearning doctordatashow pawcon predictiveanalytics ai deeplearning datascience aipun explainableai industry40</t>
  </si>
  <si>
    <t>pawcon explainableai machinelearning</t>
  </si>
  <si>
    <t>Top Hashtags in Tweet by Salience</t>
  </si>
  <si>
    <t>pawcon predictiveanalytics ai doctordatashow deeplearning datascience aipun explainableai industry40 artificialintelligence</t>
  </si>
  <si>
    <t>explainableai machinelearning pawcon</t>
  </si>
  <si>
    <t>predictive impsci predictiveanalytics implementation pair_nhlbi</t>
  </si>
  <si>
    <t>Top Words in Tweet by Count</t>
  </si>
  <si>
    <t>#predictiveanalytics improve #customerexperience via techjohnedwards #technology #pawcon #predictive #analytics #machinelearning</t>
  </si>
  <si>
    <t>getfieldtitan #predictiveanalytics improve #customerexperience via techjohnedwards #technology #pawco</t>
  </si>
  <si>
    <t>#machinelearning data dr #doctordatashow show watch predictive analytics #pawcon vegas</t>
  </si>
  <si>
    <t>paw #pawcon healthcare mega june 16 20 vegas register before</t>
  </si>
  <si>
    <t>predictive analytics wise practitioner interview series cheong ang university california</t>
  </si>
  <si>
    <t>predictive analytics nih_nhlbi words wisdom workshop #implementation research nih #pair_nhlbi</t>
  </si>
  <si>
    <t>data thinking pawdeutschland one day workshop offers quick introduction topics</t>
  </si>
  <si>
    <t>data thinking one day workshop offers quick introduction topics design</t>
  </si>
  <si>
    <t>pawind40 anticipation upcoming conference presentation predictive analytics world industry 4</t>
  </si>
  <si>
    <t>predictive analytics anticipation upcoming conference presentation world industry 4 0</t>
  </si>
  <si>
    <t>predictive analytics world business year see las vegas june 16</t>
  </si>
  <si>
    <t>pacanthro excited biggestlittlefc join room party drinks food socializing discounted</t>
  </si>
  <si>
    <t>_ room party floored amount dealer responses received year's con</t>
  </si>
  <si>
    <t>mit die #predictiveanalyticsworld beschäftigt sich angewandtem #machinelearning im mai #münchen</t>
  </si>
  <si>
    <t>anticipation upcoming conference presentation predictive analytics world industry 4 0</t>
  </si>
  <si>
    <t>8 matlab cheat sheets data science #datascience #dataanalytics #data eusmartcities</t>
  </si>
  <si>
    <t>anticipation upcoming conference presentation predictive analytics world las vegas asked</t>
  </si>
  <si>
    <t>accepted speak number conferences come meet dlwcon iotworldseries sensorsexpo aasa_mema</t>
  </si>
  <si>
    <t>predictive analytics wise practitioner interview series jaya mathew microsoft times</t>
  </si>
  <si>
    <t>demetriustrader hat make look dapper #pawcon photo camerapup</t>
  </si>
  <si>
    <t>hat make look dapper #pawcon photo camerapup</t>
  </si>
  <si>
    <t>predictive analytics world industry 4 0 2019 take place 6</t>
  </si>
  <si>
    <t>prediidata accepted speak number conferences come meet dlwcon iotworldseries sensorsexp</t>
  </si>
  <si>
    <t>learning deep #deeplearning #machinelearning #pawcon congratulations world las vegas keynote</t>
  </si>
  <si>
    <t>year many better kinda glad m going blfc ve con</t>
  </si>
  <si>
    <t>tohrufusky one spicey fusky #fursuitfriday jaceythefox #pawcon lupesuits</t>
  </si>
  <si>
    <t>one spicey fusky #fursuitfriday jaceythefox #pawcon lupesuits</t>
  </si>
  <si>
    <t>m beyondthearc great lineup year chairing sure biased practical advice</t>
  </si>
  <si>
    <t>world m industry 4 0 great lineup year chairing sure</t>
  </si>
  <si>
    <t>predictanalytic final week register mega paw vegas june 16 20</t>
  </si>
  <si>
    <t>up here want small furry con vibe one pretty close</t>
  </si>
  <si>
    <t>risnorwolf sure doing california stuff til w</t>
  </si>
  <si>
    <t>predictive analytics anticipation upcoming keynote presentation world healthcare asked louis</t>
  </si>
  <si>
    <t>join customer lifetime value case study zeydy ortiz datacrunch_lab paw</t>
  </si>
  <si>
    <t>learning check out keynote wellsfargo data science vp nathan susanj</t>
  </si>
  <si>
    <t>rapidminer 6th ralfklinkenberg presenting predictive analytics world industry 4 0</t>
  </si>
  <si>
    <t>pacanthro floored amount dealer responses received year's con shopping district</t>
  </si>
  <si>
    <t>predictanalytic predicting show patients promises great savings medical practices read</t>
  </si>
  <si>
    <t>marianne mariannehgv data scientist boweryfarming works optimizing operations supply chain</t>
  </si>
  <si>
    <t>Top Words in Tweet by Salience</t>
  </si>
  <si>
    <t>predictive analytics episode #pawcon vegas #predictiveanalytics watch world las learning</t>
  </si>
  <si>
    <t>paw mega june 16 20 vegas register before predicting read</t>
  </si>
  <si>
    <t>analytics stands prioritizing actions shared #predictive #impsci cdcgov draft u</t>
  </si>
  <si>
    <t>greg stevens vistraenergy mathew_jaya microsoft predictive analytics anticipation upcoming conference</t>
  </si>
  <si>
    <t>room party floored amount dealer responses received year's con shopping</t>
  </si>
  <si>
    <t>mat greg healthcare cheong industry 4 0 anticipation upcoming conference</t>
  </si>
  <si>
    <t>congratulations world las vegas keynote speaker anirudhkoul wish best good</t>
  </si>
  <si>
    <t>m great lineup year chairing sure biased practical advice emphasis</t>
  </si>
  <si>
    <t>floored amount dealer responses received year's con shopping district going</t>
  </si>
  <si>
    <t>Top Word Pairs in Tweet by Count</t>
  </si>
  <si>
    <t>#predictiveanalytics,improve  improve,#customerexperience  #customerexperience,via  via,techjohnedwards  techjohnedwards,#technology  #technology,#pawcon  #pawcon,#predictive  #predictive,#analytics  #analytics,#machinelearning  #machinelearning,#deeplearning</t>
  </si>
  <si>
    <t>getfieldtitan,#predictiveanalytics  #predictiveanalytics,improve  improve,#customerexperience  #customerexperience,via  via,techjohnedwards  techjohnedwards,#technology  #technology,#pawco</t>
  </si>
  <si>
    <t>dr,data  #doctordatashow,#machinelearning  data,show  predictive,analytics  las,vegas  watch,episode  analytics,world  analytics,#pawcon  #pawcon,#machinelearning  anticipation,upcoming</t>
  </si>
  <si>
    <t>mega,paw  june,16  16,20  paw,healthcare  charge,career  career,attend  attend,one  one,three  three,expert  expert,panels</t>
  </si>
  <si>
    <t>predictive,analytics  wise,practitioner  practitioner,predictive  analytics,interview  interview,series  series,cheong  cheong,ang  ang,university  university,california  california,san</t>
  </si>
  <si>
    <t>predictive,analytics  words,wisdom  nih_nhlbi,workshop  analytics,#implementation  #implementation,research  analytics,stands  stands,prioritizing  prioritizing,actions  actions,words  wisdom,shared</t>
  </si>
  <si>
    <t>pawdeutschland,one  one,day  day,workshop  workshop,data  data,thinking  thinking,offers  offers,quick  quick,introduction  introduction,topics  topics,design</t>
  </si>
  <si>
    <t>pawind40,anticipation  anticipation,upcoming  upcoming,conference  conference,presentation  presentation,predictive  predictive,analytics  analytics,world  world,industry  industry,4  4,0</t>
  </si>
  <si>
    <t>predictive,analytics  anticipation,upcoming  upcoming,conference  conference,presentation  presentation,predictive  analytics,world  world,industry  industry,4  4,0  0,las</t>
  </si>
  <si>
    <t>predictive,analytics  analytics,world  world,business  business,year  year,see  see,las  las,vegas  vegas,june  june,16  16,20</t>
  </si>
  <si>
    <t>pacanthro,excited  excited,biggestlittlefc  biggestlittlefc,join  join,room  room,party  party,drinks  drinks,food  food,socializing  socializing,discounted  discounted,pawcon</t>
  </si>
  <si>
    <t>floored,amount  amount,dealer  dealer,responses  responses,received  received,year's  year's,con  con,shopping  shopping,district  district,going  going,packed</t>
  </si>
  <si>
    <t>die,#predictiveanalyticsworld  #predictiveanalyticsworld,beschäftigt  beschäftigt,sich  sich,mit  mit,angewandtem  angewandtem,#machinelearning  #machinelearning,im  im,mai  mai,#münchen  #münchen,mit</t>
  </si>
  <si>
    <t>pawcon,anticipation  anticipation,upcoming  upcoming,conference  conference,presentation  presentation,predictive  predictive,analytics  analytics,world  world,industry  industry,4  4,0</t>
  </si>
  <si>
    <t>8,matlab  matlab,cheat  cheat,sheets  sheets,data  data,science  science,#datascience  #datascience,#dataanalytics  #dataanalytics,#data  #data,eusmartcities  eusmartcities,jeffsauer</t>
  </si>
  <si>
    <t>pawcon,anticipation  anticipation,upcoming  upcoming,conference  conference,presentation  presentation,predictive  predictive,analytics  analytics,world  las,vegas  vegas,asked  world,industry</t>
  </si>
  <si>
    <t>accepted,speak  speak,number  number,conferences  conferences,come  come,meet  meet,dlwcon  dlwcon,pawcon  pawcon,iotworldseries  iotworldseries,sensorsexpo  sensorsexpo,aasa_mema</t>
  </si>
  <si>
    <t>predictive,analytics  wise,practitioner  practitioner,predictive  analytics,interview  interview,series  series,jaya  jaya,mathew  mathew,microsoft  microsoft,predictive  analytics,times</t>
  </si>
  <si>
    <t>demetriustrader,hat  hat,make  make,look  look,dapper  dapper,#pawcon  #pawcon,photo  photo,camerapup</t>
  </si>
  <si>
    <t>hat,make  make,look  look,dapper  dapper,#pawcon  #pawcon,photo  photo,camerapup</t>
  </si>
  <si>
    <t>predictive,analytics  analytics,world  world,industry  industry,4  4,0  0,2019  2019,take  take,place  place,6  6,7</t>
  </si>
  <si>
    <t>prediidata,accepted  accepted,speak  speak,number  number,conferences  conferences,come  come,meet  meet,dlwcon  dlwcon,pawcon  pawcon,iotworldseries  iotworldseries,sensorsexp</t>
  </si>
  <si>
    <t>deep,learning  congratulations,deep  learning,world  world,las  las,vegas  vegas,keynote  keynote,speaker  speaker,anirudhkoul  anirudhkoul,wish  wish,best</t>
  </si>
  <si>
    <t>kinda,glad  glad,m  m,going  going,blfc  blfc,year  year,ve  ve,con  con,many  many,many  many,times</t>
  </si>
  <si>
    <t>tohrufusky,one  one,spicey  spicey,fusky  fusky,#fursuitfriday  #fursuitfriday,jaceythefox  jaceythefox,#pawcon  #pawcon,lupesuits</t>
  </si>
  <si>
    <t>one,spicey  spicey,fusky  fusky,#fursuitfriday  #fursuitfriday,jaceythefox  jaceythefox,#pawcon  #pawcon,lupesuits</t>
  </si>
  <si>
    <t>beyondthearc,great  great,lineup  lineup,year  year,m  m,chairing  chairing,sure  sure,m  m,biased  biased,practical  practical,advice</t>
  </si>
  <si>
    <t>world,industry  industry,4  4,0  great,lineup  lineup,year  year,m  m,chairing  chairing,sure  sure,m  m,biased</t>
  </si>
  <si>
    <t>predictanalytic,final  final,week  week,register  register,mega  mega,paw  paw,vegas  vegas,june  june,16  16,20  20,before</t>
  </si>
  <si>
    <t>pawcon,up  up,here  here,want  want,small  small,furry  furry,con  con,vibe  vibe,one  one,pretty  pretty,close</t>
  </si>
  <si>
    <t>risnorwolf,sure  sure,doing  doing,california  california,stuff  stuff,til  til,pawcon  pawcon,w</t>
  </si>
  <si>
    <t>predictive,analytics  anticipation,upcoming  upcoming,keynote  keynote,presentation  presentation,predictive  analytics,world  world,healthcare  healthcare,asked  asked,louis  louis,f</t>
  </si>
  <si>
    <t>pawcon,join  join,customer  customer,lifetime  lifetime,value  value,case  case,study  study,zeydy  zeydy,ortiz  ortiz,datacrunch_lab  datacrunch_lab,paw</t>
  </si>
  <si>
    <t>pawcon,check  check,out  out,keynote  keynote,wellsfargo  wellsfargo,data  data,science  science,vp  vp,nathan  nathan,susanj  susanj,#pawcon</t>
  </si>
  <si>
    <t>rapidminer,6th  6th,ralfklinkenberg  ralfklinkenberg,presenting  presenting,predictive  predictive,analytics  analytics,world  world,industry  industry,4  4,0  0,join</t>
  </si>
  <si>
    <t>pacanthro,floored  floored,amount  amount,dealer  dealer,responses  responses,received  received,year's  year's,con  con,shopping  shopping,district  district,going</t>
  </si>
  <si>
    <t>predictanalytic,predicting  predicting,show  show,patients  patients,promises  promises,great  great,savings  savings,medical  medical,practices  practices,read  read,paw</t>
  </si>
  <si>
    <t>marianne,mariannehgv  mariannehgv,data  data,scientist  scientist,boweryfarming  boweryfarming,works  works,optimizing  optimizing,operations  operations,supply  supply,chain  chain,presented</t>
  </si>
  <si>
    <t>Top Word Pairs in Tweet by Salience</t>
  </si>
  <si>
    <t>predictive,analytics  las,vegas  watch,episode  data,show  dr,data  #doctordatashow,#machinelearning  analytics,world  analytics,#pawcon  #pawcon,#machinelearning  anticipation,upcoming</t>
  </si>
  <si>
    <t>analytics,stands  stands,prioritizing  prioritizing,actions  actions,words  wisdom,shared  shared,nih_nhlbi  workshop,#predictive  #predictive,analytics  research,#impsci  #impsci,pawcon</t>
  </si>
  <si>
    <t>asked,greg  greg,stevens  stevens,vistraenergy  vistraenergy,few  asked,mathew_jaya  mathew_jaya,microsoft  microsoft,few  predictive,analytics  anticipation,upcoming  upcoming,conference</t>
  </si>
  <si>
    <t>asked,mat  asked,greg  world,healthcare  healthcare,las  asked,cheong  world,industry  industry,4  4,0  0,las  pawcon,anticipation</t>
  </si>
  <si>
    <t>congratulations,deep  learning,world  world,las  las,vegas  vegas,keynote  keynote,speaker  speaker,anirudhkoul  anirudhkoul,wish  wish,best  best,good</t>
  </si>
  <si>
    <t>Word</t>
  </si>
  <si>
    <t>#predictiveanalytics</t>
  </si>
  <si>
    <t>#ai</t>
  </si>
  <si>
    <t>2019</t>
  </si>
  <si>
    <t>deployment</t>
  </si>
  <si>
    <t>machine</t>
  </si>
  <si>
    <t>few</t>
  </si>
  <si>
    <t>questions</t>
  </si>
  <si>
    <t>#deeplearning</t>
  </si>
  <si>
    <t>#datascience</t>
  </si>
  <si>
    <t>episode</t>
  </si>
  <si>
    <t>speak</t>
  </si>
  <si>
    <t>great</t>
  </si>
  <si>
    <t>science</t>
  </si>
  <si>
    <t>year</t>
  </si>
  <si>
    <t>number</t>
  </si>
  <si>
    <t>conferences</t>
  </si>
  <si>
    <t>deep</t>
  </si>
  <si>
    <t>keynote</t>
  </si>
  <si>
    <t>predicting</t>
  </si>
  <si>
    <t>going</t>
  </si>
  <si>
    <t>series</t>
  </si>
  <si>
    <t>value</t>
  </si>
  <si>
    <t>financial</t>
  </si>
  <si>
    <t>practical</t>
  </si>
  <si>
    <t>real</t>
  </si>
  <si>
    <t>accepted</t>
  </si>
  <si>
    <t>come</t>
  </si>
  <si>
    <t>meet</t>
  </si>
  <si>
    <t>7</t>
  </si>
  <si>
    <t>read</t>
  </si>
  <si>
    <t>session</t>
  </si>
  <si>
    <t>sure</t>
  </si>
  <si>
    <t>up</t>
  </si>
  <si>
    <t>price</t>
  </si>
  <si>
    <t>break</t>
  </si>
  <si>
    <t>greg</t>
  </si>
  <si>
    <t>interview</t>
  </si>
  <si>
    <t>thinking</t>
  </si>
  <si>
    <t>'a</t>
  </si>
  <si>
    <t>big</t>
  </si>
  <si>
    <t>fat</t>
  </si>
  <si>
    <t>lie'</t>
  </si>
  <si>
    <t>cheong</t>
  </si>
  <si>
    <t>future</t>
  </si>
  <si>
    <t>pre</t>
  </si>
  <si>
    <t>predicti</t>
  </si>
  <si>
    <t>shopping</t>
  </si>
  <si>
    <t>district</t>
  </si>
  <si>
    <t>excited</t>
  </si>
  <si>
    <t>drinks</t>
  </si>
  <si>
    <t>food</t>
  </si>
  <si>
    <t>socializing</t>
  </si>
  <si>
    <t>discounted</t>
  </si>
  <si>
    <t>new</t>
  </si>
  <si>
    <t>april</t>
  </si>
  <si>
    <t>26</t>
  </si>
  <si>
    <t>customer</t>
  </si>
  <si>
    <t>lifetime</t>
  </si>
  <si>
    <t>case</t>
  </si>
  <si>
    <t>study</t>
  </si>
  <si>
    <t>zeydy</t>
  </si>
  <si>
    <t>ortiz</t>
  </si>
  <si>
    <t>final</t>
  </si>
  <si>
    <t>week</t>
  </si>
  <si>
    <t>ends</t>
  </si>
  <si>
    <t>fri</t>
  </si>
  <si>
    <t>sign</t>
  </si>
  <si>
    <t>lineup</t>
  </si>
  <si>
    <t>chairing</t>
  </si>
  <si>
    <t>biased</t>
  </si>
  <si>
    <t>advice</t>
  </si>
  <si>
    <t>emphasis</t>
  </si>
  <si>
    <t>applications</t>
  </si>
  <si>
    <t>times</t>
  </si>
  <si>
    <t>#technology</t>
  </si>
  <si>
    <t>topics</t>
  </si>
  <si>
    <t>important</t>
  </si>
  <si>
    <t>ten</t>
  </si>
  <si>
    <t>episodes</t>
  </si>
  <si>
    <t>available</t>
  </si>
  <si>
    <t>scientist</t>
  </si>
  <si>
    <t>love</t>
  </si>
  <si>
    <t>#aipun</t>
  </si>
  <si>
    <t>ang</t>
  </si>
  <si>
    <t>congratulations</t>
  </si>
  <si>
    <t>speaker</t>
  </si>
  <si>
    <t>wish</t>
  </si>
  <si>
    <t>best</t>
  </si>
  <si>
    <t>good</t>
  </si>
  <si>
    <t>luck</t>
  </si>
  <si>
    <t>patients</t>
  </si>
  <si>
    <t>promises</t>
  </si>
  <si>
    <t>savings</t>
  </si>
  <si>
    <t>medical</t>
  </si>
  <si>
    <t>practices</t>
  </si>
  <si>
    <t>2</t>
  </si>
  <si>
    <t>here</t>
  </si>
  <si>
    <t>check</t>
  </si>
  <si>
    <t>out</t>
  </si>
  <si>
    <t>vp</t>
  </si>
  <si>
    <t>nathan</t>
  </si>
  <si>
    <t>susanj</t>
  </si>
  <si>
    <t>friday</t>
  </si>
  <si>
    <t>start</t>
  </si>
  <si>
    <t>planning</t>
  </si>
  <si>
    <t>packing</t>
  </si>
  <si>
    <t>leading</t>
  </si>
  <si>
    <t>covering</t>
  </si>
  <si>
    <t>white</t>
  </si>
  <si>
    <t>hot</t>
  </si>
  <si>
    <t>both</t>
  </si>
  <si>
    <t>buzz</t>
  </si>
  <si>
    <t>advanced</t>
  </si>
  <si>
    <t>methods</t>
  </si>
  <si>
    <t>scale</t>
  </si>
  <si>
    <t>level</t>
  </si>
  <si>
    <t>california</t>
  </si>
  <si>
    <t>want</t>
  </si>
  <si>
    <t>furry</t>
  </si>
  <si>
    <t>many</t>
  </si>
  <si>
    <t>s</t>
  </si>
  <si>
    <t>better</t>
  </si>
  <si>
    <t>munich</t>
  </si>
  <si>
    <t>#datathinking</t>
  </si>
  <si>
    <t>wise</t>
  </si>
  <si>
    <t>practitioner</t>
  </si>
  <si>
    <t>news</t>
  </si>
  <si>
    <t>8</t>
  </si>
  <si>
    <t>stevens</t>
  </si>
  <si>
    <t>_</t>
  </si>
  <si>
    <t>business</t>
  </si>
  <si>
    <t>see</t>
  </si>
  <si>
    <t>#analytics</t>
  </si>
  <si>
    <t>day</t>
  </si>
  <si>
    <t>offers</t>
  </si>
  <si>
    <t>quick</t>
  </si>
  <si>
    <t>introduction</t>
  </si>
  <si>
    <t>design</t>
  </si>
  <si>
    <t>strategy</t>
  </si>
  <si>
    <t>#predictive</t>
  </si>
  <si>
    <t>#pair_nhlbi</t>
  </si>
  <si>
    <t>sneak</t>
  </si>
  <si>
    <t>#explainableai</t>
  </si>
  <si>
    <t>factors</t>
  </si>
  <si>
    <t>hospital</t>
  </si>
  <si>
    <t>readmission</t>
  </si>
  <si>
    <t>chair</t>
  </si>
  <si>
    <t>improve</t>
  </si>
  <si>
    <t>#customerexperience</t>
  </si>
  <si>
    <t>binge</t>
  </si>
  <si>
    <t>five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</si>
  <si>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</si>
  <si>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</si>
  <si>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</si>
  <si>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</si>
  <si>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</si>
  <si>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</si>
  <si>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</si>
  <si>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</si>
  <si>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</si>
  <si>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</si>
  <si>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</si>
  <si>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</si>
  <si>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</si>
  <si>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</si>
  <si>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</si>
  <si>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</si>
  <si>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</si>
  <si>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</si>
  <si>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</si>
  <si>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</si>
  <si>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</si>
  <si>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</si>
  <si>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</si>
  <si>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</si>
  <si>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</si>
  <si>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</si>
  <si>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</si>
  <si>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</si>
  <si>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</si>
  <si>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</si>
  <si>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</si>
  <si>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Mar</t>
  </si>
  <si>
    <t>11-Mar</t>
  </si>
  <si>
    <t>6 PM</t>
  </si>
  <si>
    <t>Apr</t>
  </si>
  <si>
    <t>12-Apr</t>
  </si>
  <si>
    <t>11 AM</t>
  </si>
  <si>
    <t>1 PM</t>
  </si>
  <si>
    <t>2 PM</t>
  </si>
  <si>
    <t>3 PM</t>
  </si>
  <si>
    <t>4 PM</t>
  </si>
  <si>
    <t>13-Apr</t>
  </si>
  <si>
    <t>14-Apr</t>
  </si>
  <si>
    <t>15-Apr</t>
  </si>
  <si>
    <t>10 AM</t>
  </si>
  <si>
    <t>7 PM</t>
  </si>
  <si>
    <t>8 PM</t>
  </si>
  <si>
    <t>16-Apr</t>
  </si>
  <si>
    <t>5 AM</t>
  </si>
  <si>
    <t>5 PM</t>
  </si>
  <si>
    <t>17-Apr</t>
  </si>
  <si>
    <t>3 AM</t>
  </si>
  <si>
    <t>4 AM</t>
  </si>
  <si>
    <t>18-Apr</t>
  </si>
  <si>
    <t>19-Apr</t>
  </si>
  <si>
    <t>20-Apr</t>
  </si>
  <si>
    <t>21-Apr</t>
  </si>
  <si>
    <t>22-Apr</t>
  </si>
  <si>
    <t>23-Apr</t>
  </si>
  <si>
    <t>24-Apr</t>
  </si>
  <si>
    <t>7 AM</t>
  </si>
  <si>
    <t>9 AM</t>
  </si>
  <si>
    <t>10 PM</t>
  </si>
  <si>
    <t>25-Apr</t>
  </si>
  <si>
    <t>12 PM</t>
  </si>
  <si>
    <t>9 PM</t>
  </si>
  <si>
    <t>128, 128, 128</t>
  </si>
  <si>
    <t>193, 62, 62</t>
  </si>
  <si>
    <t>Red</t>
  </si>
  <si>
    <t>G1: #machinelearning data dr #doctordatashow #pawcon show predictive analytics watch learning</t>
  </si>
  <si>
    <t>G2: paw predictanalytic healthcare mega june 16 20 vegas register before</t>
  </si>
  <si>
    <t>G3: predictive analytics anticipation upcoming conference presentation world vegas asked industry</t>
  </si>
  <si>
    <t>G4: one spicey fusky #fursuitfriday jaceythefox #pawcon lupesuits tohrufusky</t>
  </si>
  <si>
    <t>G6: predictive analytics nih_nhlbi pawcon words wisdom workshop #implementation research nih</t>
  </si>
  <si>
    <t>G8: 6th ralfklinkenberg presenting predictive analytics world industry 4 0 join</t>
  </si>
  <si>
    <t>G9: pacanthro pawcon room party floored amount dealer responses received year's</t>
  </si>
  <si>
    <t>G10: hat make look dapper #pawcon photo camerapup demetriustrader</t>
  </si>
  <si>
    <t>G11: predictive analytics times #pawcon year many better want pawcon</t>
  </si>
  <si>
    <t>G12: m world great lineup year chairing sure biased practical advice</t>
  </si>
  <si>
    <t>G13: data thinking #machinelearning pawdeutschland #pawcon one day workshop offers quick</t>
  </si>
  <si>
    <t>G14: predictive analytics</t>
  </si>
  <si>
    <t>Autofill Workbook Results</t>
  </si>
  <si>
    <t>Edge Weight▓1▓3▓0▓True▓Gray▓Red▓▓Edge Weight▓1▓3▓0▓3▓10▓False▓Edge Weight▓1▓3▓0▓35▓12▓False▓▓0▓0▓0▓True▓Black▓Black▓▓Followers▓9▓897751▓0▓162▓1000▓False▓▓0▓0▓0▓0▓0▓False▓▓0▓0▓0▓0▓0▓False▓▓0▓0▓0▓0▓0▓False</t>
  </si>
  <si>
    <t>GraphSource░GraphServerTwitterSearch▓GraphTerm░pawcon▓ImportDescription░The graph represents a network of 94 Twitter users whose tweets in the requested range contained "pawcon", or who were replied to or mentioned in those tweets.  The network was obtained from the NodeXL Graph Server on Friday, 26 April 2019 at 14:34 UTC.
The requested start date was Friday, 26 April 2019 at 00:01 UTC and the maximum number of days (going backward) was 14.
The maximum number of tweets collected was 5,000.
The tweets in the network were tweeted over the 13-day, 10-hour, 7-minute period from Friday, 12 April 2019 at 11:34 UTC to Thursday, 25 April 2019 at 21:42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</si>
</sst>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127436"/>
        <c:axId val="3493741"/>
      </c:barChart>
      <c:catAx>
        <c:axId val="45127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3741"/>
        <c:crosses val="autoZero"/>
        <c:auto val="1"/>
        <c:lblOffset val="100"/>
        <c:noMultiLvlLbl val="0"/>
      </c:catAx>
      <c:valAx>
        <c:axId val="3493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7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6"/>
                <c:pt idx="0">
                  <c:v>6 PM
11-Mar
Mar
2019</c:v>
                </c:pt>
                <c:pt idx="1">
                  <c:v>11 AM
12-Apr
Apr</c:v>
                </c:pt>
                <c:pt idx="2">
                  <c:v>1 PM</c:v>
                </c:pt>
                <c:pt idx="3">
                  <c:v>2 PM</c:v>
                </c:pt>
                <c:pt idx="4">
                  <c:v>3 PM</c:v>
                </c:pt>
                <c:pt idx="5">
                  <c:v>4 PM</c:v>
                </c:pt>
                <c:pt idx="6">
                  <c:v>6 PM</c:v>
                </c:pt>
                <c:pt idx="7">
                  <c:v>3 PM
13-Apr</c:v>
                </c:pt>
                <c:pt idx="8">
                  <c:v>3 PM
14-Apr</c:v>
                </c:pt>
                <c:pt idx="9">
                  <c:v>10 AM
15-Apr</c:v>
                </c:pt>
                <c:pt idx="10">
                  <c:v>3 PM</c:v>
                </c:pt>
                <c:pt idx="11">
                  <c:v>4 PM</c:v>
                </c:pt>
                <c:pt idx="12">
                  <c:v>6 PM</c:v>
                </c:pt>
                <c:pt idx="13">
                  <c:v>7 PM</c:v>
                </c:pt>
                <c:pt idx="14">
                  <c:v>8 PM</c:v>
                </c:pt>
                <c:pt idx="15">
                  <c:v>5 AM
16-Apr</c:v>
                </c:pt>
                <c:pt idx="16">
                  <c:v>2 PM</c:v>
                </c:pt>
                <c:pt idx="17">
                  <c:v>3 PM</c:v>
                </c:pt>
                <c:pt idx="18">
                  <c:v>4 PM</c:v>
                </c:pt>
                <c:pt idx="19">
                  <c:v>5 PM</c:v>
                </c:pt>
                <c:pt idx="20">
                  <c:v>8 PM</c:v>
                </c:pt>
                <c:pt idx="21">
                  <c:v>3 AM
17-Apr</c:v>
                </c:pt>
                <c:pt idx="22">
                  <c:v>4 AM</c:v>
                </c:pt>
                <c:pt idx="23">
                  <c:v>5 AM</c:v>
                </c:pt>
                <c:pt idx="24">
                  <c:v>10 AM</c:v>
                </c:pt>
                <c:pt idx="25">
                  <c:v>1 PM</c:v>
                </c:pt>
                <c:pt idx="26">
                  <c:v>2 PM</c:v>
                </c:pt>
                <c:pt idx="27">
                  <c:v>3 PM</c:v>
                </c:pt>
                <c:pt idx="28">
                  <c:v>4 PM</c:v>
                </c:pt>
                <c:pt idx="29">
                  <c:v>11 AM
18-Apr</c:v>
                </c:pt>
                <c:pt idx="30">
                  <c:v>3 PM</c:v>
                </c:pt>
                <c:pt idx="31">
                  <c:v>6 PM</c:v>
                </c:pt>
                <c:pt idx="32">
                  <c:v>3 PM
19-Apr</c:v>
                </c:pt>
                <c:pt idx="33">
                  <c:v>5 PM</c:v>
                </c:pt>
                <c:pt idx="34">
                  <c:v>6 PM</c:v>
                </c:pt>
                <c:pt idx="35">
                  <c:v>10 AM
20-Apr</c:v>
                </c:pt>
                <c:pt idx="36">
                  <c:v>3 PM</c:v>
                </c:pt>
                <c:pt idx="37">
                  <c:v>3 PM
21-Apr</c:v>
                </c:pt>
                <c:pt idx="38">
                  <c:v>4 PM</c:v>
                </c:pt>
                <c:pt idx="39">
                  <c:v>10 AM
22-Apr</c:v>
                </c:pt>
                <c:pt idx="40">
                  <c:v>11 AM</c:v>
                </c:pt>
                <c:pt idx="41">
                  <c:v>3 PM</c:v>
                </c:pt>
                <c:pt idx="42">
                  <c:v>4 PM</c:v>
                </c:pt>
                <c:pt idx="43">
                  <c:v>8 PM</c:v>
                </c:pt>
                <c:pt idx="44">
                  <c:v>1 PM
23-Apr</c:v>
                </c:pt>
                <c:pt idx="45">
                  <c:v>3 PM</c:v>
                </c:pt>
                <c:pt idx="46">
                  <c:v>4 PM</c:v>
                </c:pt>
                <c:pt idx="47">
                  <c:v>7 AM
24-Apr</c:v>
                </c:pt>
                <c:pt idx="48">
                  <c:v>9 AM</c:v>
                </c:pt>
                <c:pt idx="49">
                  <c:v>2 PM</c:v>
                </c:pt>
                <c:pt idx="50">
                  <c:v>3 PM</c:v>
                </c:pt>
                <c:pt idx="51">
                  <c:v>8 PM</c:v>
                </c:pt>
                <c:pt idx="52">
                  <c:v>10 PM</c:v>
                </c:pt>
                <c:pt idx="53">
                  <c:v>12 PM
25-Apr</c:v>
                </c:pt>
                <c:pt idx="54">
                  <c:v>3 PM</c:v>
                </c:pt>
                <c:pt idx="55">
                  <c:v>9 PM</c:v>
                </c:pt>
              </c:strCache>
            </c:strRef>
          </c:cat>
          <c:val>
            <c:numRef>
              <c:f>'Time Series'!$B$26:$B$100</c:f>
              <c:numCache>
                <c:formatCode>General</c:formatCode>
                <c:ptCount val="56"/>
                <c:pt idx="0">
                  <c:v>1</c:v>
                </c:pt>
                <c:pt idx="1">
                  <c:v>2</c:v>
                </c:pt>
                <c:pt idx="2">
                  <c:v>1</c:v>
                </c:pt>
                <c:pt idx="3">
                  <c:v>3</c:v>
                </c:pt>
                <c:pt idx="4">
                  <c:v>3</c:v>
                </c:pt>
                <c:pt idx="5">
                  <c:v>2</c:v>
                </c:pt>
                <c:pt idx="6">
                  <c:v>1</c:v>
                </c:pt>
                <c:pt idx="7">
                  <c:v>1</c:v>
                </c:pt>
                <c:pt idx="8">
                  <c:v>1</c:v>
                </c:pt>
                <c:pt idx="9">
                  <c:v>2</c:v>
                </c:pt>
                <c:pt idx="10">
                  <c:v>4</c:v>
                </c:pt>
                <c:pt idx="11">
                  <c:v>1</c:v>
                </c:pt>
                <c:pt idx="12">
                  <c:v>1</c:v>
                </c:pt>
                <c:pt idx="13">
                  <c:v>2</c:v>
                </c:pt>
                <c:pt idx="14">
                  <c:v>1</c:v>
                </c:pt>
                <c:pt idx="15">
                  <c:v>1</c:v>
                </c:pt>
                <c:pt idx="16">
                  <c:v>3</c:v>
                </c:pt>
                <c:pt idx="17">
                  <c:v>3</c:v>
                </c:pt>
                <c:pt idx="18">
                  <c:v>3</c:v>
                </c:pt>
                <c:pt idx="19">
                  <c:v>1</c:v>
                </c:pt>
                <c:pt idx="20">
                  <c:v>1</c:v>
                </c:pt>
                <c:pt idx="21">
                  <c:v>4</c:v>
                </c:pt>
                <c:pt idx="22">
                  <c:v>1</c:v>
                </c:pt>
                <c:pt idx="23">
                  <c:v>1</c:v>
                </c:pt>
                <c:pt idx="24">
                  <c:v>1</c:v>
                </c:pt>
                <c:pt idx="25">
                  <c:v>1</c:v>
                </c:pt>
                <c:pt idx="26">
                  <c:v>3</c:v>
                </c:pt>
                <c:pt idx="27">
                  <c:v>1</c:v>
                </c:pt>
                <c:pt idx="28">
                  <c:v>1</c:v>
                </c:pt>
                <c:pt idx="29">
                  <c:v>2</c:v>
                </c:pt>
                <c:pt idx="30">
                  <c:v>1</c:v>
                </c:pt>
                <c:pt idx="31">
                  <c:v>1</c:v>
                </c:pt>
                <c:pt idx="32">
                  <c:v>1</c:v>
                </c:pt>
                <c:pt idx="33">
                  <c:v>2</c:v>
                </c:pt>
                <c:pt idx="34">
                  <c:v>2</c:v>
                </c:pt>
                <c:pt idx="35">
                  <c:v>1</c:v>
                </c:pt>
                <c:pt idx="36">
                  <c:v>1</c:v>
                </c:pt>
                <c:pt idx="37">
                  <c:v>3</c:v>
                </c:pt>
                <c:pt idx="38">
                  <c:v>1</c:v>
                </c:pt>
                <c:pt idx="39">
                  <c:v>1</c:v>
                </c:pt>
                <c:pt idx="40">
                  <c:v>2</c:v>
                </c:pt>
                <c:pt idx="41">
                  <c:v>1</c:v>
                </c:pt>
                <c:pt idx="42">
                  <c:v>1</c:v>
                </c:pt>
                <c:pt idx="43">
                  <c:v>1</c:v>
                </c:pt>
                <c:pt idx="44">
                  <c:v>1</c:v>
                </c:pt>
                <c:pt idx="45">
                  <c:v>3</c:v>
                </c:pt>
                <c:pt idx="46">
                  <c:v>4</c:v>
                </c:pt>
                <c:pt idx="47">
                  <c:v>2</c:v>
                </c:pt>
                <c:pt idx="48">
                  <c:v>1</c:v>
                </c:pt>
                <c:pt idx="49">
                  <c:v>1</c:v>
                </c:pt>
                <c:pt idx="50">
                  <c:v>1</c:v>
                </c:pt>
                <c:pt idx="51">
                  <c:v>2</c:v>
                </c:pt>
                <c:pt idx="52">
                  <c:v>1</c:v>
                </c:pt>
                <c:pt idx="53">
                  <c:v>2</c:v>
                </c:pt>
                <c:pt idx="54">
                  <c:v>2</c:v>
                </c:pt>
                <c:pt idx="55">
                  <c:v>1</c:v>
                </c:pt>
              </c:numCache>
            </c:numRef>
          </c:val>
        </c:ser>
        <c:axId val="37540262"/>
        <c:axId val="2318039"/>
      </c:barChart>
      <c:catAx>
        <c:axId val="37540262"/>
        <c:scaling>
          <c:orientation val="minMax"/>
        </c:scaling>
        <c:axPos val="b"/>
        <c:delete val="0"/>
        <c:numFmt formatCode="General" sourceLinked="1"/>
        <c:majorTickMark val="out"/>
        <c:minorTickMark val="none"/>
        <c:tickLblPos val="nextTo"/>
        <c:crossAx val="2318039"/>
        <c:crosses val="autoZero"/>
        <c:auto val="1"/>
        <c:lblOffset val="100"/>
        <c:noMultiLvlLbl val="0"/>
      </c:catAx>
      <c:valAx>
        <c:axId val="2318039"/>
        <c:scaling>
          <c:orientation val="minMax"/>
        </c:scaling>
        <c:axPos val="l"/>
        <c:majorGridlines/>
        <c:delete val="0"/>
        <c:numFmt formatCode="General" sourceLinked="1"/>
        <c:majorTickMark val="out"/>
        <c:minorTickMark val="none"/>
        <c:tickLblPos val="nextTo"/>
        <c:crossAx val="375402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443670"/>
        <c:axId val="14557575"/>
      </c:barChart>
      <c:catAx>
        <c:axId val="314436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57575"/>
        <c:crosses val="autoZero"/>
        <c:auto val="1"/>
        <c:lblOffset val="100"/>
        <c:noMultiLvlLbl val="0"/>
      </c:catAx>
      <c:valAx>
        <c:axId val="1455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43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909312"/>
        <c:axId val="38312897"/>
      </c:barChart>
      <c:catAx>
        <c:axId val="63909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12897"/>
        <c:crosses val="autoZero"/>
        <c:auto val="1"/>
        <c:lblOffset val="100"/>
        <c:noMultiLvlLbl val="0"/>
      </c:catAx>
      <c:valAx>
        <c:axId val="38312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9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271754"/>
        <c:axId val="16336923"/>
      </c:barChart>
      <c:catAx>
        <c:axId val="9271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336923"/>
        <c:crosses val="autoZero"/>
        <c:auto val="1"/>
        <c:lblOffset val="100"/>
        <c:noMultiLvlLbl val="0"/>
      </c:catAx>
      <c:valAx>
        <c:axId val="163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814580"/>
        <c:axId val="48222357"/>
      </c:barChart>
      <c:catAx>
        <c:axId val="128145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22357"/>
        <c:crosses val="autoZero"/>
        <c:auto val="1"/>
        <c:lblOffset val="100"/>
        <c:noMultiLvlLbl val="0"/>
      </c:catAx>
      <c:valAx>
        <c:axId val="4822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4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348030"/>
        <c:axId val="13696815"/>
      </c:barChart>
      <c:catAx>
        <c:axId val="31348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96815"/>
        <c:crosses val="autoZero"/>
        <c:auto val="1"/>
        <c:lblOffset val="100"/>
        <c:noMultiLvlLbl val="0"/>
      </c:catAx>
      <c:valAx>
        <c:axId val="13696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48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162472"/>
        <c:axId val="35700201"/>
      </c:barChart>
      <c:catAx>
        <c:axId val="56162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00201"/>
        <c:crosses val="autoZero"/>
        <c:auto val="1"/>
        <c:lblOffset val="100"/>
        <c:noMultiLvlLbl val="0"/>
      </c:catAx>
      <c:valAx>
        <c:axId val="3570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866354"/>
        <c:axId val="6035139"/>
      </c:barChart>
      <c:catAx>
        <c:axId val="52866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5139"/>
        <c:crosses val="autoZero"/>
        <c:auto val="1"/>
        <c:lblOffset val="100"/>
        <c:noMultiLvlLbl val="0"/>
      </c:catAx>
      <c:valAx>
        <c:axId val="6035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316252"/>
        <c:axId val="19084221"/>
      </c:barChart>
      <c:catAx>
        <c:axId val="54316252"/>
        <c:scaling>
          <c:orientation val="minMax"/>
        </c:scaling>
        <c:axPos val="b"/>
        <c:delete val="1"/>
        <c:majorTickMark val="out"/>
        <c:minorTickMark val="none"/>
        <c:tickLblPos val="none"/>
        <c:crossAx val="19084221"/>
        <c:crosses val="autoZero"/>
        <c:auto val="1"/>
        <c:lblOffset val="100"/>
        <c:noMultiLvlLbl val="0"/>
      </c:catAx>
      <c:valAx>
        <c:axId val="19084221"/>
        <c:scaling>
          <c:orientation val="minMax"/>
        </c:scaling>
        <c:axPos val="l"/>
        <c:delete val="1"/>
        <c:majorTickMark val="out"/>
        <c:minorTickMark val="none"/>
        <c:tickLblPos val="none"/>
        <c:crossAx val="54316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Smith" refreshedVersion="5">
  <cacheSource type="worksheet">
    <worksheetSource ref="A2:BL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predictiveanalytics customerexperience technology pawcon predictive analytics machinelearning deeplearning ai datascience"/>
        <s v="predictiveanalytics customerexperience technology"/>
        <m/>
        <s v="pair_nhlbi predictiveanalytics"/>
        <s v="implementation pair_nhlbi"/>
        <s v="predictive implementation impsci"/>
        <s v="analytics pawcon predictiveanalytics"/>
        <s v="pawcon machinelearning datathinking"/>
        <s v="predictiveanalyticsworld machinelearning münchen anacision pawcon"/>
        <s v="pawcon machinelearning ai"/>
        <s v="datascience dataanalytics data"/>
        <s v="technology series predictivemaintenance deeplearning"/>
        <s v="pawcon"/>
        <s v="pawcon datathinking predictiveanalytics ai datascience"/>
        <s v="fursuitfriday pawcon"/>
        <s v="machinelearning predictiveanalytics"/>
        <s v="pawcon machinelearning"/>
        <s v="datascience paw predictiveanalytics"/>
        <s v="machinelearning pawcon"/>
        <s v="explainableai"/>
        <s v="pawcon predictiveanalytics machinelearning ai datascience"/>
        <s v="deeplearning machinelearning pawcon"/>
        <s v="machinelearning deeplearning pawcon predictiveanalytics"/>
        <s v="pawcon machinelearning deeplearning"/>
        <s v="pawcon predictiveanalytics machinelearning"/>
        <s v="aipun doctordatashow machinelearning"/>
        <s v="pawcon machinelearning predictiveanalytics ai"/>
        <s v="anacondacon"/>
        <s v="machinelearning predictiveanalytics ai datascience"/>
        <s v="doctordatashow machinelearning"/>
        <s v="artificialintelligence doctordatashow machinelearning"/>
        <s v="pawcon machinelearning deeplearning predictiveanalytics ai industry40 datascience"/>
        <s v="explainableai pawcon"/>
        <s v="pawcon machinelearning predictiveanalytics deep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19-04-12T14:17:24.000"/>
        <d v="2019-04-12T15:53:01.000"/>
        <d v="2019-04-12T16:42:46.000"/>
        <d v="2019-04-12T15:53:48.000"/>
        <d v="2019-04-12T16:32:07.000"/>
        <d v="2019-04-12T18:16:43.000"/>
        <d v="2019-04-15T10:39:34.000"/>
        <d v="2019-04-15T15:15:02.000"/>
        <d v="2019-04-15T16:07:52.000"/>
        <d v="2019-04-15T20:06:40.000"/>
        <d v="2019-04-15T10:18:42.000"/>
        <d v="2019-04-16T05:49:58.000"/>
        <d v="2019-04-15T15:14:06.000"/>
        <d v="2019-04-16T14:29:21.000"/>
        <d v="2019-04-16T14:30:05.000"/>
        <d v="2019-04-16T15:06:24.000"/>
        <d v="2019-04-12T14:05:20.000"/>
        <d v="2019-04-15T18:58:47.000"/>
        <d v="2019-04-16T15:24:05.000"/>
        <d v="2019-04-16T16:15:25.000"/>
        <d v="2019-04-16T16:20:47.000"/>
        <d v="2019-04-17T04:24:49.000"/>
        <d v="2019-04-17T05:57:33.000"/>
        <d v="2019-04-17T10:58:39.000"/>
        <d v="2019-04-16T20:06:24.000"/>
        <d v="2019-04-17T14:26:50.000"/>
        <d v="2019-04-17T14:58:12.000"/>
        <d v="2019-04-18T11:51:05.000"/>
        <d v="2019-04-17T13:08:21.000"/>
        <d v="2019-04-16T16:16:03.000"/>
        <d v="2019-04-18T11:52:15.000"/>
        <d v="2019-04-18T18:44:57.000"/>
        <d v="2019-04-19T17:47:54.000"/>
        <d v="2019-04-19T18:26:54.000"/>
        <d v="2019-04-19T18:41:54.000"/>
        <d v="2019-04-19T17:45:02.000"/>
        <d v="2019-04-20T10:38:15.000"/>
        <d v="2019-04-21T15:07:50.000"/>
        <d v="2019-04-16T17:04:05.000"/>
        <d v="2019-04-21T15:00:01.000"/>
        <d v="2019-04-21T16:54:16.000"/>
        <d v="2019-04-22T11:12:33.000"/>
        <d v="2019-04-22T11:16:48.000"/>
        <d v="2019-04-22T16:55:23.000"/>
        <d v="2019-04-22T20:58:51.000"/>
        <d v="2019-04-23T13:58:31.000"/>
        <d v="2019-04-23T16:18:11.000"/>
        <d v="2019-04-17T03:19:18.000"/>
        <d v="2019-04-17T03:20:07.000"/>
        <d v="2019-04-23T16:24:34.000"/>
        <d v="2019-04-24T07:20:43.000"/>
        <d v="2019-04-24T09:29:02.000"/>
        <d v="2019-04-15T19:52:30.000"/>
        <d v="2019-04-15T19:52:38.000"/>
        <d v="2019-04-24T20:05:48.000"/>
        <d v="2019-04-24T20:05:39.000"/>
        <d v="2019-04-24T22:32:46.000"/>
        <d v="2019-04-24T07:00:09.000"/>
        <d v="2019-04-25T12:37:55.000"/>
        <d v="2019-04-22T10:33:05.000"/>
        <d v="2019-04-23T15:51:04.000"/>
        <d v="2019-04-24T14:03:42.000"/>
        <d v="2019-04-25T12:54:43.000"/>
        <d v="2019-04-25T15:06:18.000"/>
        <d v="2019-04-23T16:07:45.000"/>
        <d v="2019-03-11T18:01:50.000"/>
        <d v="2019-04-12T11:34:26.000"/>
        <d v="2019-04-12T11:35:49.000"/>
        <d v="2019-04-17T03:10:03.000"/>
        <d v="2019-04-12T13:57:37.000"/>
        <d v="2019-04-15T15:13:14.000"/>
        <d v="2019-04-14T15:15:13.000"/>
        <d v="2019-04-15T15:15:24.000"/>
        <d v="2019-04-16T14:28:20.000"/>
        <d v="2019-04-17T03:00:22.000"/>
        <d v="2019-04-25T21:42:02.000"/>
        <d v="2019-04-12T14:20:11.000"/>
        <d v="2019-04-12T15:15:23.000"/>
        <d v="2019-04-13T15:15:16.000"/>
        <d v="2019-04-16T15:15:25.000"/>
        <d v="2019-04-17T14:47:18.000"/>
        <d v="2019-04-17T15:15:26.000"/>
        <d v="2019-04-17T16:00:48.000"/>
        <d v="2019-04-18T15:15:22.000"/>
        <d v="2019-04-19T15:15:23.000"/>
        <d v="2019-04-20T15:15:17.000"/>
        <d v="2019-04-21T15:15:16.000"/>
        <d v="2019-04-22T15:15:22.000"/>
        <d v="2019-04-23T15:15:20.000"/>
        <d v="2019-04-23T15:50:28.000"/>
        <d v="2019-04-23T16:00:49.000"/>
        <d v="2019-04-24T15:15:23.000"/>
        <d v="2019-04-25T15:15:22.000"/>
      </sharedItems>
      <fieldGroup par="66" base="22">
        <rangePr groupBy="hours" autoEnd="1" autoStart="1" startDate="2019-03-11T18:01:50.000" endDate="2019-04-25T21:42:02.000"/>
        <groupItems count="26">
          <s v="&lt;3/11/2019"/>
          <s v="12 AM"/>
          <s v="1 AM"/>
          <s v="2 AM"/>
          <s v="3 AM"/>
          <s v="4 AM"/>
          <s v="5 AM"/>
          <s v="6 AM"/>
          <s v="7 AM"/>
          <s v="8 AM"/>
          <s v="9 AM"/>
          <s v="10 AM"/>
          <s v="11 AM"/>
          <s v="12 PM"/>
          <s v="1 PM"/>
          <s v="2 PM"/>
          <s v="3 PM"/>
          <s v="4 PM"/>
          <s v="5 PM"/>
          <s v="6 PM"/>
          <s v="7 PM"/>
          <s v="8 PM"/>
          <s v="9 PM"/>
          <s v="10 PM"/>
          <s v="11 PM"/>
          <s v="&gt;4/2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11T18:01:50.000" endDate="2019-04-25T21:42:02.000"/>
        <groupItems count="368">
          <s v="&lt;3/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5/2019"/>
        </groupItems>
      </fieldGroup>
    </cacheField>
    <cacheField name="Months" databaseField="0">
      <sharedItems containsMixedTypes="0" count="0"/>
      <fieldGroup base="22">
        <rangePr groupBy="months" autoEnd="1" autoStart="1" startDate="2019-03-11T18:01:50.000" endDate="2019-04-25T21:42:02.000"/>
        <groupItems count="14">
          <s v="&lt;3/11/2019"/>
          <s v="Jan"/>
          <s v="Feb"/>
          <s v="Mar"/>
          <s v="Apr"/>
          <s v="May"/>
          <s v="Jun"/>
          <s v="Jul"/>
          <s v="Aug"/>
          <s v="Sep"/>
          <s v="Oct"/>
          <s v="Nov"/>
          <s v="Dec"/>
          <s v="&gt;4/25/2019"/>
        </groupItems>
      </fieldGroup>
    </cacheField>
    <cacheField name="Years" databaseField="0">
      <sharedItems containsMixedTypes="0" count="0"/>
      <fieldGroup base="22">
        <rangePr groupBy="years" autoEnd="1" autoStart="1" startDate="2019-03-11T18:01:50.000" endDate="2019-04-25T21:42:02.000"/>
        <groupItems count="3">
          <s v="&lt;3/11/2019"/>
          <s v="2019"/>
          <s v="&gt;4/2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getfieldtitan"/>
    <s v="pa_times"/>
    <m/>
    <m/>
    <m/>
    <m/>
    <m/>
    <m/>
    <m/>
    <m/>
    <s v="No"/>
    <n v="3"/>
    <m/>
    <m/>
    <x v="0"/>
    <d v="2019-04-12T14:17:24.000"/>
    <s v="How #PredictiveAnalytics can improve #CustomerExperience via @TechJohnEdwards https://t.co/AKvmW9WpcS #technology #pawcon #predictive #analytics #machinelearning #deeplearning  #AI #DataScience  Cc: @JDODKINS @JohnDiJulius @predictanalytic @Viral_B_Shah @mrogati @pawcon @PA_Times"/>
    <s v="https://www.cio.com/article/3387640/7-ways-predictive-analytics-can-improve-customer-experience.html"/>
    <s v="cio.com"/>
    <x v="0"/>
    <m/>
    <s v="http://pbs.twimg.com/profile_images/1115864221433118720/YfnNBLvV_normal.png"/>
    <x v="0"/>
    <s v="https://twitter.com/#!/getfieldtitan/status/1116706890900283392"/>
    <m/>
    <m/>
    <s v="1116706890900283392"/>
    <m/>
    <b v="0"/>
    <n v="7"/>
    <s v=""/>
    <b v="0"/>
    <s v="en"/>
    <m/>
    <s v=""/>
    <b v="0"/>
    <n v="3"/>
    <s v=""/>
    <s v="Twitter Web Client"/>
    <b v="0"/>
    <s v="1116706890900283392"/>
    <s v="Tweet"/>
    <n v="0"/>
    <n v="0"/>
    <m/>
    <m/>
    <m/>
    <m/>
    <m/>
    <m/>
    <m/>
    <m/>
    <n v="1"/>
    <s v="2"/>
    <s v="2"/>
    <m/>
    <m/>
    <m/>
    <m/>
    <m/>
    <m/>
    <m/>
    <m/>
    <m/>
  </r>
  <r>
    <s v="ilceruttino"/>
    <s v="techjohnedwards"/>
    <m/>
    <m/>
    <m/>
    <m/>
    <m/>
    <m/>
    <m/>
    <m/>
    <s v="No"/>
    <n v="9"/>
    <m/>
    <m/>
    <x v="0"/>
    <d v="2019-04-12T15:53:01.000"/>
    <s v="RT @getfieldtitan: How #PredictiveAnalytics can improve #CustomerExperience via @TechJohnEdwards https://t.co/AKvmW9WpcS #technology #pawco…"/>
    <s v="https://www.cio.com/article/3387640/7-ways-predictive-analytics-can-improve-customer-experience.html"/>
    <s v="cio.com"/>
    <x v="1"/>
    <m/>
    <s v="http://pbs.twimg.com/profile_images/1010311420129529856/pJBAnSUm_normal.jpg"/>
    <x v="1"/>
    <s v="https://twitter.com/#!/ilceruttino/status/1116730952011612161"/>
    <m/>
    <m/>
    <s v="1116730952011612161"/>
    <m/>
    <b v="0"/>
    <n v="0"/>
    <s v=""/>
    <b v="0"/>
    <s v="en"/>
    <m/>
    <s v=""/>
    <b v="0"/>
    <n v="3"/>
    <s v="1116706890900283392"/>
    <s v="TwinyBots"/>
    <b v="0"/>
    <s v="1116706890900283392"/>
    <s v="Tweet"/>
    <n v="0"/>
    <n v="0"/>
    <m/>
    <m/>
    <m/>
    <m/>
    <m/>
    <m/>
    <m/>
    <m/>
    <n v="1"/>
    <s v="2"/>
    <s v="2"/>
    <m/>
    <m/>
    <m/>
    <m/>
    <m/>
    <m/>
    <m/>
    <m/>
    <m/>
  </r>
  <r>
    <s v="grjenkin"/>
    <s v="rightrelevance"/>
    <m/>
    <m/>
    <m/>
    <m/>
    <m/>
    <m/>
    <m/>
    <m/>
    <s v="No"/>
    <n v="13"/>
    <m/>
    <m/>
    <x v="0"/>
    <d v="2019-04-12T16:42:46.000"/>
    <s v="Wise Practitioner – Predictive Analytics Interview Series: Cheong Ang, University of California, San Francisco - Predictive Analytics Times - machine learning &amp;amp; data science news https://t.co/mIH9c1xL4z via @rightrelevance thanks @pawcon"/>
    <s v="https://www.predictiveanalyticsworld.com/patimes/wise-practitioner-predictive-analytics-interview-series-cheong-ang-university-of-california-san-francisco/10309/"/>
    <s v="predictiveanalyticsworld.com"/>
    <x v="2"/>
    <m/>
    <s v="http://pbs.twimg.com/profile_images/526492552/polarized_garry_normal.jpg"/>
    <x v="2"/>
    <s v="https://twitter.com/#!/grjenkin/status/1116743470394138624"/>
    <m/>
    <m/>
    <s v="1116743470394138624"/>
    <m/>
    <b v="0"/>
    <n v="1"/>
    <s v=""/>
    <b v="0"/>
    <s v="en"/>
    <m/>
    <s v=""/>
    <b v="0"/>
    <n v="0"/>
    <s v=""/>
    <s v="Right Relevance"/>
    <b v="0"/>
    <s v="1116743470394138624"/>
    <s v="Tweet"/>
    <n v="0"/>
    <n v="0"/>
    <m/>
    <m/>
    <m/>
    <m/>
    <m/>
    <m/>
    <m/>
    <m/>
    <n v="1"/>
    <s v="1"/>
    <s v="1"/>
    <n v="1"/>
    <n v="3.8461538461538463"/>
    <n v="0"/>
    <n v="0"/>
    <n v="0"/>
    <n v="0"/>
    <n v="25"/>
    <n v="96.15384615384616"/>
    <n v="26"/>
  </r>
  <r>
    <s v="nhlbi_translate"/>
    <s v="hhsgov"/>
    <m/>
    <m/>
    <m/>
    <m/>
    <m/>
    <m/>
    <m/>
    <m/>
    <s v="No"/>
    <n v="15"/>
    <m/>
    <m/>
    <x v="0"/>
    <d v="2019-04-12T15:53:48.000"/>
    <s v="Words of wisdom from Dr. Paula Shireman at Univ of Texas, Santonio @UTSanAntonio :_x000a__x000a_Make predictive models useful, practical, automated; and provide the context of the how and why, not just the what._x000a__x000a_#PAIR_NHLBI @HHSgov @NIH_NHLBI @nih #PredictiveAnalytics @pawcon"/>
    <m/>
    <m/>
    <x v="3"/>
    <m/>
    <s v="http://pbs.twimg.com/profile_images/870359627707412485/jyBcBP4X_normal.jpg"/>
    <x v="3"/>
    <s v="https://twitter.com/#!/nhlbi_translate/status/1116731148443508737"/>
    <m/>
    <m/>
    <s v="1116731148443508737"/>
    <m/>
    <b v="0"/>
    <n v="2"/>
    <s v=""/>
    <b v="0"/>
    <s v="en"/>
    <m/>
    <s v=""/>
    <b v="0"/>
    <n v="0"/>
    <s v=""/>
    <s v="Twitter Web Client"/>
    <b v="0"/>
    <s v="1116731148443508737"/>
    <s v="Tweet"/>
    <n v="0"/>
    <n v="0"/>
    <m/>
    <m/>
    <m/>
    <m/>
    <m/>
    <m/>
    <m/>
    <m/>
    <n v="1"/>
    <s v="6"/>
    <s v="6"/>
    <m/>
    <m/>
    <m/>
    <m/>
    <m/>
    <m/>
    <m/>
    <m/>
    <m/>
  </r>
  <r>
    <s v="nhlbi_translate"/>
    <s v="onc_healthit"/>
    <m/>
    <m/>
    <m/>
    <m/>
    <m/>
    <m/>
    <m/>
    <m/>
    <s v="No"/>
    <n v="17"/>
    <m/>
    <m/>
    <x v="0"/>
    <d v="2019-04-12T16:32:07.000"/>
    <s v="Draft U.S. Core Data for Interoperability (USCDI) and Proposed Expansion Process highlighted as important to explore at @NIH_NHLBI workshop on Predictive Analytics and #Implementation Research (PAIR). #PAIR_NHLBI @ONC_HealthIT @pawcon https://t.co/YQLtxP881e https://t.co/2Y365d5L73"/>
    <s v="https://www.healthit.gov/sites/default/files/draft-uscdi.pdf"/>
    <s v="healthit.gov"/>
    <x v="4"/>
    <s v="https://pbs.twimg.com/media/D391bYxWkAEx7P7.png"/>
    <s v="https://pbs.twimg.com/media/D391bYxWkAEx7P7.png"/>
    <x v="4"/>
    <s v="https://twitter.com/#!/nhlbi_translate/status/1116740793149140997"/>
    <m/>
    <m/>
    <s v="1116740793149140997"/>
    <m/>
    <b v="0"/>
    <n v="1"/>
    <s v=""/>
    <b v="0"/>
    <s v="en"/>
    <m/>
    <s v=""/>
    <b v="0"/>
    <n v="0"/>
    <s v=""/>
    <s v="Twitter Web Client"/>
    <b v="0"/>
    <s v="1116740793149140997"/>
    <s v="Tweet"/>
    <n v="0"/>
    <n v="0"/>
    <m/>
    <m/>
    <m/>
    <m/>
    <m/>
    <m/>
    <m/>
    <m/>
    <n v="1"/>
    <s v="6"/>
    <s v="6"/>
    <m/>
    <m/>
    <m/>
    <m/>
    <m/>
    <m/>
    <m/>
    <m/>
    <m/>
  </r>
  <r>
    <s v="nhlbi_translate"/>
    <s v="cdcgov"/>
    <m/>
    <m/>
    <m/>
    <m/>
    <m/>
    <m/>
    <m/>
    <m/>
    <s v="No"/>
    <n v="18"/>
    <m/>
    <m/>
    <x v="0"/>
    <d v="2019-04-12T18:16:43.000"/>
    <s v="&quot;Predictive Analytics stands for Prioritizing Actions&quot;_x000a__x000a_Words of wisdom shared at @NIH_NHLBI workshop on #predictive analytics and #Implementation Research. #ImpSci @pawcon @NIH @CDCgov"/>
    <m/>
    <m/>
    <x v="5"/>
    <m/>
    <s v="http://pbs.twimg.com/profile_images/870359627707412485/jyBcBP4X_normal.jpg"/>
    <x v="5"/>
    <s v="https://twitter.com/#!/nhlbi_translate/status/1116767116764549120"/>
    <m/>
    <m/>
    <s v="1116767116764549120"/>
    <m/>
    <b v="0"/>
    <n v="1"/>
    <s v=""/>
    <b v="0"/>
    <s v="en"/>
    <m/>
    <s v=""/>
    <b v="0"/>
    <n v="0"/>
    <s v=""/>
    <s v="Twitter Web Client"/>
    <b v="0"/>
    <s v="1116767116764549120"/>
    <s v="Tweet"/>
    <n v="0"/>
    <n v="0"/>
    <m/>
    <m/>
    <m/>
    <m/>
    <m/>
    <m/>
    <m/>
    <m/>
    <n v="1"/>
    <s v="6"/>
    <s v="6"/>
    <m/>
    <m/>
    <m/>
    <m/>
    <m/>
    <m/>
    <m/>
    <m/>
    <m/>
  </r>
  <r>
    <s v="datentreiber"/>
    <s v="pawdeutschland"/>
    <m/>
    <m/>
    <m/>
    <m/>
    <m/>
    <m/>
    <m/>
    <m/>
    <s v="No"/>
    <n v="27"/>
    <m/>
    <m/>
    <x v="0"/>
    <d v="2019-04-15T10:39:34.000"/>
    <s v="RT @PAWDeutschland: The one-day workshop “Data Thinking” offers a quick introduction to the topics of design thinking and data strategy bas…"/>
    <m/>
    <m/>
    <x v="2"/>
    <m/>
    <s v="http://pbs.twimg.com/profile_images/803504962168913920/AdigDUZc_normal.jpg"/>
    <x v="6"/>
    <s v="https://twitter.com/#!/datentreiber/status/1117739234713047040"/>
    <m/>
    <m/>
    <s v="1117739234713047040"/>
    <m/>
    <b v="0"/>
    <n v="0"/>
    <s v=""/>
    <b v="0"/>
    <s v="en"/>
    <m/>
    <s v=""/>
    <b v="0"/>
    <n v="1"/>
    <s v="1117733983347986432"/>
    <s v="TweetDeck"/>
    <b v="0"/>
    <s v="1117733983347986432"/>
    <s v="Tweet"/>
    <n v="0"/>
    <n v="0"/>
    <m/>
    <m/>
    <m/>
    <m/>
    <m/>
    <m/>
    <m/>
    <m/>
    <n v="1"/>
    <s v="13"/>
    <s v="13"/>
    <n v="0"/>
    <n v="0"/>
    <n v="0"/>
    <n v="0"/>
    <n v="0"/>
    <n v="0"/>
    <n v="22"/>
    <n v="100"/>
    <n v="22"/>
  </r>
  <r>
    <s v="brainroaring"/>
    <s v="m"/>
    <m/>
    <m/>
    <m/>
    <m/>
    <m/>
    <m/>
    <m/>
    <m/>
    <s v="No"/>
    <n v="28"/>
    <m/>
    <m/>
    <x v="0"/>
    <d v="2019-04-15T15:15:02.000"/>
    <s v="RT @PAWIND40: In anticipation of her upcoming conference presentation at Predictive Analytics World for Industry 4.0 Las Vegas, we asked @m…"/>
    <m/>
    <m/>
    <x v="2"/>
    <m/>
    <s v="http://pbs.twimg.com/profile_images/987786740911038464/TFBbbcMV_normal.jpg"/>
    <x v="7"/>
    <s v="https://twitter.com/#!/brainroaring/status/1117808557288763393"/>
    <m/>
    <m/>
    <s v="1117808557288763393"/>
    <m/>
    <b v="0"/>
    <n v="0"/>
    <s v=""/>
    <b v="0"/>
    <s v="en"/>
    <m/>
    <s v=""/>
    <b v="0"/>
    <n v="1"/>
    <s v="1117808322550300672"/>
    <s v="App roaring brain"/>
    <b v="0"/>
    <s v="1117808322550300672"/>
    <s v="Tweet"/>
    <n v="0"/>
    <n v="0"/>
    <m/>
    <m/>
    <m/>
    <m/>
    <m/>
    <m/>
    <m/>
    <m/>
    <n v="1"/>
    <s v="3"/>
    <s v="3"/>
    <m/>
    <m/>
    <m/>
    <m/>
    <m/>
    <m/>
    <m/>
    <m/>
    <m/>
  </r>
  <r>
    <s v="databaseusa"/>
    <s v="pawcon"/>
    <m/>
    <m/>
    <m/>
    <m/>
    <m/>
    <m/>
    <m/>
    <m/>
    <s v="No"/>
    <n v="30"/>
    <m/>
    <m/>
    <x v="0"/>
    <d v="2019-04-15T16:07:52.000"/>
    <s v="https://t.co/2NPPOxFnRD will be at Predictive Analytics World Business this year! We will see you in Las Vegas, June 16-20, 2019! @pawcon #Analytics #pawcon #PredictiveAnalytics https://t.co/k0fzCAmHC4"/>
    <s v="http://DatabaseUSA.com"/>
    <s v="databaseusa.com"/>
    <x v="6"/>
    <s v="https://pbs.twimg.com/media/D4NMplaXsAMsZXv.jpg"/>
    <s v="https://pbs.twimg.com/media/D4NMplaXsAMsZXv.jpg"/>
    <x v="8"/>
    <s v="https://twitter.com/#!/databaseusa/status/1117821851529555968"/>
    <m/>
    <m/>
    <s v="1117821851529555968"/>
    <m/>
    <b v="0"/>
    <n v="0"/>
    <s v=""/>
    <b v="0"/>
    <s v="en"/>
    <m/>
    <s v=""/>
    <b v="0"/>
    <n v="0"/>
    <s v=""/>
    <s v="Twitter Web Client"/>
    <b v="0"/>
    <s v="1117821851529555968"/>
    <s v="Tweet"/>
    <n v="0"/>
    <n v="0"/>
    <m/>
    <m/>
    <m/>
    <m/>
    <m/>
    <m/>
    <m/>
    <m/>
    <n v="1"/>
    <s v="1"/>
    <s v="1"/>
    <n v="0"/>
    <n v="0"/>
    <n v="0"/>
    <n v="0"/>
    <n v="0"/>
    <n v="0"/>
    <n v="24"/>
    <n v="100"/>
    <n v="24"/>
  </r>
  <r>
    <s v="laveur"/>
    <s v="biggestlittlefc"/>
    <m/>
    <m/>
    <m/>
    <m/>
    <m/>
    <m/>
    <m/>
    <m/>
    <s v="No"/>
    <n v="31"/>
    <m/>
    <m/>
    <x v="0"/>
    <d v="2019-04-15T20:06:40.000"/>
    <s v="RT @pacanthro: Excited about @BiggestLittleFC? We are too! Join us in our room party for drinks, food, socializing, and discounted PAWCon 2…"/>
    <m/>
    <m/>
    <x v="2"/>
    <m/>
    <s v="http://pbs.twimg.com/profile_images/775735012914106369/bGqPi7C6_normal.jpg"/>
    <x v="9"/>
    <s v="https://twitter.com/#!/laveur/status/1117881949891117056"/>
    <m/>
    <m/>
    <s v="1117881949891117056"/>
    <m/>
    <b v="0"/>
    <n v="0"/>
    <s v=""/>
    <b v="0"/>
    <s v="en"/>
    <m/>
    <s v=""/>
    <b v="0"/>
    <n v="2"/>
    <s v="1117878383457648640"/>
    <s v="Tweetbot for iΟS"/>
    <b v="0"/>
    <s v="1117878383457648640"/>
    <s v="Tweet"/>
    <n v="0"/>
    <n v="0"/>
    <m/>
    <m/>
    <m/>
    <m/>
    <m/>
    <m/>
    <m/>
    <m/>
    <n v="1"/>
    <s v="9"/>
    <s v="9"/>
    <m/>
    <m/>
    <m/>
    <m/>
    <m/>
    <m/>
    <m/>
    <m/>
    <m/>
  </r>
  <r>
    <s v="pawdeutschland"/>
    <s v="pawdeutschland"/>
    <m/>
    <m/>
    <m/>
    <m/>
    <m/>
    <m/>
    <m/>
    <m/>
    <s v="No"/>
    <n v="33"/>
    <m/>
    <m/>
    <x v="1"/>
    <d v="2019-04-15T10:18:42.000"/>
    <s v="The one-day workshop “Data Thinking” offers a quick introduction to the topics of design thinking and data strategy based on numerous real-world examples and practical exercises. Join us May 8, 2019 in Munich! https://t.co/tk2EtkkML6_x000a__x000a_#pawcon #machinelearning #datathinking https://t.co/LZo4J4auHa"/>
    <s v="https://predictiveanalyticsworld.de/en/industry4-0/data-thinking-with-martin-szugat/"/>
    <s v="predictiveanalyticsworld.de"/>
    <x v="7"/>
    <s v="https://pbs.twimg.com/media/D4L9HzhWAAIHVOR.jpg"/>
    <s v="https://pbs.twimg.com/media/D4L9HzhWAAIHVOR.jpg"/>
    <x v="10"/>
    <s v="https://twitter.com/#!/pawdeutschland/status/1117733983347986432"/>
    <m/>
    <m/>
    <s v="1117733983347986432"/>
    <m/>
    <b v="0"/>
    <n v="2"/>
    <s v=""/>
    <b v="0"/>
    <s v="en"/>
    <m/>
    <s v=""/>
    <b v="0"/>
    <n v="1"/>
    <s v=""/>
    <s v="Twitter Web Client"/>
    <b v="0"/>
    <s v="1117733983347986432"/>
    <s v="Tweet"/>
    <n v="0"/>
    <n v="0"/>
    <m/>
    <m/>
    <m/>
    <m/>
    <m/>
    <m/>
    <m/>
    <m/>
    <n v="1"/>
    <s v="13"/>
    <s v="13"/>
    <n v="0"/>
    <n v="0"/>
    <n v="0"/>
    <n v="0"/>
    <n v="0"/>
    <n v="0"/>
    <n v="38"/>
    <n v="100"/>
    <n v="38"/>
  </r>
  <r>
    <s v="anacisiongmbh"/>
    <s v="pawdeutschland"/>
    <m/>
    <m/>
    <m/>
    <m/>
    <m/>
    <m/>
    <m/>
    <m/>
    <s v="No"/>
    <n v="34"/>
    <m/>
    <m/>
    <x v="0"/>
    <d v="2019-04-16T05:49:58.000"/>
    <s v="Die #PredictiveAnalyticsWorld beschäftigt sich mit angewandtem #MachineLearning. Im Mai in #München mit dabei ist auch Rico Knapper, Chief Data Scientist der #anacision. Erfahren Sie mehr zu seinem Vortrag: https://t.co/laXEROcSiH_x000a_@PAWDeutschland #pawcon https://t.co/C2f7r45opR"/>
    <s v="https://www.anacision.de/de/aktuelles/predictive-analytics-world-industry-40-1/"/>
    <s v="anacision.de"/>
    <x v="8"/>
    <s v="https://pbs.twimg.com/media/D4QJNqEW4AE3HW_.jpg"/>
    <s v="https://pbs.twimg.com/media/D4QJNqEW4AE3HW_.jpg"/>
    <x v="11"/>
    <s v="https://twitter.com/#!/anacisiongmbh/status/1118028739286319109"/>
    <m/>
    <m/>
    <s v="1118028739286319109"/>
    <m/>
    <b v="0"/>
    <n v="1"/>
    <s v=""/>
    <b v="0"/>
    <s v="de"/>
    <m/>
    <s v=""/>
    <b v="0"/>
    <n v="0"/>
    <s v=""/>
    <s v="Hootsuite Inc."/>
    <b v="0"/>
    <s v="1118028739286319109"/>
    <s v="Tweet"/>
    <n v="0"/>
    <n v="0"/>
    <m/>
    <m/>
    <m/>
    <m/>
    <m/>
    <m/>
    <m/>
    <m/>
    <n v="1"/>
    <s v="13"/>
    <s v="13"/>
    <n v="0"/>
    <n v="0"/>
    <n v="1"/>
    <n v="3.3333333333333335"/>
    <n v="0"/>
    <n v="0"/>
    <n v="29"/>
    <n v="96.66666666666667"/>
    <n v="30"/>
  </r>
  <r>
    <s v="pawind40"/>
    <s v="microsoft"/>
    <m/>
    <m/>
    <m/>
    <m/>
    <m/>
    <m/>
    <m/>
    <m/>
    <s v="No"/>
    <n v="35"/>
    <m/>
    <m/>
    <x v="0"/>
    <d v="2019-04-15T15:14:06.000"/>
    <s v="In anticipation of her upcoming conference presentation at Predictive Analytics World for Industry 4.0 Las Vegas, we asked @mathew_jaya from @Microsoft a few questions about their deployment of predictive analytics: https://t.co/A2QN7HEQsj_x000a__x000a_#pawcon #machinelearning #AI https://t.co/WB5P2ap5Zh"/>
    <s v="https://www.predictiveanalyticsworld.com/patimes/wise-practitioner-predictive-analytics-interview-series-jaya-mathew-microsoft/10315/"/>
    <s v="predictiveanalyticsworld.com"/>
    <x v="9"/>
    <s v="https://pbs.twimg.com/media/D4NAvtoWkAAF6Od.jpg"/>
    <s v="https://pbs.twimg.com/media/D4NAvtoWkAAF6Od.jpg"/>
    <x v="12"/>
    <s v="https://twitter.com/#!/pawind40/status/1117808322550300672"/>
    <m/>
    <m/>
    <s v="1117808322550300672"/>
    <m/>
    <b v="0"/>
    <n v="0"/>
    <s v=""/>
    <b v="0"/>
    <s v="en"/>
    <m/>
    <s v=""/>
    <b v="0"/>
    <n v="1"/>
    <s v=""/>
    <s v="Hootsuite Inc."/>
    <b v="0"/>
    <s v="1117808322550300672"/>
    <s v="Tweet"/>
    <n v="0"/>
    <n v="0"/>
    <m/>
    <m/>
    <m/>
    <m/>
    <m/>
    <m/>
    <m/>
    <m/>
    <n v="1"/>
    <s v="3"/>
    <s v="3"/>
    <m/>
    <m/>
    <m/>
    <m/>
    <m/>
    <m/>
    <m/>
    <m/>
    <m/>
  </r>
  <r>
    <s v="pawind40"/>
    <s v="vistraenergy"/>
    <m/>
    <m/>
    <m/>
    <m/>
    <m/>
    <m/>
    <m/>
    <m/>
    <s v="No"/>
    <n v="37"/>
    <m/>
    <m/>
    <x v="0"/>
    <d v="2019-04-16T14:29:21.000"/>
    <s v="In anticipation of his upcoming conference presentation at Predictive Analytics World for Industry 4.0 Las Vegas, we asked Greg Stevens from @VistraEnergy, a few questions about their deployment of predictive analytics:_x000a_https://t.co/jLe7hoAex6_x000a__x000a_#pawcon #machinelearning #AI https://t.co/GSNt7t7ysq"/>
    <s v="https://www.predictiveanalyticsworld.com/patimes/wise-practitioner-predictive-analytics-interview-series-greg-stevens-vistra-energy/10323/"/>
    <s v="predictiveanalyticsworld.com"/>
    <x v="9"/>
    <s v="https://pbs.twimg.com/media/D4SAF03X4AAmQLu.jpg"/>
    <s v="https://pbs.twimg.com/media/D4SAF03X4AAmQLu.jpg"/>
    <x v="13"/>
    <s v="https://twitter.com/#!/pawind40/status/1118159446595768320"/>
    <m/>
    <m/>
    <s v="1118159446595768320"/>
    <m/>
    <b v="0"/>
    <n v="1"/>
    <s v=""/>
    <b v="0"/>
    <s v="en"/>
    <m/>
    <s v=""/>
    <b v="0"/>
    <n v="1"/>
    <s v=""/>
    <s v="Hootsuite Inc."/>
    <b v="0"/>
    <s v="1118159446595768320"/>
    <s v="Tweet"/>
    <n v="0"/>
    <n v="0"/>
    <m/>
    <m/>
    <m/>
    <m/>
    <m/>
    <m/>
    <m/>
    <m/>
    <n v="1"/>
    <s v="3"/>
    <s v="3"/>
    <n v="0"/>
    <n v="0"/>
    <n v="0"/>
    <n v="0"/>
    <n v="0"/>
    <n v="0"/>
    <n v="35"/>
    <n v="100"/>
    <n v="35"/>
  </r>
  <r>
    <s v="gamergeeknews"/>
    <s v="pawind40"/>
    <m/>
    <m/>
    <m/>
    <m/>
    <m/>
    <m/>
    <m/>
    <m/>
    <s v="No"/>
    <n v="38"/>
    <m/>
    <m/>
    <x v="0"/>
    <d v="2019-04-16T14:30:05.000"/>
    <s v="RT @PAWIND40: In anticipation of his upcoming conference presentation at Predictive Analytics World for Industry 4.0 Las Vegas, we asked Gr…"/>
    <m/>
    <m/>
    <x v="2"/>
    <m/>
    <s v="http://pbs.twimg.com/profile_images/1404245782/igeek_normal.jpg"/>
    <x v="14"/>
    <s v="https://twitter.com/#!/gamergeeknews/status/1118159631799291904"/>
    <m/>
    <m/>
    <s v="1118159631799291904"/>
    <m/>
    <b v="0"/>
    <n v="0"/>
    <s v=""/>
    <b v="0"/>
    <s v="en"/>
    <m/>
    <s v=""/>
    <b v="0"/>
    <n v="1"/>
    <s v="1118159446595768320"/>
    <s v="GGN_RPiTwitterFeed"/>
    <b v="0"/>
    <s v="1118159446595768320"/>
    <s v="Tweet"/>
    <n v="0"/>
    <n v="0"/>
    <m/>
    <m/>
    <m/>
    <m/>
    <m/>
    <m/>
    <m/>
    <m/>
    <n v="1"/>
    <s v="3"/>
    <s v="3"/>
    <n v="0"/>
    <n v="0"/>
    <n v="0"/>
    <n v="0"/>
    <n v="0"/>
    <n v="0"/>
    <n v="22"/>
    <n v="100"/>
    <n v="22"/>
  </r>
  <r>
    <s v="biconnections"/>
    <s v="oracle"/>
    <m/>
    <m/>
    <m/>
    <m/>
    <m/>
    <m/>
    <m/>
    <m/>
    <s v="No"/>
    <n v="39"/>
    <m/>
    <m/>
    <x v="0"/>
    <d v="2019-04-16T15:06:24.000"/>
    <s v="8 MATLAB cheat sheets for data science! https://t.co/tUmXdXUnwJ  #datascience #dataanalytics #data_x000a__x000a_@EUSmartCities_x000a_@jeffsauer_x000a_@Neo4jFr_x000a_@mkrigsman_x000a_@alexanderhanff_x000a_@pawcon_x000a_@Oracle https://t.co/Lc5tSt5Etj"/>
    <s v="https://www.mathworks.com/campaigns/offers/data-science-cheat-sheets.html?s_eid=psm_da&amp;source=15308&amp;hootPostID=e83339343c1cf235d8cfe286c4a1ca4b"/>
    <s v="mathworks.com"/>
    <x v="10"/>
    <s v="https://pbs.twimg.com/media/D4SIgsKWAAAXPJP.jpg"/>
    <s v="https://pbs.twimg.com/media/D4SIgsKWAAAXPJP.jpg"/>
    <x v="15"/>
    <s v="https://twitter.com/#!/biconnections/status/1118168770579705856"/>
    <m/>
    <m/>
    <s v="1118168770579705856"/>
    <m/>
    <b v="0"/>
    <n v="0"/>
    <s v=""/>
    <b v="0"/>
    <s v="en"/>
    <m/>
    <s v=""/>
    <b v="0"/>
    <n v="0"/>
    <s v=""/>
    <s v="Twitter Web Client"/>
    <b v="0"/>
    <s v="1118168770579705856"/>
    <s v="Tweet"/>
    <n v="0"/>
    <n v="0"/>
    <m/>
    <m/>
    <m/>
    <m/>
    <m/>
    <m/>
    <m/>
    <m/>
    <n v="1"/>
    <s v="5"/>
    <s v="5"/>
    <m/>
    <m/>
    <m/>
    <m/>
    <m/>
    <m/>
    <m/>
    <m/>
    <m/>
  </r>
  <r>
    <s v="najimmei"/>
    <s v="pawcon"/>
    <m/>
    <m/>
    <m/>
    <m/>
    <m/>
    <m/>
    <m/>
    <m/>
    <s v="No"/>
    <n v="46"/>
    <m/>
    <m/>
    <x v="0"/>
    <d v="2019-04-12T14:05:20.000"/>
    <s v="RT @pawcon: In anticipation of his upcoming conference presentation at Predictive Analytics World for Healthcare Las Vegas, we asked Cheong…"/>
    <m/>
    <m/>
    <x v="2"/>
    <m/>
    <s v="http://pbs.twimg.com/profile_images/1106548447723880448/a08VPvUw_normal.jpg"/>
    <x v="16"/>
    <s v="https://twitter.com/#!/najimmei/status/1116703851212693504"/>
    <m/>
    <m/>
    <s v="1116703851212693504"/>
    <m/>
    <b v="0"/>
    <n v="0"/>
    <s v=""/>
    <b v="0"/>
    <s v="en"/>
    <m/>
    <s v=""/>
    <b v="0"/>
    <n v="1"/>
    <s v="1116701910973726720"/>
    <s v="Twitter for iPhone"/>
    <b v="0"/>
    <s v="1116701910973726720"/>
    <s v="Tweet"/>
    <n v="0"/>
    <n v="0"/>
    <m/>
    <m/>
    <m/>
    <m/>
    <m/>
    <m/>
    <m/>
    <m/>
    <n v="3"/>
    <s v="3"/>
    <s v="1"/>
    <n v="0"/>
    <n v="0"/>
    <n v="0"/>
    <n v="0"/>
    <n v="0"/>
    <n v="0"/>
    <n v="20"/>
    <n v="100"/>
    <n v="20"/>
  </r>
  <r>
    <s v="najimmei"/>
    <s v="mat"/>
    <m/>
    <m/>
    <m/>
    <m/>
    <m/>
    <m/>
    <m/>
    <m/>
    <s v="No"/>
    <n v="47"/>
    <m/>
    <m/>
    <x v="0"/>
    <d v="2019-04-15T18:58:47.000"/>
    <s v="RT @pawcon: In anticipation of her upcoming conference presentation at Predictive Analytics World for Industry 4.0 Las Vegas, we asked @mat…"/>
    <m/>
    <m/>
    <x v="2"/>
    <m/>
    <s v="http://pbs.twimg.com/profile_images/1106548447723880448/a08VPvUw_normal.jpg"/>
    <x v="17"/>
    <s v="https://twitter.com/#!/najimmei/status/1117864865660579845"/>
    <m/>
    <m/>
    <s v="1117864865660579845"/>
    <m/>
    <b v="0"/>
    <n v="0"/>
    <s v=""/>
    <b v="0"/>
    <s v="en"/>
    <m/>
    <s v=""/>
    <b v="0"/>
    <n v="1"/>
    <s v="1117808104119336960"/>
    <s v="Twitter for iPhone"/>
    <b v="0"/>
    <s v="1117808104119336960"/>
    <s v="Tweet"/>
    <n v="0"/>
    <n v="0"/>
    <m/>
    <m/>
    <m/>
    <m/>
    <m/>
    <m/>
    <m/>
    <m/>
    <n v="1"/>
    <s v="3"/>
    <s v="3"/>
    <n v="0"/>
    <n v="0"/>
    <n v="0"/>
    <n v="0"/>
    <n v="0"/>
    <n v="0"/>
    <n v="22"/>
    <n v="100"/>
    <n v="22"/>
  </r>
  <r>
    <s v="najimmei"/>
    <s v="pawcon"/>
    <m/>
    <m/>
    <m/>
    <m/>
    <m/>
    <m/>
    <m/>
    <m/>
    <s v="No"/>
    <n v="49"/>
    <m/>
    <m/>
    <x v="0"/>
    <d v="2019-04-16T15:24:05.000"/>
    <s v="RT @pawcon: In anticipation of his upcoming conference presentation at Predictive Analytics World for Industry 4.0 Las Vegas, we asked Greg…"/>
    <m/>
    <m/>
    <x v="2"/>
    <m/>
    <s v="http://pbs.twimg.com/profile_images/1106548447723880448/a08VPvUw_normal.jpg"/>
    <x v="18"/>
    <s v="https://twitter.com/#!/najimmei/status/1118173223223476226"/>
    <m/>
    <m/>
    <s v="1118173223223476226"/>
    <m/>
    <b v="0"/>
    <n v="0"/>
    <s v=""/>
    <b v="0"/>
    <s v="en"/>
    <m/>
    <s v=""/>
    <b v="0"/>
    <n v="2"/>
    <s v="1118159190919397378"/>
    <s v="Twitter for iPhone"/>
    <b v="0"/>
    <s v="1118159190919397378"/>
    <s v="Tweet"/>
    <n v="0"/>
    <n v="0"/>
    <m/>
    <m/>
    <m/>
    <m/>
    <m/>
    <m/>
    <m/>
    <m/>
    <n v="3"/>
    <s v="3"/>
    <s v="1"/>
    <n v="0"/>
    <n v="0"/>
    <n v="0"/>
    <n v="0"/>
    <n v="0"/>
    <n v="0"/>
    <n v="22"/>
    <n v="100"/>
    <n v="22"/>
  </r>
  <r>
    <s v="prediidata"/>
    <s v="aasa_mema"/>
    <m/>
    <m/>
    <m/>
    <m/>
    <m/>
    <m/>
    <m/>
    <m/>
    <s v="No"/>
    <n v="50"/>
    <m/>
    <m/>
    <x v="0"/>
    <d v="2019-04-16T16:15:25.000"/>
    <s v="We were accepted to speak at a number of conferences – come meet with us there!_x000a_@DLWCon @pawcon @IoTWorldSeries @SensorsExpo @AASA_MEMA_x000a__x000a_#Technology #Series #PredictiveMaintenance #DeepLearning https://t.co/pCH0dElLAp"/>
    <m/>
    <m/>
    <x v="11"/>
    <s v="https://pbs.twimg.com/media/D4SYSqtX4AEOn15.jpg"/>
    <s v="https://pbs.twimg.com/media/D4SYSqtX4AEOn15.jpg"/>
    <x v="19"/>
    <s v="https://twitter.com/#!/prediidata/status/1118186142191452160"/>
    <m/>
    <m/>
    <s v="1118186142191452160"/>
    <m/>
    <b v="0"/>
    <n v="0"/>
    <s v=""/>
    <b v="0"/>
    <s v="en"/>
    <m/>
    <s v=""/>
    <b v="0"/>
    <n v="1"/>
    <s v=""/>
    <s v="Twitter Web Client"/>
    <b v="0"/>
    <s v="1118186142191452160"/>
    <s v="Tweet"/>
    <n v="0"/>
    <n v="0"/>
    <m/>
    <m/>
    <m/>
    <m/>
    <m/>
    <m/>
    <m/>
    <m/>
    <n v="1"/>
    <s v="1"/>
    <s v="1"/>
    <m/>
    <m/>
    <m/>
    <m/>
    <m/>
    <m/>
    <m/>
    <m/>
    <m/>
  </r>
  <r>
    <s v="tarun73"/>
    <s v="tarun73"/>
    <m/>
    <m/>
    <m/>
    <m/>
    <m/>
    <m/>
    <m/>
    <m/>
    <s v="No"/>
    <n v="52"/>
    <m/>
    <m/>
    <x v="1"/>
    <d v="2019-04-16T16:20:47.000"/>
    <s v="Wise Practitioner – Predictive Analytics Interview Series: Jaya Mathew, Microsoft - Predictive Analytics Times - machine learning &amp;amp; data science news https://t.co/IPxjcVQjUe #pawcon"/>
    <s v="https://www.predictiveanalyticsworld.com/patimes/wise-practitioner-predictive-analytics-interview-series-jaya-mathew-microsoft/10315/"/>
    <s v="predictiveanalyticsworld.com"/>
    <x v="12"/>
    <m/>
    <s v="http://pbs.twimg.com/profile_images/653557869028098049/c_CJe5b8_normal.jpg"/>
    <x v="20"/>
    <s v="https://twitter.com/#!/tarun73/status/1118187489603272707"/>
    <m/>
    <m/>
    <s v="1118187489603272707"/>
    <m/>
    <b v="0"/>
    <n v="0"/>
    <s v=""/>
    <b v="0"/>
    <s v="en"/>
    <m/>
    <s v=""/>
    <b v="0"/>
    <n v="0"/>
    <s v=""/>
    <s v="Paper.li"/>
    <b v="0"/>
    <s v="1118187489603272707"/>
    <s v="Tweet"/>
    <n v="0"/>
    <n v="0"/>
    <m/>
    <m/>
    <m/>
    <m/>
    <m/>
    <m/>
    <m/>
    <m/>
    <n v="1"/>
    <s v="11"/>
    <s v="11"/>
    <n v="1"/>
    <n v="5.2631578947368425"/>
    <n v="0"/>
    <n v="0"/>
    <n v="0"/>
    <n v="0"/>
    <n v="18"/>
    <n v="94.73684210526316"/>
    <n v="19"/>
  </r>
  <r>
    <s v="seanthegshep"/>
    <s v="demetriustrader"/>
    <m/>
    <m/>
    <m/>
    <m/>
    <m/>
    <m/>
    <m/>
    <m/>
    <s v="No"/>
    <n v="53"/>
    <m/>
    <m/>
    <x v="0"/>
    <d v="2019-04-17T04:24:49.000"/>
    <s v="RT @DemetriusTrader: Does this hat make me look dapper? #pawcon_x000a__x000a_Photo by Camerapup https://t.co/oVGSPu6Hhb"/>
    <m/>
    <m/>
    <x v="12"/>
    <s v="https://pbs.twimg.com/media/D4TNPAAXoAIk0dg.jpg"/>
    <s v="https://pbs.twimg.com/media/D4TNPAAXoAIk0dg.jpg"/>
    <x v="21"/>
    <s v="https://twitter.com/#!/seanthegshep/status/1118369701279744007"/>
    <m/>
    <m/>
    <s v="1118369701279744007"/>
    <m/>
    <b v="0"/>
    <n v="0"/>
    <s v=""/>
    <b v="0"/>
    <s v="en"/>
    <m/>
    <s v=""/>
    <b v="0"/>
    <n v="7"/>
    <s v="1118244268244643840"/>
    <s v="Twitter for iPhone"/>
    <b v="0"/>
    <s v="1118244268244643840"/>
    <s v="Tweet"/>
    <n v="0"/>
    <n v="0"/>
    <m/>
    <m/>
    <m/>
    <m/>
    <m/>
    <m/>
    <m/>
    <m/>
    <n v="1"/>
    <s v="10"/>
    <s v="10"/>
    <n v="0"/>
    <n v="0"/>
    <n v="0"/>
    <n v="0"/>
    <n v="0"/>
    <n v="0"/>
    <n v="13"/>
    <n v="100"/>
    <n v="13"/>
  </r>
  <r>
    <s v="steventigeron"/>
    <s v="demetriustrader"/>
    <m/>
    <m/>
    <m/>
    <m/>
    <m/>
    <m/>
    <m/>
    <m/>
    <s v="No"/>
    <n v="54"/>
    <m/>
    <m/>
    <x v="0"/>
    <d v="2019-04-17T05:57:33.000"/>
    <s v="RT @DemetriusTrader: Does this hat make me look dapper? #pawcon_x000a__x000a_Photo by Camerapup https://t.co/oVGSPu6Hhb"/>
    <m/>
    <m/>
    <x v="12"/>
    <s v="https://pbs.twimg.com/media/D4TNPAAXoAIk0dg.jpg"/>
    <s v="https://pbs.twimg.com/media/D4TNPAAXoAIk0dg.jpg"/>
    <x v="22"/>
    <s v="https://twitter.com/#!/steventigeron/status/1118393038907297794"/>
    <m/>
    <m/>
    <s v="1118393038907297794"/>
    <m/>
    <b v="0"/>
    <n v="0"/>
    <s v=""/>
    <b v="0"/>
    <s v="en"/>
    <m/>
    <s v=""/>
    <b v="0"/>
    <n v="7"/>
    <s v="1118244268244643840"/>
    <s v="Twitter for Android"/>
    <b v="0"/>
    <s v="1118244268244643840"/>
    <s v="Tweet"/>
    <n v="0"/>
    <n v="0"/>
    <m/>
    <m/>
    <m/>
    <m/>
    <m/>
    <m/>
    <m/>
    <m/>
    <n v="1"/>
    <s v="10"/>
    <s v="10"/>
    <n v="0"/>
    <n v="0"/>
    <n v="0"/>
    <n v="0"/>
    <n v="0"/>
    <n v="0"/>
    <n v="13"/>
    <n v="100"/>
    <n v="13"/>
  </r>
  <r>
    <s v="mathew_jaya"/>
    <s v="mat"/>
    <m/>
    <m/>
    <m/>
    <m/>
    <m/>
    <m/>
    <m/>
    <m/>
    <s v="No"/>
    <n v="55"/>
    <m/>
    <m/>
    <x v="0"/>
    <d v="2019-04-17T10:58:39.000"/>
    <s v="RT @pawcon: In anticipation of her upcoming conference presentation at Predictive Analytics World for Industry 4.0 Las Vegas, we asked @mat…"/>
    <m/>
    <m/>
    <x v="2"/>
    <m/>
    <s v="http://pbs.twimg.com/profile_images/557697019800993794/0TyjH9zG_normal.jpeg"/>
    <x v="23"/>
    <s v="https://twitter.com/#!/mathew_jaya/status/1118468809948450816"/>
    <m/>
    <m/>
    <s v="1118468809948450816"/>
    <m/>
    <b v="0"/>
    <n v="0"/>
    <s v=""/>
    <b v="0"/>
    <s v="en"/>
    <m/>
    <s v=""/>
    <b v="0"/>
    <n v="2"/>
    <s v="1117808104119336960"/>
    <s v="Twitter for iPad"/>
    <b v="0"/>
    <s v="1117808104119336960"/>
    <s v="Tweet"/>
    <n v="0"/>
    <n v="0"/>
    <m/>
    <m/>
    <m/>
    <m/>
    <m/>
    <m/>
    <m/>
    <m/>
    <n v="1"/>
    <s v="3"/>
    <s v="3"/>
    <n v="0"/>
    <n v="0"/>
    <n v="0"/>
    <n v="0"/>
    <n v="0"/>
    <n v="0"/>
    <n v="22"/>
    <n v="100"/>
    <n v="22"/>
  </r>
  <r>
    <s v="demetriustrader"/>
    <s v="demetriustrader"/>
    <m/>
    <m/>
    <m/>
    <m/>
    <m/>
    <m/>
    <m/>
    <m/>
    <s v="No"/>
    <n v="56"/>
    <m/>
    <m/>
    <x v="1"/>
    <d v="2019-04-16T20:06:24.000"/>
    <s v="Does this hat make me look dapper? #pawcon_x000a__x000a_Photo by Camerapup https://t.co/oVGSPu6Hhb"/>
    <m/>
    <m/>
    <x v="12"/>
    <s v="https://pbs.twimg.com/media/D4TNPAAXoAIk0dg.jpg"/>
    <s v="https://pbs.twimg.com/media/D4TNPAAXoAIk0dg.jpg"/>
    <x v="24"/>
    <s v="https://twitter.com/#!/demetriustrader/status/1118244268244643840"/>
    <m/>
    <m/>
    <s v="1118244268244643840"/>
    <m/>
    <b v="0"/>
    <n v="58"/>
    <s v=""/>
    <b v="0"/>
    <s v="en"/>
    <m/>
    <s v=""/>
    <b v="0"/>
    <n v="3"/>
    <s v=""/>
    <s v="The Social Jukebox"/>
    <b v="0"/>
    <s v="1118244268244643840"/>
    <s v="Tweet"/>
    <n v="0"/>
    <n v="0"/>
    <m/>
    <m/>
    <m/>
    <m/>
    <m/>
    <m/>
    <m/>
    <m/>
    <n v="1"/>
    <s v="10"/>
    <s v="10"/>
    <n v="0"/>
    <n v="0"/>
    <n v="0"/>
    <n v="0"/>
    <n v="0"/>
    <n v="0"/>
    <n v="11"/>
    <n v="100"/>
    <n v="11"/>
  </r>
  <r>
    <s v="trancemyth"/>
    <s v="demetriustrader"/>
    <m/>
    <m/>
    <m/>
    <m/>
    <m/>
    <m/>
    <m/>
    <m/>
    <s v="No"/>
    <n v="57"/>
    <m/>
    <m/>
    <x v="0"/>
    <d v="2019-04-17T14:26:50.000"/>
    <s v="RT @DemetriusTrader: Does this hat make me look dapper? #pawcon_x000a__x000a_Photo by Camerapup https://t.co/oVGSPu6Hhb"/>
    <m/>
    <m/>
    <x v="12"/>
    <s v="https://pbs.twimg.com/media/D4TNPAAXoAIk0dg.jpg"/>
    <s v="https://pbs.twimg.com/media/D4TNPAAXoAIk0dg.jpg"/>
    <x v="25"/>
    <s v="https://twitter.com/#!/trancemyth/status/1118521201171804161"/>
    <m/>
    <m/>
    <s v="1118521201171804161"/>
    <m/>
    <b v="0"/>
    <n v="0"/>
    <s v=""/>
    <b v="0"/>
    <s v="en"/>
    <m/>
    <s v=""/>
    <b v="0"/>
    <n v="7"/>
    <s v="1118244268244643840"/>
    <s v="Twitter for Android"/>
    <b v="0"/>
    <s v="1118244268244643840"/>
    <s v="Tweet"/>
    <n v="0"/>
    <n v="0"/>
    <m/>
    <m/>
    <m/>
    <m/>
    <m/>
    <m/>
    <m/>
    <m/>
    <n v="1"/>
    <s v="10"/>
    <s v="10"/>
    <n v="0"/>
    <n v="0"/>
    <n v="0"/>
    <n v="0"/>
    <n v="0"/>
    <n v="0"/>
    <n v="13"/>
    <n v="100"/>
    <n v="13"/>
  </r>
  <r>
    <s v="danglobal"/>
    <s v="danglobal"/>
    <m/>
    <m/>
    <m/>
    <m/>
    <m/>
    <m/>
    <m/>
    <m/>
    <s v="No"/>
    <n v="58"/>
    <m/>
    <m/>
    <x v="1"/>
    <d v="2019-04-17T14:58:12.000"/>
    <s v="Predictive Analytics World for Industry 4.0 2019 will take place on 6-7 May in Munich. Use our code “DAN15” and get a 15% off: https://t.co/QTpyik5Pn6 #pawcon #datathinking #predictiveanalytics #AI #datascience https://t.co/D8wufjS6UV"/>
    <s v="https://predictiveanalyticsworld.de/en/industry4-0/muenchen2019/"/>
    <s v="predictiveanalyticsworld.de"/>
    <x v="13"/>
    <s v="https://pbs.twimg.com/media/D4XPKt6WkAE2rhu.jpg"/>
    <s v="https://pbs.twimg.com/media/D4XPKt6WkAE2rhu.jpg"/>
    <x v="26"/>
    <s v="https://twitter.com/#!/danglobal/status/1118529095023910912"/>
    <m/>
    <m/>
    <s v="1118529095023910912"/>
    <m/>
    <b v="0"/>
    <n v="0"/>
    <s v=""/>
    <b v="0"/>
    <s v="en"/>
    <m/>
    <s v=""/>
    <b v="0"/>
    <n v="0"/>
    <s v=""/>
    <s v="Twitter Web Client"/>
    <b v="0"/>
    <s v="1118529095023910912"/>
    <s v="Tweet"/>
    <n v="0"/>
    <n v="0"/>
    <m/>
    <m/>
    <m/>
    <m/>
    <m/>
    <m/>
    <m/>
    <m/>
    <n v="1"/>
    <s v="11"/>
    <s v="11"/>
    <n v="0"/>
    <n v="0"/>
    <n v="0"/>
    <n v="0"/>
    <n v="0"/>
    <n v="0"/>
    <n v="31"/>
    <n v="100"/>
    <n v="31"/>
  </r>
  <r>
    <s v="a9raag"/>
    <s v="iotworldseries"/>
    <m/>
    <m/>
    <m/>
    <m/>
    <m/>
    <m/>
    <m/>
    <m/>
    <s v="No"/>
    <n v="59"/>
    <m/>
    <m/>
    <x v="0"/>
    <d v="2019-04-18T11:51:05.000"/>
    <s v="RT @prediidata: We were accepted to speak at a number of conferences – come meet with us there!_x000a_@DLWCon @pawcon @IoTWorldSeries @SensorsExp…"/>
    <m/>
    <m/>
    <x v="2"/>
    <m/>
    <s v="http://pbs.twimg.com/profile_images/1048816391946686464/BPAefQE3_normal.jpg"/>
    <x v="27"/>
    <s v="https://twitter.com/#!/a9raag/status/1118844394231279616"/>
    <m/>
    <m/>
    <s v="1118844394231279616"/>
    <m/>
    <b v="0"/>
    <n v="0"/>
    <s v=""/>
    <b v="0"/>
    <s v="en"/>
    <m/>
    <s v=""/>
    <b v="0"/>
    <n v="4"/>
    <s v="1118186142191452160"/>
    <s v="Twitter for Android"/>
    <b v="0"/>
    <s v="1118186142191452160"/>
    <s v="Tweet"/>
    <n v="0"/>
    <n v="0"/>
    <m/>
    <m/>
    <m/>
    <m/>
    <m/>
    <m/>
    <m/>
    <m/>
    <n v="1"/>
    <s v="1"/>
    <s v="1"/>
    <m/>
    <m/>
    <m/>
    <m/>
    <m/>
    <m/>
    <m/>
    <m/>
    <m/>
  </r>
  <r>
    <s v="iotworldseries"/>
    <s v="pawcon"/>
    <m/>
    <m/>
    <m/>
    <m/>
    <m/>
    <m/>
    <m/>
    <m/>
    <s v="No"/>
    <n v="64"/>
    <m/>
    <m/>
    <x v="0"/>
    <d v="2019-04-17T13:08:21.000"/>
    <s v="RT @prediidata: We were accepted to speak at a number of conferences – come meet with us there!_x000a_@DLWCon @pawcon @IoTWorldSeries @SensorsExp…"/>
    <m/>
    <m/>
    <x v="2"/>
    <m/>
    <s v="http://pbs.twimg.com/profile_images/879356827296813056/rFOXrNVb_normal.jpg"/>
    <x v="28"/>
    <s v="https://twitter.com/#!/iotworldseries/status/1118501451507150849"/>
    <m/>
    <m/>
    <s v="1118501451507150849"/>
    <m/>
    <b v="0"/>
    <n v="0"/>
    <s v=""/>
    <b v="0"/>
    <s v="en"/>
    <m/>
    <s v=""/>
    <b v="0"/>
    <n v="2"/>
    <s v="1118186142191452160"/>
    <s v="Twitter Web Client"/>
    <b v="0"/>
    <s v="1118186142191452160"/>
    <s v="Tweet"/>
    <n v="0"/>
    <n v="0"/>
    <m/>
    <m/>
    <m/>
    <m/>
    <m/>
    <m/>
    <m/>
    <m/>
    <n v="1"/>
    <s v="1"/>
    <s v="1"/>
    <m/>
    <m/>
    <m/>
    <m/>
    <m/>
    <m/>
    <m/>
    <m/>
    <m/>
  </r>
  <r>
    <s v="thechrischua"/>
    <s v="iotworldseries"/>
    <m/>
    <m/>
    <m/>
    <m/>
    <m/>
    <m/>
    <m/>
    <m/>
    <s v="No"/>
    <n v="67"/>
    <m/>
    <m/>
    <x v="0"/>
    <d v="2019-04-16T16:16:03.000"/>
    <s v="RT @prediidata: We were accepted to speak at a number of conferences – come meet with us there!_x000a_@DLWCon @pawcon @IoTWorldSeries @SensorsExp…"/>
    <m/>
    <m/>
    <x v="2"/>
    <m/>
    <s v="http://pbs.twimg.com/profile_images/1050295525742792704/1mFbJ8EN_normal.jpg"/>
    <x v="29"/>
    <s v="https://twitter.com/#!/thechrischua/status/1118186299297607681"/>
    <m/>
    <m/>
    <s v="1118186299297607681"/>
    <m/>
    <b v="0"/>
    <n v="0"/>
    <s v=""/>
    <b v="0"/>
    <s v="en"/>
    <m/>
    <s v=""/>
    <b v="0"/>
    <n v="1"/>
    <s v="1118186142191452160"/>
    <s v="DS-retweet"/>
    <b v="0"/>
    <s v="1118186142191452160"/>
    <s v="Tweet"/>
    <n v="0"/>
    <n v="0"/>
    <m/>
    <m/>
    <m/>
    <m/>
    <m/>
    <m/>
    <m/>
    <m/>
    <n v="2"/>
    <s v="1"/>
    <s v="1"/>
    <m/>
    <m/>
    <m/>
    <m/>
    <m/>
    <m/>
    <m/>
    <m/>
    <m/>
  </r>
  <r>
    <s v="thechrischua"/>
    <s v="iotworldseries"/>
    <m/>
    <m/>
    <m/>
    <m/>
    <m/>
    <m/>
    <m/>
    <m/>
    <s v="No"/>
    <n v="68"/>
    <m/>
    <m/>
    <x v="0"/>
    <d v="2019-04-18T11:52:15.000"/>
    <s v="RT @prediidata: We were accepted to speak at a number of conferences – come meet with us there!_x000a_@DLWCon @pawcon @IoTWorldSeries @SensorsExp…"/>
    <m/>
    <m/>
    <x v="2"/>
    <m/>
    <s v="http://pbs.twimg.com/profile_images/1050295525742792704/1mFbJ8EN_normal.jpg"/>
    <x v="30"/>
    <s v="https://twitter.com/#!/thechrischua/status/1118844690298699776"/>
    <m/>
    <m/>
    <s v="1118844690298699776"/>
    <m/>
    <b v="0"/>
    <n v="0"/>
    <s v=""/>
    <b v="0"/>
    <s v="en"/>
    <m/>
    <s v=""/>
    <b v="0"/>
    <n v="4"/>
    <s v="1118186142191452160"/>
    <s v="DS-retweet"/>
    <b v="0"/>
    <s v="1118186142191452160"/>
    <s v="Tweet"/>
    <n v="0"/>
    <n v="0"/>
    <m/>
    <m/>
    <m/>
    <m/>
    <m/>
    <m/>
    <m/>
    <m/>
    <n v="2"/>
    <s v="1"/>
    <s v="1"/>
    <m/>
    <m/>
    <m/>
    <m/>
    <m/>
    <m/>
    <m/>
    <m/>
    <m/>
  </r>
  <r>
    <s v="zephyrthetiger"/>
    <s v="zephyrthetiger"/>
    <m/>
    <m/>
    <m/>
    <m/>
    <m/>
    <m/>
    <m/>
    <m/>
    <s v="No"/>
    <n v="77"/>
    <m/>
    <m/>
    <x v="1"/>
    <d v="2019-04-18T18:44:57.000"/>
    <s v="Kinda glad I’m not going to BLFC this year. I’ve been to that con many many times. It’s a load of fun. But having a better job first sounds better and I want to go to PAWcon later in the year."/>
    <m/>
    <m/>
    <x v="2"/>
    <m/>
    <s v="http://pbs.twimg.com/profile_images/1114682558879371265/xm_0yGg0_normal.jpg"/>
    <x v="31"/>
    <s v="https://twitter.com/#!/zephyrthetiger/status/1118948549125758976"/>
    <m/>
    <m/>
    <s v="1118948549125758976"/>
    <m/>
    <b v="0"/>
    <n v="0"/>
    <s v=""/>
    <b v="0"/>
    <s v="en"/>
    <m/>
    <s v=""/>
    <b v="0"/>
    <n v="0"/>
    <s v=""/>
    <s v="Twitter for iPhone"/>
    <b v="0"/>
    <s v="1118948549125758976"/>
    <s v="Tweet"/>
    <n v="0"/>
    <n v="0"/>
    <m/>
    <m/>
    <m/>
    <m/>
    <m/>
    <m/>
    <m/>
    <m/>
    <n v="1"/>
    <s v="11"/>
    <s v="11"/>
    <n v="4"/>
    <n v="9.090909090909092"/>
    <n v="0"/>
    <n v="0"/>
    <n v="0"/>
    <n v="0"/>
    <n v="40"/>
    <n v="90.9090909090909"/>
    <n v="44"/>
  </r>
  <r>
    <s v="mala_moot"/>
    <s v="lupesuits"/>
    <m/>
    <m/>
    <m/>
    <m/>
    <m/>
    <m/>
    <m/>
    <m/>
    <s v="No"/>
    <n v="78"/>
    <m/>
    <m/>
    <x v="0"/>
    <d v="2019-04-19T17:47:54.000"/>
    <s v="RT @Tohrufusky: That's one spicey fusky~ 🔥🌶️💦💕_x000a__x000a_❤️: #FursuitFriday_x000a_📸: @jaceythefox _x000a_📍: #PawCon_x000a_✂️: @LupeSuits https://t.co/1gqghTCI5h"/>
    <m/>
    <m/>
    <x v="14"/>
    <s v="https://pbs.twimg.com/media/D4iJpHEUwAEP7kP.jpg"/>
    <s v="https://pbs.twimg.com/media/D4iJpHEUwAEP7kP.jpg"/>
    <x v="32"/>
    <s v="https://twitter.com/#!/mala_moot/status/1119296576608964609"/>
    <m/>
    <m/>
    <s v="1119296576608964609"/>
    <m/>
    <b v="0"/>
    <n v="0"/>
    <s v=""/>
    <b v="0"/>
    <s v="en"/>
    <m/>
    <s v=""/>
    <b v="0"/>
    <n v="5"/>
    <s v="1119295859097649157"/>
    <s v="Twitter for iPhone"/>
    <b v="0"/>
    <s v="1119295859097649157"/>
    <s v="Tweet"/>
    <n v="0"/>
    <n v="0"/>
    <m/>
    <m/>
    <m/>
    <m/>
    <m/>
    <m/>
    <m/>
    <m/>
    <n v="1"/>
    <s v="4"/>
    <s v="4"/>
    <m/>
    <m/>
    <m/>
    <m/>
    <m/>
    <m/>
    <m/>
    <m/>
    <m/>
  </r>
  <r>
    <s v="thebearhurley"/>
    <s v="lupesuits"/>
    <m/>
    <m/>
    <m/>
    <m/>
    <m/>
    <m/>
    <m/>
    <m/>
    <s v="No"/>
    <n v="81"/>
    <m/>
    <m/>
    <x v="0"/>
    <d v="2019-04-19T18:26:54.000"/>
    <s v="RT @Tohrufusky: That's one spicey fusky~ 🔥🌶️💦💕_x000a__x000a_❤️: #FursuitFriday_x000a_📸: @jaceythefox _x000a_📍: #PawCon_x000a_✂️: @LupeSuits https://t.co/1gqghTCI5h"/>
    <m/>
    <m/>
    <x v="14"/>
    <s v="https://pbs.twimg.com/media/D4iJpHEUwAEP7kP.jpg"/>
    <s v="https://pbs.twimg.com/media/D4iJpHEUwAEP7kP.jpg"/>
    <x v="33"/>
    <s v="https://twitter.com/#!/thebearhurley/status/1119306393683501056"/>
    <m/>
    <m/>
    <s v="1119306393683501056"/>
    <m/>
    <b v="0"/>
    <n v="0"/>
    <s v=""/>
    <b v="0"/>
    <s v="en"/>
    <m/>
    <s v=""/>
    <b v="0"/>
    <n v="5"/>
    <s v="1119295859097649157"/>
    <s v="Twitter Web Client"/>
    <b v="0"/>
    <s v="1119295859097649157"/>
    <s v="Tweet"/>
    <n v="0"/>
    <n v="0"/>
    <m/>
    <m/>
    <m/>
    <m/>
    <m/>
    <m/>
    <m/>
    <m/>
    <n v="1"/>
    <s v="4"/>
    <s v="4"/>
    <m/>
    <m/>
    <m/>
    <m/>
    <m/>
    <m/>
    <m/>
    <m/>
    <m/>
  </r>
  <r>
    <s v="syrianbryn"/>
    <s v="lupesuits"/>
    <m/>
    <m/>
    <m/>
    <m/>
    <m/>
    <m/>
    <m/>
    <m/>
    <s v="No"/>
    <n v="84"/>
    <m/>
    <m/>
    <x v="0"/>
    <d v="2019-04-19T18:41:54.000"/>
    <s v="RT @Tohrufusky: That's one spicey fusky~ 🔥🌶️💦💕_x000a__x000a_❤️: #FursuitFriday_x000a_📸: @jaceythefox _x000a_📍: #PawCon_x000a_✂️: @LupeSuits https://t.co/1gqghTCI5h"/>
    <m/>
    <m/>
    <x v="14"/>
    <s v="https://pbs.twimg.com/media/D4iJpHEUwAEP7kP.jpg"/>
    <s v="https://pbs.twimg.com/media/D4iJpHEUwAEP7kP.jpg"/>
    <x v="34"/>
    <s v="https://twitter.com/#!/syrianbryn/status/1119310168813182976"/>
    <m/>
    <m/>
    <s v="1119310168813182976"/>
    <m/>
    <b v="0"/>
    <n v="0"/>
    <s v=""/>
    <b v="0"/>
    <s v="en"/>
    <m/>
    <s v=""/>
    <b v="0"/>
    <n v="5"/>
    <s v="1119295859097649157"/>
    <s v="Twitter Web Client"/>
    <b v="0"/>
    <s v="1119295859097649157"/>
    <s v="Tweet"/>
    <n v="0"/>
    <n v="0"/>
    <m/>
    <m/>
    <m/>
    <m/>
    <m/>
    <m/>
    <m/>
    <m/>
    <n v="1"/>
    <s v="4"/>
    <s v="4"/>
    <m/>
    <m/>
    <m/>
    <m/>
    <m/>
    <m/>
    <m/>
    <m/>
    <m/>
  </r>
  <r>
    <s v="tohrufusky"/>
    <s v="lupesuits"/>
    <m/>
    <m/>
    <m/>
    <m/>
    <m/>
    <m/>
    <m/>
    <m/>
    <s v="No"/>
    <n v="87"/>
    <m/>
    <m/>
    <x v="0"/>
    <d v="2019-04-19T17:45:02.000"/>
    <s v="That's one spicey fusky~ 🔥🌶️💦💕_x000a__x000a_❤️: #FursuitFriday_x000a_📸: @jaceythefox _x000a_📍: #PawCon_x000a_✂️: @LupeSuits https://t.co/1gqghTCI5h"/>
    <m/>
    <m/>
    <x v="14"/>
    <s v="https://pbs.twimg.com/media/D4iJpHEUwAEP7kP.jpg"/>
    <s v="https://pbs.twimg.com/media/D4iJpHEUwAEP7kP.jpg"/>
    <x v="35"/>
    <s v="https://twitter.com/#!/tohrufusky/status/1119295859097649157"/>
    <m/>
    <m/>
    <s v="1119295859097649157"/>
    <m/>
    <b v="0"/>
    <n v="60"/>
    <s v=""/>
    <b v="0"/>
    <s v="en"/>
    <m/>
    <s v=""/>
    <b v="0"/>
    <n v="5"/>
    <s v=""/>
    <s v="Twitter for Android"/>
    <b v="0"/>
    <s v="1119295859097649157"/>
    <s v="Tweet"/>
    <n v="0"/>
    <n v="0"/>
    <m/>
    <m/>
    <m/>
    <m/>
    <m/>
    <m/>
    <m/>
    <m/>
    <n v="1"/>
    <s v="4"/>
    <s v="4"/>
    <m/>
    <m/>
    <m/>
    <m/>
    <m/>
    <m/>
    <m/>
    <m/>
    <m/>
  </r>
  <r>
    <s v="boomervoneistee"/>
    <s v="lupesuits"/>
    <m/>
    <m/>
    <m/>
    <m/>
    <m/>
    <m/>
    <m/>
    <m/>
    <s v="No"/>
    <n v="88"/>
    <m/>
    <m/>
    <x v="0"/>
    <d v="2019-04-20T10:38:15.000"/>
    <s v="RT @Tohrufusky: That's one spicey fusky~ 🔥🌶️💦💕_x000a__x000a_❤️: #FursuitFriday_x000a_📸: @jaceythefox _x000a_📍: #PawCon_x000a_✂️: @LupeSuits https://t.co/1gqghTCI5h"/>
    <m/>
    <m/>
    <x v="14"/>
    <s v="https://pbs.twimg.com/media/D4iJpHEUwAEP7kP.jpg"/>
    <s v="https://pbs.twimg.com/media/D4iJpHEUwAEP7kP.jpg"/>
    <x v="36"/>
    <s v="https://twitter.com/#!/boomervoneistee/status/1119550840942092288"/>
    <m/>
    <m/>
    <s v="1119550840942092288"/>
    <m/>
    <b v="0"/>
    <n v="0"/>
    <s v=""/>
    <b v="0"/>
    <s v="en"/>
    <m/>
    <s v=""/>
    <b v="0"/>
    <n v="6"/>
    <s v="1119295859097649157"/>
    <s v="Twitter for Android"/>
    <b v="0"/>
    <s v="1119295859097649157"/>
    <s v="Tweet"/>
    <n v="0"/>
    <n v="0"/>
    <m/>
    <m/>
    <m/>
    <m/>
    <m/>
    <m/>
    <m/>
    <m/>
    <n v="1"/>
    <s v="4"/>
    <s v="4"/>
    <m/>
    <m/>
    <m/>
    <m/>
    <m/>
    <m/>
    <m/>
    <m/>
    <m/>
  </r>
  <r>
    <s v="bcmachlearn"/>
    <s v="beyondthearc"/>
    <m/>
    <m/>
    <m/>
    <m/>
    <m/>
    <m/>
    <m/>
    <m/>
    <s v="No"/>
    <n v="92"/>
    <m/>
    <m/>
    <x v="0"/>
    <d v="2019-04-21T15:07:50.000"/>
    <s v="RT @beyondthearc: A great lineup this year (I’m chairing, so sure, I’m biased)_x000a__x000a_Practical advice and an emphasis on real-world applications…"/>
    <m/>
    <m/>
    <x v="2"/>
    <m/>
    <s v="http://pbs.twimg.com/profile_images/898670662809788416/PX6614Gr_normal.jpg"/>
    <x v="37"/>
    <s v="https://twitter.com/#!/bcmachlearn/status/1119981073113468929"/>
    <m/>
    <m/>
    <s v="1119981073113468929"/>
    <m/>
    <b v="0"/>
    <n v="0"/>
    <s v=""/>
    <b v="0"/>
    <s v="en"/>
    <m/>
    <s v=""/>
    <b v="0"/>
    <n v="2"/>
    <s v="1119979106475618305"/>
    <s v="Twitter for Android"/>
    <b v="0"/>
    <s v="1119979106475618305"/>
    <s v="Tweet"/>
    <n v="0"/>
    <n v="0"/>
    <m/>
    <m/>
    <m/>
    <m/>
    <m/>
    <m/>
    <m/>
    <m/>
    <n v="1"/>
    <s v="12"/>
    <s v="12"/>
    <n v="1"/>
    <n v="4.166666666666667"/>
    <n v="1"/>
    <n v="4.166666666666667"/>
    <n v="0"/>
    <n v="0"/>
    <n v="22"/>
    <n v="91.66666666666667"/>
    <n v="24"/>
  </r>
  <r>
    <s v="beyondthearc"/>
    <s v="pawcon"/>
    <m/>
    <m/>
    <m/>
    <m/>
    <m/>
    <m/>
    <m/>
    <m/>
    <s v="No"/>
    <n v="93"/>
    <m/>
    <m/>
    <x v="0"/>
    <d v="2019-04-16T17:04:05.000"/>
    <s v="RT @pawcon: In anticipation of his upcoming conference presentation at Predictive Analytics World for Industry 4.0 Las Vegas, we asked Greg…"/>
    <m/>
    <m/>
    <x v="2"/>
    <m/>
    <s v="http://pbs.twimg.com/profile_images/2670814147/126d51998b77516846c033f39d6f108c_normal.png"/>
    <x v="38"/>
    <s v="https://twitter.com/#!/beyondthearc/status/1118198388988604416"/>
    <m/>
    <m/>
    <s v="1118198388988604416"/>
    <m/>
    <b v="0"/>
    <n v="0"/>
    <s v=""/>
    <b v="0"/>
    <s v="en"/>
    <m/>
    <s v=""/>
    <b v="0"/>
    <n v="2"/>
    <s v="1118159190919397378"/>
    <s v="Twitter Web Client"/>
    <b v="0"/>
    <s v="1118159190919397378"/>
    <s v="Tweet"/>
    <n v="0"/>
    <n v="0"/>
    <m/>
    <m/>
    <m/>
    <m/>
    <m/>
    <m/>
    <m/>
    <m/>
    <n v="2"/>
    <s v="12"/>
    <s v="1"/>
    <n v="0"/>
    <n v="0"/>
    <n v="0"/>
    <n v="0"/>
    <n v="0"/>
    <n v="0"/>
    <n v="22"/>
    <n v="100"/>
    <n v="22"/>
  </r>
  <r>
    <s v="beyondthearc"/>
    <s v="pawcon"/>
    <m/>
    <m/>
    <m/>
    <m/>
    <m/>
    <m/>
    <m/>
    <m/>
    <s v="No"/>
    <n v="94"/>
    <m/>
    <m/>
    <x v="0"/>
    <d v="2019-04-21T15:00:01.000"/>
    <s v="A great lineup this year (I’m chairing, so sure, I’m biased)_x000a__x000a_Practical advice and an emphasis on real-world applications of #MachineLearning._x000a__x000a_#PredictiveAnalytics World for Industry 4.0: Future of smart manufacturing and IoT_x000a__x000a_https://t.co/BMjZH0ElJ5_x000a__x000a_@pawcon https://t.co/X8KCpQFT8e"/>
    <s v="https://beyondthearc.com/blog/2019/data-analytics/predictive-analytics-world-industry-4-0"/>
    <s v="beyondthearc.com"/>
    <x v="15"/>
    <s v="https://pbs.twimg.com/media/D4r3D-2W4AI70jR.jpg"/>
    <s v="https://pbs.twimg.com/media/D4r3D-2W4AI70jR.jpg"/>
    <x v="39"/>
    <s v="https://twitter.com/#!/beyondthearc/status/1119979106475618305"/>
    <m/>
    <m/>
    <s v="1119979106475618305"/>
    <m/>
    <b v="0"/>
    <n v="5"/>
    <s v=""/>
    <b v="0"/>
    <s v="en"/>
    <m/>
    <s v=""/>
    <b v="0"/>
    <n v="2"/>
    <s v=""/>
    <s v="Buffer"/>
    <b v="0"/>
    <s v="1119979106475618305"/>
    <s v="Tweet"/>
    <n v="0"/>
    <n v="0"/>
    <m/>
    <m/>
    <m/>
    <m/>
    <m/>
    <m/>
    <m/>
    <m/>
    <n v="2"/>
    <s v="12"/>
    <s v="1"/>
    <n v="2"/>
    <n v="5.405405405405405"/>
    <n v="1"/>
    <n v="2.7027027027027026"/>
    <n v="0"/>
    <n v="0"/>
    <n v="34"/>
    <n v="91.89189189189189"/>
    <n v="37"/>
  </r>
  <r>
    <s v="dmgerbino"/>
    <s v="beyondthearc"/>
    <m/>
    <m/>
    <m/>
    <m/>
    <m/>
    <m/>
    <m/>
    <m/>
    <s v="No"/>
    <n v="95"/>
    <m/>
    <m/>
    <x v="0"/>
    <d v="2019-04-21T16:54:16.000"/>
    <s v="RT @beyondthearc: A great lineup this year (I’m chairing, so sure, I’m biased)_x000a__x000a_Practical advice and an emphasis on real-world applications…"/>
    <m/>
    <m/>
    <x v="2"/>
    <m/>
    <s v="http://pbs.twimg.com/profile_images/378800000760268310/21d6c562fdc031619e0a23678a31b2e6_normal.jpeg"/>
    <x v="40"/>
    <s v="https://twitter.com/#!/dmgerbino/status/1120007854965108737"/>
    <m/>
    <m/>
    <s v="1120007854965108737"/>
    <m/>
    <b v="0"/>
    <n v="0"/>
    <s v=""/>
    <b v="0"/>
    <s v="en"/>
    <m/>
    <s v=""/>
    <b v="0"/>
    <n v="2"/>
    <s v="1119979106475618305"/>
    <s v="Twitter for Android"/>
    <b v="0"/>
    <s v="1119979106475618305"/>
    <s v="Tweet"/>
    <n v="0"/>
    <n v="0"/>
    <m/>
    <m/>
    <m/>
    <m/>
    <m/>
    <m/>
    <m/>
    <m/>
    <n v="1"/>
    <s v="12"/>
    <s v="12"/>
    <n v="1"/>
    <n v="4.166666666666667"/>
    <n v="1"/>
    <n v="4.166666666666667"/>
    <n v="0"/>
    <n v="0"/>
    <n v="22"/>
    <n v="91.66666666666667"/>
    <n v="24"/>
  </r>
  <r>
    <s v="ottlegalrebels"/>
    <s v="predictanalytic"/>
    <m/>
    <m/>
    <m/>
    <m/>
    <m/>
    <m/>
    <m/>
    <m/>
    <s v="No"/>
    <n v="96"/>
    <m/>
    <m/>
    <x v="0"/>
    <d v="2019-04-22T11:12:33.000"/>
    <s v="RT @predictanalytic: It's the final week to register for Mega-PAW Vegas (June 16-20) before price break ends Fri. Sign up for any or all of…"/>
    <m/>
    <m/>
    <x v="2"/>
    <m/>
    <s v="http://pbs.twimg.com/profile_images/1011580749928124421/mnOfYYe9_normal.jpg"/>
    <x v="41"/>
    <s v="https://twitter.com/#!/ottlegalrebels/status/1120284247317733377"/>
    <m/>
    <m/>
    <s v="1120284247317733377"/>
    <m/>
    <b v="0"/>
    <n v="0"/>
    <s v=""/>
    <b v="0"/>
    <s v="en"/>
    <m/>
    <s v=""/>
    <b v="0"/>
    <n v="2"/>
    <s v="1120274315591569408"/>
    <s v="Marco "/>
    <b v="0"/>
    <s v="1120274315591569408"/>
    <s v="Tweet"/>
    <n v="0"/>
    <n v="0"/>
    <m/>
    <m/>
    <m/>
    <m/>
    <m/>
    <m/>
    <m/>
    <m/>
    <n v="1"/>
    <s v="2"/>
    <s v="2"/>
    <n v="0"/>
    <n v="0"/>
    <n v="1"/>
    <n v="3.7037037037037037"/>
    <n v="0"/>
    <n v="0"/>
    <n v="26"/>
    <n v="96.29629629629629"/>
    <n v="27"/>
  </r>
  <r>
    <s v="gagnelegal"/>
    <s v="predictanalytic"/>
    <m/>
    <m/>
    <m/>
    <m/>
    <m/>
    <m/>
    <m/>
    <m/>
    <s v="No"/>
    <n v="97"/>
    <m/>
    <m/>
    <x v="0"/>
    <d v="2019-04-22T11:16:48.000"/>
    <s v="RT @predictanalytic: It's the final week to register for Mega-PAW Vegas (June 16-20) before price break ends Fri. Sign up for any or all of…"/>
    <m/>
    <m/>
    <x v="2"/>
    <m/>
    <s v="http://pbs.twimg.com/profile_images/957357277496905733/4O_VqwjY_normal.jpg"/>
    <x v="42"/>
    <s v="https://twitter.com/#!/gagnelegal/status/1120285318664658945"/>
    <m/>
    <m/>
    <s v="1120285318664658945"/>
    <m/>
    <b v="0"/>
    <n v="0"/>
    <s v=""/>
    <b v="0"/>
    <s v="en"/>
    <m/>
    <s v=""/>
    <b v="0"/>
    <n v="2"/>
    <s v="1120274315591569408"/>
    <s v="Gagnelegal"/>
    <b v="0"/>
    <s v="1120274315591569408"/>
    <s v="Tweet"/>
    <n v="0"/>
    <n v="0"/>
    <m/>
    <m/>
    <m/>
    <m/>
    <m/>
    <m/>
    <m/>
    <m/>
    <n v="1"/>
    <s v="2"/>
    <s v="2"/>
    <n v="0"/>
    <n v="0"/>
    <n v="1"/>
    <n v="3.7037037037037037"/>
    <n v="0"/>
    <n v="0"/>
    <n v="26"/>
    <n v="96.29629629629629"/>
    <n v="27"/>
  </r>
  <r>
    <s v="corgizilla"/>
    <s v="corgizilla"/>
    <m/>
    <m/>
    <m/>
    <m/>
    <m/>
    <m/>
    <m/>
    <m/>
    <s v="No"/>
    <n v="98"/>
    <m/>
    <m/>
    <x v="1"/>
    <d v="2019-04-22T16:55:23.000"/>
    <s v="We also have PawCon up here so if I want that small furry con vibe we have one pretty close!"/>
    <m/>
    <m/>
    <x v="2"/>
    <m/>
    <s v="http://pbs.twimg.com/profile_images/1115672084263268352/EtCBsUbk_normal.jpg"/>
    <x v="43"/>
    <s v="https://twitter.com/#!/corgizilla/status/1120370526357049345"/>
    <m/>
    <m/>
    <s v="1120370526357049345"/>
    <s v="1120370525371453440"/>
    <b v="0"/>
    <n v="4"/>
    <s v="18254115"/>
    <b v="0"/>
    <s v="en"/>
    <m/>
    <s v=""/>
    <b v="0"/>
    <n v="0"/>
    <s v=""/>
    <s v="Twitter for Android"/>
    <b v="0"/>
    <s v="1120370525371453440"/>
    <s v="Tweet"/>
    <n v="0"/>
    <n v="0"/>
    <m/>
    <m/>
    <m/>
    <m/>
    <m/>
    <m/>
    <m/>
    <m/>
    <n v="1"/>
    <s v="11"/>
    <s v="11"/>
    <n v="1"/>
    <n v="5"/>
    <n v="0"/>
    <n v="0"/>
    <n v="0"/>
    <n v="0"/>
    <n v="19"/>
    <n v="95"/>
    <n v="20"/>
  </r>
  <r>
    <s v="pupperuki"/>
    <s v="risnorwolf"/>
    <m/>
    <m/>
    <m/>
    <m/>
    <m/>
    <m/>
    <m/>
    <m/>
    <s v="No"/>
    <n v="99"/>
    <m/>
    <m/>
    <x v="2"/>
    <d v="2019-04-22T20:58:51.000"/>
    <s v="@RisnorWolf I am not sure if I'm doing any California stuff til Pawcon... .w."/>
    <m/>
    <m/>
    <x v="2"/>
    <m/>
    <s v="http://pbs.twimg.com/profile_images/1116038657608011776/ABBjmANP_normal.png"/>
    <x v="44"/>
    <s v="https://twitter.com/#!/pupperuki/status/1120431795936403456"/>
    <m/>
    <m/>
    <s v="1120431795936403456"/>
    <s v="1120431028584292352"/>
    <b v="0"/>
    <n v="0"/>
    <s v="813640055298215936"/>
    <b v="0"/>
    <s v="en"/>
    <m/>
    <s v=""/>
    <b v="0"/>
    <n v="0"/>
    <s v=""/>
    <s v="TweetDeck"/>
    <b v="0"/>
    <s v="1120431028584292352"/>
    <s v="Tweet"/>
    <n v="0"/>
    <n v="0"/>
    <m/>
    <m/>
    <m/>
    <m/>
    <m/>
    <m/>
    <m/>
    <m/>
    <n v="1"/>
    <s v="15"/>
    <s v="15"/>
    <n v="0"/>
    <n v="0"/>
    <n v="0"/>
    <n v="0"/>
    <n v="0"/>
    <n v="0"/>
    <n v="14"/>
    <n v="100"/>
    <n v="14"/>
  </r>
  <r>
    <s v="pawhealth"/>
    <s v="williamandmary"/>
    <m/>
    <m/>
    <m/>
    <m/>
    <m/>
    <m/>
    <m/>
    <m/>
    <s v="No"/>
    <n v="100"/>
    <m/>
    <m/>
    <x v="0"/>
    <d v="2019-04-23T13:58:31.000"/>
    <s v="In anticipation of his upcoming keynote presentation at Predictive Analytics World for Healthcare, we asked Louis F Rossiter Ph.D from @williamandmary, a few questions about their deployment of predictive analytics: https://t.co/bzvl36wnxi_x000a__x000a_#pawcon #machinelearning #AI https://t.co/3M9g5Ubcao"/>
    <s v="https://www.predictiveanalyticsworld.com/patimes/wise-practitioner-predictive-analytics-interview-series-louis-f-rossiter-ph-d-college-of-william-mary/10349/"/>
    <s v="predictiveanalyticsworld.com"/>
    <x v="9"/>
    <s v="https://pbs.twimg.com/media/D418Kb4WAAIFSLX.jpg"/>
    <s v="https://pbs.twimg.com/media/D418Kb4WAAIFSLX.jpg"/>
    <x v="45"/>
    <s v="https://twitter.com/#!/pawhealth/status/1120688402721067010"/>
    <m/>
    <m/>
    <s v="1120688402721067010"/>
    <m/>
    <b v="0"/>
    <n v="0"/>
    <s v=""/>
    <b v="0"/>
    <s v="en"/>
    <m/>
    <s v=""/>
    <b v="0"/>
    <n v="0"/>
    <s v=""/>
    <s v="Hootsuite Inc."/>
    <b v="0"/>
    <s v="1120688402721067010"/>
    <s v="Tweet"/>
    <n v="0"/>
    <n v="0"/>
    <m/>
    <m/>
    <m/>
    <m/>
    <m/>
    <m/>
    <m/>
    <m/>
    <n v="1"/>
    <s v="14"/>
    <s v="14"/>
    <n v="0"/>
    <n v="0"/>
    <n v="0"/>
    <n v="0"/>
    <n v="0"/>
    <n v="0"/>
    <n v="34"/>
    <n v="100"/>
    <n v="34"/>
  </r>
  <r>
    <s v="gnfrazier"/>
    <s v="datacrunch_lab"/>
    <m/>
    <m/>
    <m/>
    <m/>
    <m/>
    <m/>
    <m/>
    <m/>
    <s v="No"/>
    <n v="101"/>
    <m/>
    <m/>
    <x v="0"/>
    <d v="2019-04-23T16:18:11.000"/>
    <s v="RT @pawcon: Join the customer lifetime value case study with Zeydy Ortiz from @DataCrunch_Lab at PAW Financial Las Vegas 2019!_x000a_https://t.co…"/>
    <m/>
    <m/>
    <x v="2"/>
    <m/>
    <s v="http://pbs.twimg.com/profile_images/627218048236163072/hDLF-pS5_normal.jpg"/>
    <x v="46"/>
    <s v="https://twitter.com/#!/gnfrazier/status/1120723552028827648"/>
    <m/>
    <m/>
    <s v="1120723552028827648"/>
    <m/>
    <b v="0"/>
    <n v="0"/>
    <s v=""/>
    <b v="0"/>
    <s v="en"/>
    <m/>
    <s v=""/>
    <b v="0"/>
    <n v="3"/>
    <s v="1105166959241498625"/>
    <s v="Twitter for Android"/>
    <b v="0"/>
    <s v="1105166959241498625"/>
    <s v="Tweet"/>
    <n v="0"/>
    <n v="0"/>
    <m/>
    <m/>
    <m/>
    <m/>
    <m/>
    <m/>
    <m/>
    <m/>
    <n v="1"/>
    <s v="1"/>
    <s v="1"/>
    <n v="0"/>
    <n v="0"/>
    <n v="0"/>
    <n v="0"/>
    <n v="0"/>
    <n v="0"/>
    <n v="20"/>
    <n v="100"/>
    <n v="20"/>
  </r>
  <r>
    <s v="machinelearn_d"/>
    <s v="dlwcon"/>
    <m/>
    <m/>
    <m/>
    <m/>
    <m/>
    <m/>
    <m/>
    <m/>
    <s v="No"/>
    <n v="103"/>
    <m/>
    <m/>
    <x v="0"/>
    <d v="2019-04-17T03:19:18.000"/>
    <s v="RT @DLWCon: Deep learning is white hot – both in buzz and in value. These advanced methods scale machine learning to a new level of capabil…"/>
    <m/>
    <m/>
    <x v="2"/>
    <m/>
    <s v="http://pbs.twimg.com/profile_images/869962597424025601/3NHd0kZ__normal.jpg"/>
    <x v="47"/>
    <s v="https://twitter.com/#!/machinelearn_d/status/1118353213785165824"/>
    <m/>
    <m/>
    <s v="1118353213785165824"/>
    <m/>
    <b v="0"/>
    <n v="0"/>
    <s v=""/>
    <b v="0"/>
    <s v="en"/>
    <m/>
    <s v=""/>
    <b v="0"/>
    <n v="1"/>
    <s v="1118350882800848897"/>
    <s v="Machine Learning Digest"/>
    <b v="0"/>
    <s v="1118350882800848897"/>
    <s v="Tweet"/>
    <n v="0"/>
    <n v="0"/>
    <m/>
    <m/>
    <m/>
    <m/>
    <m/>
    <m/>
    <m/>
    <m/>
    <n v="1"/>
    <s v="1"/>
    <s v="1"/>
    <n v="2"/>
    <n v="8"/>
    <n v="0"/>
    <n v="0"/>
    <n v="0"/>
    <n v="0"/>
    <n v="23"/>
    <n v="92"/>
    <n v="25"/>
  </r>
  <r>
    <s v="machinelearn_d"/>
    <s v="wellsfargo"/>
    <m/>
    <m/>
    <m/>
    <m/>
    <m/>
    <m/>
    <m/>
    <m/>
    <s v="No"/>
    <n v="104"/>
    <m/>
    <m/>
    <x v="0"/>
    <d v="2019-04-17T03:20:07.000"/>
    <s v="RT @pawcon: Check Out this Keynote from @WellsFargo Data Science VP Nathan Susanj: https://t.co/6Ww5eoOip4_x000a__x000a_#pawcon #machinelearning #predi…"/>
    <s v="https://1-risingmedia.com/newsletter/1554196435.html"/>
    <s v="1-risingmedia.com"/>
    <x v="16"/>
    <m/>
    <s v="http://pbs.twimg.com/profile_images/869962597424025601/3NHd0kZ__normal.jpg"/>
    <x v="48"/>
    <s v="https://twitter.com/#!/machinelearn_d/status/1118353417611595776"/>
    <m/>
    <m/>
    <s v="1118353417611595776"/>
    <m/>
    <b v="0"/>
    <n v="0"/>
    <s v=""/>
    <b v="0"/>
    <s v="en"/>
    <m/>
    <s v=""/>
    <b v="0"/>
    <n v="1"/>
    <s v="1118348447810314247"/>
    <s v="Machine Learning Digest"/>
    <b v="0"/>
    <s v="1118348447810314247"/>
    <s v="Tweet"/>
    <n v="0"/>
    <n v="0"/>
    <m/>
    <m/>
    <m/>
    <m/>
    <m/>
    <m/>
    <m/>
    <m/>
    <n v="1"/>
    <s v="1"/>
    <s v="1"/>
    <n v="0"/>
    <n v="0"/>
    <n v="0"/>
    <n v="0"/>
    <n v="0"/>
    <n v="0"/>
    <n v="16"/>
    <n v="100"/>
    <n v="16"/>
  </r>
  <r>
    <s v="machinelearn_d"/>
    <s v="pawcon"/>
    <m/>
    <m/>
    <m/>
    <m/>
    <m/>
    <m/>
    <m/>
    <m/>
    <s v="No"/>
    <n v="106"/>
    <m/>
    <m/>
    <x v="0"/>
    <d v="2019-04-23T16:24:34.000"/>
    <s v="RT @pawcon: Register before this Friday, April 26 - and start planning and packing for the leading conference series covering the commercia…"/>
    <m/>
    <m/>
    <x v="2"/>
    <m/>
    <s v="http://pbs.twimg.com/profile_images/869962597424025601/3NHd0kZ__normal.jpg"/>
    <x v="49"/>
    <s v="https://twitter.com/#!/machinelearn_d/status/1120725156828082176"/>
    <m/>
    <m/>
    <s v="1120725156828082176"/>
    <m/>
    <b v="0"/>
    <n v="0"/>
    <s v=""/>
    <b v="0"/>
    <s v="en"/>
    <m/>
    <s v=""/>
    <b v="0"/>
    <n v="1"/>
    <s v="1120719182872633346"/>
    <s v="Machine Learning Digest"/>
    <b v="0"/>
    <s v="1120719182872633346"/>
    <s v="Tweet"/>
    <n v="0"/>
    <n v="0"/>
    <m/>
    <m/>
    <m/>
    <m/>
    <m/>
    <m/>
    <m/>
    <m/>
    <n v="2"/>
    <s v="1"/>
    <s v="1"/>
    <n v="1"/>
    <n v="4.761904761904762"/>
    <n v="0"/>
    <n v="0"/>
    <n v="0"/>
    <n v="0"/>
    <n v="20"/>
    <n v="95.23809523809524"/>
    <n v="21"/>
  </r>
  <r>
    <s v="wortpixel"/>
    <s v="ralfklinkenberg"/>
    <m/>
    <m/>
    <m/>
    <m/>
    <m/>
    <m/>
    <m/>
    <m/>
    <s v="No"/>
    <n v="107"/>
    <m/>
    <m/>
    <x v="0"/>
    <d v="2019-04-24T07:20:43.000"/>
    <s v="RT @RapidMiner: On May 6th @RalfKlinkenberg will be presenting at Predictive Analytics World for Industry 4.0! Join his session on predicti…"/>
    <m/>
    <m/>
    <x v="2"/>
    <m/>
    <s v="http://pbs.twimg.com/profile_images/934129103942365184/3v4KCYah_normal.jpg"/>
    <x v="50"/>
    <s v="https://twitter.com/#!/wortpixel/status/1120950680934592512"/>
    <m/>
    <m/>
    <s v="1120950680934592512"/>
    <m/>
    <b v="0"/>
    <n v="0"/>
    <s v=""/>
    <b v="0"/>
    <s v="en"/>
    <m/>
    <s v=""/>
    <b v="0"/>
    <n v="2"/>
    <s v="1120945507650670603"/>
    <s v="Twitter for Android"/>
    <b v="0"/>
    <s v="1120945507650670603"/>
    <s v="Tweet"/>
    <n v="0"/>
    <n v="0"/>
    <m/>
    <m/>
    <m/>
    <m/>
    <m/>
    <m/>
    <m/>
    <m/>
    <n v="1"/>
    <s v="8"/>
    <s v="8"/>
    <m/>
    <m/>
    <m/>
    <m/>
    <m/>
    <m/>
    <m/>
    <m/>
    <m/>
  </r>
  <r>
    <s v="ingomierswa"/>
    <s v="ralfklinkenberg"/>
    <m/>
    <m/>
    <m/>
    <m/>
    <m/>
    <m/>
    <m/>
    <m/>
    <s v="No"/>
    <n v="109"/>
    <m/>
    <m/>
    <x v="0"/>
    <d v="2019-04-24T09:29:02.000"/>
    <s v="RT @RapidMiner: On May 6th @RalfKlinkenberg will be presenting at Predictive Analytics World for Industry 4.0! Join his session on predicti…"/>
    <m/>
    <m/>
    <x v="2"/>
    <m/>
    <s v="http://pbs.twimg.com/profile_images/554682966857641984/_CLyu9Uv_normal.png"/>
    <x v="51"/>
    <s v="https://twitter.com/#!/ingomierswa/status/1120982973367627777"/>
    <m/>
    <m/>
    <s v="1120982973367627777"/>
    <m/>
    <b v="0"/>
    <n v="0"/>
    <s v=""/>
    <b v="0"/>
    <s v="en"/>
    <m/>
    <s v=""/>
    <b v="0"/>
    <n v="2"/>
    <s v="1120945507650670603"/>
    <s v="Twitter for iPad"/>
    <b v="0"/>
    <s v="1120945507650670603"/>
    <s v="Tweet"/>
    <n v="0"/>
    <n v="0"/>
    <m/>
    <m/>
    <m/>
    <m/>
    <m/>
    <m/>
    <m/>
    <m/>
    <n v="1"/>
    <s v="8"/>
    <s v="8"/>
    <m/>
    <m/>
    <m/>
    <m/>
    <m/>
    <m/>
    <m/>
    <m/>
    <m/>
  </r>
  <r>
    <s v="pacanthro"/>
    <s v="biggestlittlefc"/>
    <m/>
    <m/>
    <m/>
    <m/>
    <m/>
    <m/>
    <m/>
    <m/>
    <s v="No"/>
    <n v="111"/>
    <m/>
    <m/>
    <x v="0"/>
    <d v="2019-04-15T19:52:30.000"/>
    <s v="Excited about @BiggestLittleFC? We are too! Join us in our room party for drinks, food, socializing, and discounted PAWCon 2019 registration!_x000a__x000a_Room # and party time TBA. ^_^"/>
    <m/>
    <m/>
    <x v="2"/>
    <m/>
    <s v="http://pbs.twimg.com/profile_images/1115428794213359617/WUtMJH2-_normal.png"/>
    <x v="52"/>
    <s v="https://twitter.com/#!/pacanthro/status/1117878383457648640"/>
    <m/>
    <m/>
    <s v="1117878383457648640"/>
    <m/>
    <b v="0"/>
    <n v="12"/>
    <s v=""/>
    <b v="0"/>
    <s v="en"/>
    <m/>
    <s v=""/>
    <b v="0"/>
    <n v="2"/>
    <s v=""/>
    <s v="TweetDeck"/>
    <b v="0"/>
    <s v="1117878383457648640"/>
    <s v="Tweet"/>
    <n v="0"/>
    <n v="0"/>
    <m/>
    <m/>
    <m/>
    <m/>
    <m/>
    <m/>
    <m/>
    <m/>
    <n v="1"/>
    <s v="9"/>
    <s v="9"/>
    <n v="1"/>
    <n v="3.7037037037037037"/>
    <n v="0"/>
    <n v="0"/>
    <n v="0"/>
    <n v="0"/>
    <n v="26"/>
    <n v="96.29629629629629"/>
    <n v="27"/>
  </r>
  <r>
    <s v="spectrumfox"/>
    <s v="biggestlittlefc"/>
    <m/>
    <m/>
    <m/>
    <m/>
    <m/>
    <m/>
    <m/>
    <m/>
    <s v="No"/>
    <n v="112"/>
    <m/>
    <m/>
    <x v="0"/>
    <d v="2019-04-15T19:52:38.000"/>
    <s v="RT @pacanthro: Excited about @BiggestLittleFC? We are too! Join us in our room party for drinks, food, socializing, and discounted PAWCon 2…"/>
    <m/>
    <m/>
    <x v="2"/>
    <m/>
    <s v="http://pbs.twimg.com/profile_images/689554074136477696/xSxd_U8Y_normal.jpg"/>
    <x v="53"/>
    <s v="https://twitter.com/#!/spectrumfox/status/1117878418538811392"/>
    <m/>
    <m/>
    <s v="1117878418538811392"/>
    <m/>
    <b v="0"/>
    <n v="0"/>
    <s v=""/>
    <b v="0"/>
    <s v="en"/>
    <m/>
    <s v=""/>
    <b v="0"/>
    <n v="2"/>
    <s v="1117878383457648640"/>
    <s v="TweetDeck"/>
    <b v="0"/>
    <s v="1117878383457648640"/>
    <s v="Tweet"/>
    <n v="0"/>
    <n v="0"/>
    <m/>
    <m/>
    <m/>
    <m/>
    <m/>
    <m/>
    <m/>
    <m/>
    <n v="1"/>
    <s v="9"/>
    <s v="9"/>
    <m/>
    <m/>
    <m/>
    <m/>
    <m/>
    <m/>
    <m/>
    <m/>
    <m/>
  </r>
  <r>
    <s v="spectrumfox"/>
    <s v="pacanthro"/>
    <m/>
    <m/>
    <m/>
    <m/>
    <m/>
    <m/>
    <m/>
    <m/>
    <s v="No"/>
    <n v="114"/>
    <m/>
    <m/>
    <x v="0"/>
    <d v="2019-04-24T20:05:48.000"/>
    <s v="RT @pacanthro: We are floored at the amount of dealer responses we have received for this year's con! Our Shopping District is going to be…"/>
    <m/>
    <m/>
    <x v="2"/>
    <m/>
    <s v="http://pbs.twimg.com/profile_images/689554074136477696/xSxd_U8Y_normal.jpg"/>
    <x v="54"/>
    <s v="https://twitter.com/#!/spectrumfox/status/1121143221482967041"/>
    <m/>
    <m/>
    <s v="1121143221482967041"/>
    <m/>
    <b v="0"/>
    <n v="0"/>
    <s v=""/>
    <b v="0"/>
    <s v="en"/>
    <m/>
    <s v=""/>
    <b v="0"/>
    <n v="3"/>
    <s v="1121143185567178755"/>
    <s v="TweetDeck"/>
    <b v="0"/>
    <s v="1121143185567178755"/>
    <s v="Tweet"/>
    <n v="0"/>
    <n v="0"/>
    <m/>
    <m/>
    <m/>
    <m/>
    <m/>
    <m/>
    <m/>
    <m/>
    <n v="2"/>
    <s v="9"/>
    <s v="9"/>
    <n v="0"/>
    <n v="0"/>
    <n v="1"/>
    <n v="4"/>
    <n v="0"/>
    <n v="0"/>
    <n v="24"/>
    <n v="96"/>
    <n v="25"/>
  </r>
  <r>
    <s v="pacanthro"/>
    <s v="pacanthro"/>
    <m/>
    <m/>
    <m/>
    <m/>
    <m/>
    <m/>
    <m/>
    <m/>
    <s v="No"/>
    <n v="115"/>
    <m/>
    <m/>
    <x v="1"/>
    <d v="2019-04-24T20:05:39.000"/>
    <s v="We are floored at the amount of dealer responses we have received for this year's con! Our Shopping District is going to be PACKED with quality furry goods! Biggest number of dealers for PAWCon ever! ^_^"/>
    <m/>
    <m/>
    <x v="2"/>
    <m/>
    <s v="http://pbs.twimg.com/profile_images/1115428794213359617/WUtMJH2-_normal.png"/>
    <x v="55"/>
    <s v="https://twitter.com/#!/pacanthro/status/1121143185567178755"/>
    <m/>
    <m/>
    <s v="1121143185567178755"/>
    <m/>
    <b v="0"/>
    <n v="13"/>
    <s v=""/>
    <b v="0"/>
    <s v="en"/>
    <m/>
    <s v=""/>
    <b v="0"/>
    <n v="3"/>
    <s v=""/>
    <s v="TweetDeck"/>
    <b v="0"/>
    <s v="1121143185567178755"/>
    <s v="Tweet"/>
    <n v="0"/>
    <n v="0"/>
    <m/>
    <m/>
    <m/>
    <m/>
    <m/>
    <m/>
    <m/>
    <m/>
    <n v="1"/>
    <s v="9"/>
    <s v="9"/>
    <n v="0"/>
    <n v="0"/>
    <n v="1"/>
    <n v="2.7777777777777777"/>
    <n v="0"/>
    <n v="0"/>
    <n v="35"/>
    <n v="97.22222222222223"/>
    <n v="36"/>
  </r>
  <r>
    <s v="sdwolf"/>
    <s v="pacanthro"/>
    <m/>
    <m/>
    <m/>
    <m/>
    <m/>
    <m/>
    <m/>
    <m/>
    <s v="No"/>
    <n v="116"/>
    <m/>
    <m/>
    <x v="0"/>
    <d v="2019-04-24T22:32:46.000"/>
    <s v="RT @pacanthro: We are floored at the amount of dealer responses we have received for this year's con! Our Shopping District is going to be…"/>
    <m/>
    <m/>
    <x v="2"/>
    <m/>
    <s v="http://pbs.twimg.com/profile_images/1117680149506314242/wjQ6LC8U_normal.jpg"/>
    <x v="56"/>
    <s v="https://twitter.com/#!/sdwolf/status/1121180207476461568"/>
    <m/>
    <m/>
    <s v="1121180207476461568"/>
    <m/>
    <b v="0"/>
    <n v="0"/>
    <s v=""/>
    <b v="0"/>
    <s v="en"/>
    <m/>
    <s v=""/>
    <b v="0"/>
    <n v="3"/>
    <s v="1121143185567178755"/>
    <s v="Talon (Plus)"/>
    <b v="0"/>
    <s v="1121143185567178755"/>
    <s v="Tweet"/>
    <n v="0"/>
    <n v="0"/>
    <m/>
    <m/>
    <m/>
    <m/>
    <m/>
    <m/>
    <m/>
    <m/>
    <n v="1"/>
    <s v="9"/>
    <s v="9"/>
    <n v="0"/>
    <n v="0"/>
    <n v="1"/>
    <n v="4"/>
    <n v="0"/>
    <n v="0"/>
    <n v="24"/>
    <n v="96"/>
    <n v="25"/>
  </r>
  <r>
    <s v="rapidminer"/>
    <s v="ralfklinkenberg"/>
    <m/>
    <m/>
    <m/>
    <m/>
    <m/>
    <m/>
    <m/>
    <m/>
    <s v="No"/>
    <n v="117"/>
    <m/>
    <m/>
    <x v="0"/>
    <d v="2019-04-24T07:00:09.000"/>
    <s v="On May 6th @RalfKlinkenberg will be presenting at Predictive Analytics World for Industry 4.0! Join his session on predicting assembly plans for new 3D product designs at Daimler Trucks. Register here 👉 https://t.co/8ry3SAjEsd_x000a__x000a_#DataScience #PAW #PredictiveAnalytics @pawcon"/>
    <s v="https://predictiveanalyticsworld.de/en/industry4-0/muenchen2019/?utm_content=bufferec568&amp;utm_medium=social&amp;utm_source=twitter.com&amp;utm_campaign=buffer"/>
    <s v="predictiveanalyticsworld.de"/>
    <x v="17"/>
    <m/>
    <s v="http://pbs.twimg.com/profile_images/378800000708431883/9ca32f3333fa7e8e3d049cbbd5802a52_normal.png"/>
    <x v="57"/>
    <s v="https://twitter.com/#!/rapidminer/status/1120945507650670603"/>
    <m/>
    <m/>
    <s v="1120945507650670603"/>
    <m/>
    <b v="0"/>
    <n v="4"/>
    <s v=""/>
    <b v="0"/>
    <s v="en"/>
    <m/>
    <s v=""/>
    <b v="0"/>
    <n v="2"/>
    <s v=""/>
    <s v="Buffer"/>
    <b v="0"/>
    <s v="1120945507650670603"/>
    <s v="Tweet"/>
    <n v="0"/>
    <n v="0"/>
    <m/>
    <m/>
    <m/>
    <m/>
    <m/>
    <m/>
    <m/>
    <m/>
    <n v="1"/>
    <s v="8"/>
    <s v="8"/>
    <m/>
    <m/>
    <m/>
    <m/>
    <m/>
    <m/>
    <m/>
    <m/>
    <m/>
  </r>
  <r>
    <s v="fredgedling"/>
    <s v="ralfklinkenberg"/>
    <m/>
    <m/>
    <m/>
    <m/>
    <m/>
    <m/>
    <m/>
    <m/>
    <s v="No"/>
    <n v="118"/>
    <m/>
    <m/>
    <x v="0"/>
    <d v="2019-04-25T12:37:55.000"/>
    <s v="RT @RapidMiner: On May 6th @RalfKlinkenberg will be presenting at Predictive Analytics World for Industry 4.0! Join his session on predicti…"/>
    <m/>
    <m/>
    <x v="2"/>
    <m/>
    <s v="http://pbs.twimg.com/profile_images/608300135051837442/r7K9329n_normal.png"/>
    <x v="58"/>
    <s v="https://twitter.com/#!/fredgedling/status/1121392897750962176"/>
    <m/>
    <m/>
    <s v="1121392897750962176"/>
    <m/>
    <b v="0"/>
    <n v="0"/>
    <s v=""/>
    <b v="0"/>
    <s v="en"/>
    <m/>
    <s v=""/>
    <b v="0"/>
    <n v="3"/>
    <s v="1120945507650670603"/>
    <s v="Twitter Web Client"/>
    <b v="0"/>
    <s v="1120945507650670603"/>
    <s v="Tweet"/>
    <n v="0"/>
    <n v="0"/>
    <m/>
    <m/>
    <m/>
    <m/>
    <m/>
    <m/>
    <m/>
    <m/>
    <n v="1"/>
    <s v="8"/>
    <s v="8"/>
    <m/>
    <m/>
    <m/>
    <m/>
    <m/>
    <m/>
    <m/>
    <m/>
    <m/>
  </r>
  <r>
    <s v="predictanalytic"/>
    <s v="predictanalytic"/>
    <m/>
    <m/>
    <m/>
    <m/>
    <m/>
    <m/>
    <m/>
    <m/>
    <s v="No"/>
    <n v="121"/>
    <m/>
    <m/>
    <x v="1"/>
    <d v="2019-04-22T10:33:05.000"/>
    <s v="It's the final week to register for Mega-PAW Vegas (June 16-20) before price break ends Fri. Sign up for any or all of 5 co-located #machinelearning conferences: PAW Business, PAW Financial, Deep Learning World, PAW Healthcare, PAW Industry 4.0 https://t.co/JSiyqqWgma #pawcon"/>
    <s v="https://www.predictiveanalyticsworld.com/newsletter/1555470697-i.html"/>
    <s v="predictiveanalyticsworld.com"/>
    <x v="18"/>
    <m/>
    <s v="http://pbs.twimg.com/profile_images/813751051559968768/Y4nn8q1X_normal.jpg"/>
    <x v="59"/>
    <s v="https://twitter.com/#!/predictanalytic/status/1120274315591569408"/>
    <m/>
    <m/>
    <s v="1120274315591569408"/>
    <m/>
    <b v="0"/>
    <n v="4"/>
    <s v=""/>
    <b v="0"/>
    <s v="en"/>
    <m/>
    <s v=""/>
    <b v="0"/>
    <n v="2"/>
    <s v=""/>
    <s v="Twitter Web Client"/>
    <b v="0"/>
    <s v="1120274315591569408"/>
    <s v="Tweet"/>
    <n v="0"/>
    <n v="0"/>
    <m/>
    <m/>
    <m/>
    <m/>
    <m/>
    <m/>
    <m/>
    <m/>
    <n v="3"/>
    <s v="2"/>
    <s v="2"/>
    <n v="0"/>
    <n v="0"/>
    <n v="1"/>
    <n v="2.272727272727273"/>
    <n v="0"/>
    <n v="0"/>
    <n v="43"/>
    <n v="97.72727272727273"/>
    <n v="44"/>
  </r>
  <r>
    <s v="predictanalytic"/>
    <s v="pawcon"/>
    <m/>
    <m/>
    <m/>
    <m/>
    <m/>
    <m/>
    <m/>
    <m/>
    <s v="No"/>
    <n v="122"/>
    <m/>
    <m/>
    <x v="0"/>
    <d v="2019-04-23T15:51:04.000"/>
    <s v="RT @pawcon: #ExplainableAI for healthcare – what factors are important when predicting hospital readmission? Read interview by chair of Pre…"/>
    <m/>
    <m/>
    <x v="19"/>
    <m/>
    <s v="http://pbs.twimg.com/profile_images/813751051559968768/Y4nn8q1X_normal.jpg"/>
    <x v="60"/>
    <s v="https://twitter.com/#!/predictanalytic/status/1120716728940425218"/>
    <m/>
    <m/>
    <s v="1120716728940425218"/>
    <m/>
    <b v="0"/>
    <n v="0"/>
    <s v=""/>
    <b v="0"/>
    <s v="en"/>
    <m/>
    <s v=""/>
    <b v="0"/>
    <n v="1"/>
    <s v="1120716576393531392"/>
    <s v="Twitter Web Client"/>
    <b v="0"/>
    <s v="1120716576393531392"/>
    <s v="Tweet"/>
    <n v="0"/>
    <n v="0"/>
    <m/>
    <m/>
    <m/>
    <m/>
    <m/>
    <m/>
    <m/>
    <m/>
    <n v="1"/>
    <s v="2"/>
    <s v="1"/>
    <n v="1"/>
    <n v="5.2631578947368425"/>
    <n v="0"/>
    <n v="0"/>
    <n v="0"/>
    <n v="0"/>
    <n v="18"/>
    <n v="94.73684210526316"/>
    <n v="19"/>
  </r>
  <r>
    <s v="predictanalytic"/>
    <s v="predictanalytic"/>
    <m/>
    <m/>
    <m/>
    <m/>
    <m/>
    <m/>
    <m/>
    <m/>
    <s v="No"/>
    <n v="123"/>
    <m/>
    <m/>
    <x v="1"/>
    <d v="2019-04-24T14:03:42.000"/>
    <s v="Predicting no-show patients promises great savings for medical practices. Read this PAW Healthcare pre-conference sneak peek about work in this area done by Chip Hart and Karl Rexer for Physician's Computer Company https://t.co/KDPhQdk0Yg #pawcon"/>
    <s v="https://www.predictiveanalyticsworld.com/patimes/wise-practitioner-predictive-analytics-interview-series-chip-hart-physicians-computer-company-and-karl-rexer-rexer-analytics/10297/"/>
    <s v="predictiveanalyticsworld.com"/>
    <x v="12"/>
    <m/>
    <s v="http://pbs.twimg.com/profile_images/813751051559968768/Y4nn8q1X_normal.jpg"/>
    <x v="61"/>
    <s v="https://twitter.com/#!/predictanalytic/status/1121052096453693445"/>
    <m/>
    <m/>
    <s v="1121052096453693445"/>
    <m/>
    <b v="0"/>
    <n v="0"/>
    <s v=""/>
    <b v="0"/>
    <s v="en"/>
    <m/>
    <s v=""/>
    <b v="0"/>
    <n v="0"/>
    <s v=""/>
    <s v="Twitter Web Client"/>
    <b v="0"/>
    <s v="1121052096453693445"/>
    <s v="Tweet"/>
    <n v="0"/>
    <n v="0"/>
    <m/>
    <m/>
    <m/>
    <m/>
    <m/>
    <m/>
    <m/>
    <m/>
    <n v="3"/>
    <s v="2"/>
    <s v="2"/>
    <n v="4"/>
    <n v="11.428571428571429"/>
    <n v="1"/>
    <n v="2.857142857142857"/>
    <n v="0"/>
    <n v="0"/>
    <n v="30"/>
    <n v="85.71428571428571"/>
    <n v="35"/>
  </r>
  <r>
    <s v="predictanalytic"/>
    <s v="predictanalytic"/>
    <m/>
    <m/>
    <m/>
    <m/>
    <m/>
    <m/>
    <m/>
    <m/>
    <s v="No"/>
    <n v="124"/>
    <m/>
    <m/>
    <x v="1"/>
    <d v="2019-04-25T12:54:43.000"/>
    <s v="Charge your career – attend one of these three expert panels at Mega-PAW 2019, June 16-20 in Vegas. Register by tomorrow before the lower prices end. https://t.co/lBwn4FM0Gz #pawcon"/>
    <s v="https://1-risingmedia.com/newsletter/1555560186.html"/>
    <s v="1-risingmedia.com"/>
    <x v="12"/>
    <m/>
    <s v="http://pbs.twimg.com/profile_images/813751051559968768/Y4nn8q1X_normal.jpg"/>
    <x v="62"/>
    <s v="https://twitter.com/#!/predictanalytic/status/1121397123130388480"/>
    <m/>
    <m/>
    <s v="1121397123130388480"/>
    <m/>
    <b v="0"/>
    <n v="0"/>
    <s v=""/>
    <b v="0"/>
    <s v="en"/>
    <m/>
    <s v=""/>
    <b v="0"/>
    <n v="0"/>
    <s v=""/>
    <s v="Twitter Web Client"/>
    <b v="0"/>
    <s v="1121397123130388480"/>
    <s v="Tweet"/>
    <n v="0"/>
    <n v="0"/>
    <m/>
    <m/>
    <m/>
    <m/>
    <m/>
    <m/>
    <m/>
    <m/>
    <n v="3"/>
    <s v="2"/>
    <s v="2"/>
    <n v="0"/>
    <n v="0"/>
    <n v="0"/>
    <n v="0"/>
    <n v="0"/>
    <n v="0"/>
    <n v="28"/>
    <n v="100"/>
    <n v="28"/>
  </r>
  <r>
    <s v="elc"/>
    <s v="predictanalytic"/>
    <m/>
    <m/>
    <m/>
    <m/>
    <m/>
    <m/>
    <m/>
    <m/>
    <s v="No"/>
    <n v="125"/>
    <m/>
    <m/>
    <x v="0"/>
    <d v="2019-04-25T15:06:18.000"/>
    <s v="RT @predictanalytic: Predicting no-show patients promises great savings for medical practices. Read this PAW Healthcare pre-conference snea…"/>
    <m/>
    <m/>
    <x v="2"/>
    <m/>
    <s v="http://pbs.twimg.com/profile_images/1062408353588989952/bd8hjMmS_normal.jpg"/>
    <x v="63"/>
    <s v="https://twitter.com/#!/elc/status/1121430238112518144"/>
    <m/>
    <m/>
    <s v="1121430238112518144"/>
    <m/>
    <b v="0"/>
    <n v="0"/>
    <s v=""/>
    <b v="0"/>
    <s v="en"/>
    <m/>
    <s v=""/>
    <b v="0"/>
    <n v="1"/>
    <s v="1121052096453693445"/>
    <s v="Twitter Web Client"/>
    <b v="0"/>
    <s v="1121052096453693445"/>
    <s v="Tweet"/>
    <n v="0"/>
    <n v="0"/>
    <m/>
    <m/>
    <m/>
    <m/>
    <m/>
    <m/>
    <m/>
    <m/>
    <n v="1"/>
    <s v="2"/>
    <s v="2"/>
    <n v="3"/>
    <n v="15.789473684210526"/>
    <n v="0"/>
    <n v="0"/>
    <n v="0"/>
    <n v="0"/>
    <n v="16"/>
    <n v="84.21052631578948"/>
    <n v="19"/>
  </r>
  <r>
    <s v="datacrunch_lab"/>
    <s v="pawcon"/>
    <m/>
    <m/>
    <m/>
    <m/>
    <m/>
    <m/>
    <m/>
    <m/>
    <s v="Yes"/>
    <n v="126"/>
    <m/>
    <m/>
    <x v="0"/>
    <d v="2019-04-23T16:07:45.000"/>
    <s v="RT @pawcon: Join the customer lifetime value case study with Zeydy Ortiz from @DataCrunch_Lab at PAW Financial Las Vegas 2019!_x000a_https://t.co…"/>
    <m/>
    <m/>
    <x v="2"/>
    <m/>
    <s v="http://pbs.twimg.com/profile_images/660117415670521856/T0Nvd70p_normal.png"/>
    <x v="64"/>
    <s v="https://twitter.com/#!/datacrunch_lab/status/1120720925559808002"/>
    <m/>
    <m/>
    <s v="1120720925559808002"/>
    <m/>
    <b v="0"/>
    <n v="0"/>
    <s v=""/>
    <b v="0"/>
    <s v="en"/>
    <m/>
    <s v=""/>
    <b v="0"/>
    <n v="3"/>
    <s v="1105166959241498625"/>
    <s v="TweetDeck"/>
    <b v="0"/>
    <s v="1105166959241498625"/>
    <s v="Tweet"/>
    <n v="0"/>
    <n v="0"/>
    <m/>
    <m/>
    <m/>
    <m/>
    <m/>
    <m/>
    <m/>
    <m/>
    <n v="1"/>
    <s v="1"/>
    <s v="1"/>
    <n v="0"/>
    <n v="0"/>
    <n v="0"/>
    <n v="0"/>
    <n v="0"/>
    <n v="0"/>
    <n v="20"/>
    <n v="100"/>
    <n v="20"/>
  </r>
  <r>
    <s v="pawcon"/>
    <s v="datacrunch_lab"/>
    <m/>
    <m/>
    <m/>
    <m/>
    <m/>
    <m/>
    <m/>
    <m/>
    <s v="Yes"/>
    <n v="127"/>
    <m/>
    <m/>
    <x v="0"/>
    <d v="2019-03-11T18:01:50.000"/>
    <s v="Join the customer lifetime value case study with Zeydy Ortiz from @DataCrunch_Lab at PAW Financial Las Vegas 2019!_x000a_https://t.co/pmmqsuLERy_x000a_#pawcon #predictiveanalytics #machinelearning #AI #datascience https://t.co/5B0rFjjXjj"/>
    <s v="https://www.predictiveanalyticsworld.com/financial/2019/agenda/#session63802"/>
    <s v="predictiveanalyticsworld.com"/>
    <x v="20"/>
    <s v="https://pbs.twimg.com/media/D1ZXffAW0AAauiF.jpg"/>
    <s v="https://pbs.twimg.com/media/D1ZXffAW0AAauiF.jpg"/>
    <x v="65"/>
    <s v="https://twitter.com/#!/pawcon/status/1105166959241498625"/>
    <m/>
    <m/>
    <s v="1105166959241498625"/>
    <m/>
    <b v="0"/>
    <n v="1"/>
    <s v=""/>
    <b v="0"/>
    <s v="en"/>
    <m/>
    <s v=""/>
    <b v="0"/>
    <n v="3"/>
    <s v=""/>
    <s v="Hootsuite Inc."/>
    <b v="0"/>
    <s v="1105166959241498625"/>
    <s v="Retweet"/>
    <n v="0"/>
    <n v="0"/>
    <m/>
    <m/>
    <m/>
    <m/>
    <m/>
    <m/>
    <m/>
    <m/>
    <n v="1"/>
    <s v="1"/>
    <s v="1"/>
    <n v="0"/>
    <n v="0"/>
    <n v="0"/>
    <n v="0"/>
    <n v="0"/>
    <n v="0"/>
    <n v="23"/>
    <n v="100"/>
    <n v="23"/>
  </r>
  <r>
    <s v="dlwcon"/>
    <s v="anirudhkoul"/>
    <m/>
    <m/>
    <m/>
    <m/>
    <m/>
    <m/>
    <m/>
    <m/>
    <s v="No"/>
    <n v="128"/>
    <m/>
    <m/>
    <x v="0"/>
    <d v="2019-04-12T11:34:26.000"/>
    <s v="Congratulations to our Deep Learning World Las Vegas keynote speaker @AnirudhKoul 🎉 We wish you all the best and good luck for the future!_x000a_https://t.co/iDA0boyDeH_x000a__x000a_#deeplearning #machinelearning #pawcon https://t.co/rEnwqtnPYn"/>
    <s v="https://www.deeplearningworld.com/las-vegas/las-vegas-2019/agenda/#session64061 https://twitter.com/AnirudhKoul/status/1029763315445030913"/>
    <s v="deeplearningworld.com twitter.com"/>
    <x v="21"/>
    <m/>
    <s v="http://pbs.twimg.com/profile_images/935192089750536192/e-CEBKRR_normal.jpg"/>
    <x v="66"/>
    <s v="https://twitter.com/#!/dlwcon/status/1116665877867450368"/>
    <m/>
    <m/>
    <s v="1116665877867450368"/>
    <m/>
    <b v="0"/>
    <n v="1"/>
    <s v=""/>
    <b v="1"/>
    <s v="en"/>
    <m/>
    <s v="1029763315445030913"/>
    <b v="0"/>
    <n v="0"/>
    <s v=""/>
    <s v="Twitter Web Client"/>
    <b v="0"/>
    <s v="1116665877867450368"/>
    <s v="Tweet"/>
    <n v="0"/>
    <n v="0"/>
    <m/>
    <m/>
    <m/>
    <m/>
    <m/>
    <m/>
    <m/>
    <m/>
    <n v="1"/>
    <s v="1"/>
    <s v="1"/>
    <n v="4"/>
    <n v="15.384615384615385"/>
    <n v="0"/>
    <n v="0"/>
    <n v="0"/>
    <n v="0"/>
    <n v="22"/>
    <n v="84.61538461538461"/>
    <n v="26"/>
  </r>
  <r>
    <s v="pawcon"/>
    <s v="anirudhkoul"/>
    <m/>
    <m/>
    <m/>
    <m/>
    <m/>
    <m/>
    <m/>
    <m/>
    <s v="No"/>
    <n v="129"/>
    <m/>
    <m/>
    <x v="0"/>
    <d v="2019-04-12T11:35:49.000"/>
    <s v="Congratulations to our Deep Learning World Las Vegas @DLWCon keynote speaker @AnirudhKoul 🎉 We wish you all the best and good luck for the future!_x000a_https://t.co/NzJs6LzylR_x000a__x000a_#machinelearning #deeplearning #pawcon #predictiveanalytics https://t.co/ddTkdToETg"/>
    <s v="https://www.deeplearningworld.com/las-vegas/las-vegas-2019/agenda/#session64061 https://twitter.com/AnirudhKoul/status/1029763315445030913"/>
    <s v="deeplearningworld.com twitter.com"/>
    <x v="22"/>
    <m/>
    <s v="http://pbs.twimg.com/profile_images/1082557217398812673/4Nf9OfpG_normal.jpg"/>
    <x v="67"/>
    <s v="https://twitter.com/#!/pawcon/status/1116666226753908737"/>
    <m/>
    <m/>
    <s v="1116666226753908737"/>
    <m/>
    <b v="0"/>
    <n v="3"/>
    <s v=""/>
    <b v="1"/>
    <s v="en"/>
    <m/>
    <s v="1029763315445030913"/>
    <b v="0"/>
    <n v="0"/>
    <s v=""/>
    <s v="Twitter Web Client"/>
    <b v="0"/>
    <s v="1116666226753908737"/>
    <s v="Tweet"/>
    <n v="0"/>
    <n v="0"/>
    <m/>
    <m/>
    <m/>
    <m/>
    <m/>
    <m/>
    <m/>
    <m/>
    <n v="1"/>
    <s v="1"/>
    <s v="1"/>
    <n v="4"/>
    <n v="14.285714285714286"/>
    <n v="0"/>
    <n v="0"/>
    <n v="0"/>
    <n v="0"/>
    <n v="24"/>
    <n v="85.71428571428571"/>
    <n v="28"/>
  </r>
  <r>
    <s v="dlwcon"/>
    <s v="dlwcon"/>
    <m/>
    <m/>
    <m/>
    <m/>
    <m/>
    <m/>
    <m/>
    <m/>
    <s v="No"/>
    <n v="130"/>
    <m/>
    <m/>
    <x v="1"/>
    <d v="2019-04-17T03:10:03.000"/>
    <s v="Deep learning is white hot – both in buzz and in value. These advanced methods scale machine learning to a new level of capabilities – namely, achieving high performance for large-signal input problems, such as:_x000a_https://t.co/hSDPzU4cnZ_x000a__x000a_#pawcon #machinelearning #deeplearning"/>
    <s v="https://1-risingmedia.com/newsletter/1554197337.html"/>
    <s v="1-risingmedia.com"/>
    <x v="23"/>
    <m/>
    <s v="http://pbs.twimg.com/profile_images/935192089750536192/e-CEBKRR_normal.jpg"/>
    <x v="68"/>
    <s v="https://twitter.com/#!/dlwcon/status/1118350882800848897"/>
    <m/>
    <m/>
    <s v="1118350882800848897"/>
    <m/>
    <b v="0"/>
    <n v="1"/>
    <s v=""/>
    <b v="0"/>
    <s v="en"/>
    <m/>
    <s v=""/>
    <b v="0"/>
    <n v="1"/>
    <s v=""/>
    <s v="Hootsuite Inc."/>
    <b v="0"/>
    <s v="1118350882800848897"/>
    <s v="Tweet"/>
    <n v="0"/>
    <n v="0"/>
    <m/>
    <m/>
    <m/>
    <m/>
    <m/>
    <m/>
    <m/>
    <m/>
    <n v="1"/>
    <s v="1"/>
    <s v="1"/>
    <n v="2"/>
    <n v="5.405405405405405"/>
    <n v="1"/>
    <n v="2.7027027027027026"/>
    <n v="0"/>
    <n v="0"/>
    <n v="34"/>
    <n v="91.89189189189189"/>
    <n v="37"/>
  </r>
  <r>
    <s v="pawcon"/>
    <s v="ucsf"/>
    <m/>
    <m/>
    <m/>
    <m/>
    <m/>
    <m/>
    <m/>
    <m/>
    <s v="No"/>
    <n v="132"/>
    <m/>
    <m/>
    <x v="0"/>
    <d v="2019-04-12T13:57:37.000"/>
    <s v="In anticipation of his upcoming conference presentation at Predictive Analytics World for Healthcare Las Vegas, we asked Cheong Ang from @UCSF, a few questions about their deployment of predictive analytics:_x000a_https://t.co/tQekL9kByH_x000a__x000a_#pawcon #predictiveanalytics #machinelearning https://t.co/wmdS2xbaqq"/>
    <s v="https://www.predictiveanalyticsworld.com/patimes/wise-practitioner-predictive-analytics-interview-series-cheong-ang-university-of-california-san-francisco/10309/"/>
    <s v="predictiveanalyticsworld.com"/>
    <x v="24"/>
    <s v="https://pbs.twimg.com/media/D39SeF4XsAItZOs.jpg"/>
    <s v="https://pbs.twimg.com/media/D39SeF4XsAItZOs.jpg"/>
    <x v="69"/>
    <s v="https://twitter.com/#!/pawcon/status/1116701910973726720"/>
    <m/>
    <m/>
    <s v="1116701910973726720"/>
    <m/>
    <b v="0"/>
    <n v="2"/>
    <s v=""/>
    <b v="0"/>
    <s v="en"/>
    <m/>
    <s v=""/>
    <b v="0"/>
    <n v="1"/>
    <s v=""/>
    <s v="Hootsuite Inc."/>
    <b v="0"/>
    <s v="1116701910973726720"/>
    <s v="Tweet"/>
    <n v="0"/>
    <n v="0"/>
    <m/>
    <m/>
    <m/>
    <m/>
    <m/>
    <m/>
    <m/>
    <m/>
    <n v="1"/>
    <s v="1"/>
    <s v="1"/>
    <n v="0"/>
    <n v="0"/>
    <n v="0"/>
    <n v="0"/>
    <n v="0"/>
    <n v="0"/>
    <n v="33"/>
    <n v="100"/>
    <n v="33"/>
  </r>
  <r>
    <s v="pawcon"/>
    <s v="microsoft"/>
    <m/>
    <m/>
    <m/>
    <m/>
    <m/>
    <m/>
    <m/>
    <m/>
    <s v="No"/>
    <n v="133"/>
    <m/>
    <m/>
    <x v="0"/>
    <d v="2019-04-15T15:13:14.000"/>
    <s v="In anticipation of her upcoming conference presentation at Predictive Analytics World for Industry 4.0 Las Vegas, we asked @mathew_jaya from @Microsoft, a few questions about their deployment of predictive analytics: https://t.co/xWtlKWguU5_x000a__x000a_#pawcon #machinelearning #AI https://t.co/rSr4uhZzLz"/>
    <s v="https://www.predictiveanalyticsworld.com/patimes/wise-practitioner-predictive-analytics-interview-series-jaya-mathew-microsoft/10315/"/>
    <s v="predictiveanalyticsworld.com"/>
    <x v="9"/>
    <s v="https://pbs.twimg.com/media/D4NAjASXoAE-hC3.jpg"/>
    <s v="https://pbs.twimg.com/media/D4NAjASXoAE-hC3.jpg"/>
    <x v="70"/>
    <s v="https://twitter.com/#!/pawcon/status/1117808104119336960"/>
    <m/>
    <m/>
    <s v="1117808104119336960"/>
    <m/>
    <b v="0"/>
    <n v="0"/>
    <s v=""/>
    <b v="0"/>
    <s v="en"/>
    <m/>
    <s v=""/>
    <b v="0"/>
    <n v="1"/>
    <s v=""/>
    <s v="Hootsuite Inc."/>
    <b v="0"/>
    <s v="1117808104119336960"/>
    <s v="Tweet"/>
    <n v="0"/>
    <n v="0"/>
    <m/>
    <m/>
    <m/>
    <m/>
    <m/>
    <m/>
    <m/>
    <m/>
    <n v="1"/>
    <s v="1"/>
    <s v="3"/>
    <m/>
    <m/>
    <m/>
    <m/>
    <m/>
    <m/>
    <m/>
    <m/>
    <m/>
  </r>
  <r>
    <s v="pawcon"/>
    <s v="andrewyng"/>
    <m/>
    <m/>
    <m/>
    <m/>
    <m/>
    <m/>
    <m/>
    <m/>
    <s v="No"/>
    <n v="136"/>
    <m/>
    <m/>
    <x v="0"/>
    <d v="2019-04-14T15:15:13.000"/>
    <s v="Who's your data?' Dr. Data, of course. @AndrewYNg #AIpun #doctordatashow #machinelearning https://t.co/r0AkOLsS0h"/>
    <s v="http://www.predictiveanalyticsworld.com/doctor-data-show"/>
    <s v="predictiveanalyticsworld.com"/>
    <x v="25"/>
    <m/>
    <s v="http://pbs.twimg.com/profile_images/1082557217398812673/4Nf9OfpG_normal.jpg"/>
    <x v="71"/>
    <s v="https://twitter.com/#!/pawcon/status/1117446213593444354"/>
    <m/>
    <m/>
    <s v="1117446213593444354"/>
    <m/>
    <b v="0"/>
    <n v="0"/>
    <s v=""/>
    <b v="0"/>
    <s v="en"/>
    <m/>
    <s v=""/>
    <b v="0"/>
    <n v="2"/>
    <s v=""/>
    <s v="Hootsuite Inc."/>
    <b v="0"/>
    <s v="1117446213593444354"/>
    <s v="Tweet"/>
    <n v="0"/>
    <n v="0"/>
    <m/>
    <m/>
    <m/>
    <m/>
    <m/>
    <m/>
    <m/>
    <m/>
    <n v="2"/>
    <s v="1"/>
    <s v="1"/>
    <n v="0"/>
    <n v="0"/>
    <n v="0"/>
    <n v="0"/>
    <n v="0"/>
    <n v="0"/>
    <n v="12"/>
    <n v="100"/>
    <n v="12"/>
  </r>
  <r>
    <s v="pawcon"/>
    <s v="andrewyng"/>
    <m/>
    <m/>
    <m/>
    <m/>
    <m/>
    <m/>
    <m/>
    <m/>
    <s v="No"/>
    <n v="137"/>
    <m/>
    <m/>
    <x v="0"/>
    <d v="2019-04-15T15:15:24.000"/>
    <s v="I love it when you call me 'big data'. Watch The Dr. Data Show. @AndrewYNg #AIpun #doctordatashow #machinelearning https://t.co/r0AkOLsS0h"/>
    <s v="http://www.predictiveanalyticsworld.com/doctor-data-show"/>
    <s v="predictiveanalyticsworld.com"/>
    <x v="25"/>
    <m/>
    <s v="http://pbs.twimg.com/profile_images/1082557217398812673/4Nf9OfpG_normal.jpg"/>
    <x v="72"/>
    <s v="https://twitter.com/#!/pawcon/status/1117808649878089728"/>
    <m/>
    <m/>
    <s v="1117808649878089728"/>
    <m/>
    <b v="0"/>
    <n v="0"/>
    <s v=""/>
    <b v="0"/>
    <s v="en"/>
    <m/>
    <s v=""/>
    <b v="0"/>
    <n v="1"/>
    <s v=""/>
    <s v="Hootsuite Inc."/>
    <b v="0"/>
    <s v="1117808649878089728"/>
    <s v="Tweet"/>
    <n v="0"/>
    <n v="0"/>
    <m/>
    <m/>
    <m/>
    <m/>
    <m/>
    <m/>
    <m/>
    <m/>
    <n v="2"/>
    <s v="1"/>
    <s v="1"/>
    <n v="1"/>
    <n v="5.555555555555555"/>
    <n v="0"/>
    <n v="0"/>
    <n v="0"/>
    <n v="0"/>
    <n v="17"/>
    <n v="94.44444444444444"/>
    <n v="18"/>
  </r>
  <r>
    <s v="pawcon"/>
    <s v="vistraenergy"/>
    <m/>
    <m/>
    <m/>
    <m/>
    <m/>
    <m/>
    <m/>
    <m/>
    <s v="No"/>
    <n v="138"/>
    <m/>
    <m/>
    <x v="0"/>
    <d v="2019-04-16T14:28:20.000"/>
    <s v="In anticipation of his upcoming conference presentation at Predictive Analytics World for Industry 4.0 Las Vegas, we asked Greg Stevens from @VistraEnergy, a few questions about their deployment of predictive analytics:_x000a_https://t.co/K2y38SZKZf_x000a__x000a_#pawcon #machinelearning #AI https://t.co/sPoTtnFMVe"/>
    <s v="https://www.predictiveanalyticsworld.com/patimes/wise-practitioner-predictive-analytics-interview-series-greg-stevens-vistra-energy/10323/"/>
    <s v="predictiveanalyticsworld.com"/>
    <x v="9"/>
    <s v="https://pbs.twimg.com/media/D4R_288XoAcrVU3.jpg"/>
    <s v="https://pbs.twimg.com/media/D4R_288XoAcrVU3.jpg"/>
    <x v="73"/>
    <s v="https://twitter.com/#!/pawcon/status/1118159190919397378"/>
    <m/>
    <m/>
    <s v="1118159190919397378"/>
    <m/>
    <b v="0"/>
    <n v="0"/>
    <s v=""/>
    <b v="0"/>
    <s v="en"/>
    <m/>
    <s v=""/>
    <b v="0"/>
    <n v="2"/>
    <s v=""/>
    <s v="Hootsuite Inc."/>
    <b v="0"/>
    <s v="1118159190919397378"/>
    <s v="Tweet"/>
    <n v="0"/>
    <n v="0"/>
    <m/>
    <m/>
    <m/>
    <m/>
    <m/>
    <m/>
    <m/>
    <m/>
    <n v="1"/>
    <s v="1"/>
    <s v="3"/>
    <n v="0"/>
    <n v="0"/>
    <n v="0"/>
    <n v="0"/>
    <n v="0"/>
    <n v="0"/>
    <n v="35"/>
    <n v="100"/>
    <n v="35"/>
  </r>
  <r>
    <s v="pawcon"/>
    <s v="wellsfargo"/>
    <m/>
    <m/>
    <m/>
    <m/>
    <m/>
    <m/>
    <m/>
    <m/>
    <s v="No"/>
    <n v="139"/>
    <m/>
    <m/>
    <x v="0"/>
    <d v="2019-04-17T03:00:22.000"/>
    <s v="Check Out this Keynote from @WellsFargo Data Science VP Nathan Susanj: https://t.co/6Ww5eoOip4_x000a__x000a_#pawcon #machinelearning #predictiveanalytics #AI"/>
    <s v="https://1-risingmedia.com/newsletter/1554196435.html"/>
    <s v="1-risingmedia.com"/>
    <x v="26"/>
    <m/>
    <s v="http://pbs.twimg.com/profile_images/1082557217398812673/4Nf9OfpG_normal.jpg"/>
    <x v="74"/>
    <s v="https://twitter.com/#!/pawcon/status/1118348447810314247"/>
    <m/>
    <m/>
    <s v="1118348447810314247"/>
    <m/>
    <b v="0"/>
    <n v="0"/>
    <s v=""/>
    <b v="0"/>
    <s v="en"/>
    <m/>
    <s v=""/>
    <b v="0"/>
    <n v="1"/>
    <s v=""/>
    <s v="Hootsuite Inc."/>
    <b v="0"/>
    <s v="1118348447810314247"/>
    <s v="Tweet"/>
    <n v="0"/>
    <n v="0"/>
    <m/>
    <m/>
    <m/>
    <m/>
    <m/>
    <m/>
    <m/>
    <m/>
    <n v="1"/>
    <s v="1"/>
    <s v="1"/>
    <n v="0"/>
    <n v="0"/>
    <n v="0"/>
    <n v="0"/>
    <n v="0"/>
    <n v="0"/>
    <n v="15"/>
    <n v="100"/>
    <n v="15"/>
  </r>
  <r>
    <s v="nycpyladies"/>
    <s v="pydataamsterdam"/>
    <m/>
    <m/>
    <m/>
    <m/>
    <m/>
    <m/>
    <m/>
    <m/>
    <s v="No"/>
    <n v="140"/>
    <m/>
    <m/>
    <x v="0"/>
    <d v="2019-04-25T21:42:02.000"/>
    <s v="Marianne @mariannehgv is a data scientist @BoweryFarming, where she works on optimizing operations and the supply chain. She has presented at Grace Hopper Conference @ghc &amp;amp; @anacondainc #AnacondaCON, and will speak at Predictive Analytics World @pawcon and @pydataamsterdam. https://t.co/Bgho4xAi2V"/>
    <m/>
    <m/>
    <x v="27"/>
    <s v="https://pbs.twimg.com/media/D5B3WvBW0AAwGvv.jpg"/>
    <s v="https://pbs.twimg.com/media/D5B3WvBW0AAwGvv.jpg"/>
    <x v="75"/>
    <s v="https://twitter.com/#!/nycpyladies/status/1121529827817918470"/>
    <m/>
    <m/>
    <s v="1121529827817918470"/>
    <s v="1121529822159745024"/>
    <b v="0"/>
    <n v="3"/>
    <s v="764988974"/>
    <b v="0"/>
    <s v="en"/>
    <m/>
    <s v=""/>
    <b v="0"/>
    <n v="0"/>
    <s v=""/>
    <s v="Twitter Web Client"/>
    <b v="0"/>
    <s v="1121529822159745024"/>
    <s v="Tweet"/>
    <n v="0"/>
    <n v="0"/>
    <m/>
    <m/>
    <m/>
    <m/>
    <m/>
    <m/>
    <m/>
    <m/>
    <n v="1"/>
    <s v="7"/>
    <s v="7"/>
    <m/>
    <m/>
    <m/>
    <m/>
    <m/>
    <m/>
    <m/>
    <m/>
    <m/>
  </r>
  <r>
    <s v="pawcon"/>
    <s v="pawcon"/>
    <m/>
    <m/>
    <m/>
    <m/>
    <m/>
    <m/>
    <m/>
    <m/>
    <s v="No"/>
    <n v="141"/>
    <m/>
    <m/>
    <x v="1"/>
    <d v="2019-04-12T14:20:11.000"/>
    <s v="Why Your Data Scientists Should Build the Next Wave of Financial Products and Services:_x000a__x000a_#machinelearning #predictiveanalytics #AI #datascience https://t.co/6Ww5eoOip4"/>
    <s v="https://1-risingmedia.com/newsletter/1554196435.html"/>
    <s v="1-risingmedia.com"/>
    <x v="28"/>
    <m/>
    <s v="http://pbs.twimg.com/profile_images/1082557217398812673/4Nf9OfpG_normal.jpg"/>
    <x v="76"/>
    <s v="https://twitter.com/#!/pawcon/status/1116707590547939329"/>
    <m/>
    <m/>
    <s v="1116707590547939329"/>
    <m/>
    <b v="0"/>
    <n v="1"/>
    <s v=""/>
    <b v="0"/>
    <s v="en"/>
    <m/>
    <s v=""/>
    <b v="0"/>
    <n v="1"/>
    <s v=""/>
    <s v="Hootsuite Inc."/>
    <b v="0"/>
    <s v="1116707590547939329"/>
    <s v="Tweet"/>
    <n v="0"/>
    <n v="0"/>
    <m/>
    <m/>
    <m/>
    <m/>
    <m/>
    <m/>
    <m/>
    <m/>
    <n v="17"/>
    <s v="1"/>
    <s v="1"/>
    <n v="0"/>
    <n v="0"/>
    <n v="0"/>
    <n v="0"/>
    <n v="0"/>
    <n v="0"/>
    <n v="18"/>
    <n v="100"/>
    <n v="18"/>
  </r>
  <r>
    <s v="pawcon"/>
    <s v="pawcon"/>
    <m/>
    <m/>
    <m/>
    <m/>
    <m/>
    <m/>
    <m/>
    <m/>
    <s v="No"/>
    <n v="142"/>
    <m/>
    <m/>
    <x v="1"/>
    <d v="2019-04-12T15:15:23.000"/>
    <s v="The truth about AI mythology: Watch episode 7 of The Dr. Data Show, 'A.I. Is a Big Fat Lie' #doctordatashow #machinelearning https://t.co/E8jTI23c1p"/>
    <s v="https://www.predictiveanalyticsworld.com/patimes/dr-data-video-a-i-is-a-big-fat-lie/9909/"/>
    <s v="predictiveanalyticsworld.com"/>
    <x v="29"/>
    <m/>
    <s v="http://pbs.twimg.com/profile_images/1082557217398812673/4Nf9OfpG_normal.jpg"/>
    <x v="77"/>
    <s v="https://twitter.com/#!/pawcon/status/1116721479960465408"/>
    <m/>
    <m/>
    <s v="1116721479960465408"/>
    <m/>
    <b v="0"/>
    <n v="0"/>
    <s v=""/>
    <b v="0"/>
    <s v="en"/>
    <m/>
    <s v=""/>
    <b v="0"/>
    <n v="2"/>
    <s v=""/>
    <s v="Hootsuite Inc."/>
    <b v="0"/>
    <s v="1116721479960465408"/>
    <s v="Tweet"/>
    <n v="0"/>
    <n v="0"/>
    <m/>
    <m/>
    <m/>
    <m/>
    <m/>
    <m/>
    <m/>
    <m/>
    <n v="17"/>
    <s v="1"/>
    <s v="1"/>
    <n v="0"/>
    <n v="0"/>
    <n v="1"/>
    <n v="4.545454545454546"/>
    <n v="0"/>
    <n v="0"/>
    <n v="21"/>
    <n v="95.45454545454545"/>
    <n v="22"/>
  </r>
  <r>
    <s v="pawcon"/>
    <s v="pawcon"/>
    <m/>
    <m/>
    <m/>
    <m/>
    <m/>
    <m/>
    <m/>
    <m/>
    <s v="No"/>
    <n v="143"/>
    <m/>
    <m/>
    <x v="1"/>
    <d v="2019-04-13T15:15:16.000"/>
    <s v="Five Ways Your Safety Depends on Machine Learning - watch episode 9 of The Dr. Data Show #doctordatashow #machinelearning https://t.co/r0AkOLsS0h"/>
    <s v="http://www.predictiveanalyticsworld.com/doctor-data-show"/>
    <s v="predictiveanalyticsworld.com"/>
    <x v="29"/>
    <m/>
    <s v="http://pbs.twimg.com/profile_images/1082557217398812673/4Nf9OfpG_normal.jpg"/>
    <x v="78"/>
    <s v="https://twitter.com/#!/pawcon/status/1117083838142930945"/>
    <m/>
    <m/>
    <s v="1117083838142930945"/>
    <m/>
    <b v="0"/>
    <n v="1"/>
    <s v=""/>
    <b v="0"/>
    <s v="en"/>
    <m/>
    <s v=""/>
    <b v="0"/>
    <n v="3"/>
    <s v=""/>
    <s v="Hootsuite Inc."/>
    <b v="0"/>
    <s v="1117083838142930945"/>
    <s v="Tweet"/>
    <n v="0"/>
    <n v="0"/>
    <m/>
    <m/>
    <m/>
    <m/>
    <m/>
    <m/>
    <m/>
    <m/>
    <n v="17"/>
    <s v="1"/>
    <s v="1"/>
    <n v="0"/>
    <n v="0"/>
    <n v="0"/>
    <n v="0"/>
    <n v="0"/>
    <n v="0"/>
    <n v="18"/>
    <n v="100"/>
    <n v="18"/>
  </r>
  <r>
    <s v="pawcon"/>
    <s v="pawcon"/>
    <m/>
    <m/>
    <m/>
    <m/>
    <m/>
    <m/>
    <m/>
    <m/>
    <s v="No"/>
    <n v="144"/>
    <m/>
    <m/>
    <x v="1"/>
    <d v="2019-04-16T15:15:25.000"/>
    <s v="You will absolutely love - and learn from - The Dr. Data Show. Money-back guarantee (only because it's free) #doctordatashow #machinelearning https://t.co/r0AkOLsS0h"/>
    <s v="http://www.predictiveanalyticsworld.com/doctor-data-show"/>
    <s v="predictiveanalyticsworld.com"/>
    <x v="29"/>
    <m/>
    <s v="http://pbs.twimg.com/profile_images/1082557217398812673/4Nf9OfpG_normal.jpg"/>
    <x v="79"/>
    <s v="https://twitter.com/#!/pawcon/status/1118171042638368769"/>
    <m/>
    <m/>
    <s v="1118171042638368769"/>
    <m/>
    <b v="0"/>
    <n v="0"/>
    <s v=""/>
    <b v="0"/>
    <s v="en"/>
    <m/>
    <s v=""/>
    <b v="0"/>
    <n v="3"/>
    <s v=""/>
    <s v="Hootsuite Inc."/>
    <b v="0"/>
    <s v="1118171042638368769"/>
    <s v="Tweet"/>
    <n v="0"/>
    <n v="0"/>
    <m/>
    <m/>
    <m/>
    <m/>
    <m/>
    <m/>
    <m/>
    <m/>
    <n v="17"/>
    <s v="1"/>
    <s v="1"/>
    <n v="3"/>
    <n v="15"/>
    <n v="0"/>
    <n v="0"/>
    <n v="0"/>
    <n v="0"/>
    <n v="17"/>
    <n v="85"/>
    <n v="20"/>
  </r>
  <r>
    <s v="pawcon"/>
    <s v="pawcon"/>
    <m/>
    <m/>
    <m/>
    <m/>
    <m/>
    <m/>
    <m/>
    <m/>
    <s v="No"/>
    <n v="145"/>
    <m/>
    <m/>
    <x v="1"/>
    <d v="2019-04-17T14:47:18.000"/>
    <s v="In anticipation of their upcoming conference presentation at Predictive Analytics World for Healthcare Las Vegas, we asked Steve Lamb and Dan Fisher, a few questions about their deployment of predictive analytics:_x000a_https://t.co/1VC8jQCQfI_x000a_#pawcon https://t.co/hxDjQVSBUm"/>
    <s v="https://www.predictiveanalyticsworld.com/patimes/wise-practitioner-predictive-analytics-interview-series-steve-lamb-ipm-ai-and-dan-fisher-swoop/10327/"/>
    <s v="predictiveanalyticsworld.com"/>
    <x v="12"/>
    <s v="https://pbs.twimg.com/media/D4XNyivWAAAZh9H.jpg"/>
    <s v="https://pbs.twimg.com/media/D4XNyivWAAAZh9H.jpg"/>
    <x v="80"/>
    <s v="https://twitter.com/#!/pawcon/status/1118526352364322825"/>
    <m/>
    <m/>
    <s v="1118526352364322825"/>
    <m/>
    <b v="0"/>
    <n v="1"/>
    <s v=""/>
    <b v="0"/>
    <s v="en"/>
    <m/>
    <s v=""/>
    <b v="0"/>
    <n v="0"/>
    <s v=""/>
    <s v="Hootsuite Inc."/>
    <b v="0"/>
    <s v="1118526352364322825"/>
    <s v="Tweet"/>
    <n v="0"/>
    <n v="0"/>
    <m/>
    <m/>
    <m/>
    <m/>
    <m/>
    <m/>
    <m/>
    <m/>
    <n v="17"/>
    <s v="1"/>
    <s v="1"/>
    <n v="0"/>
    <n v="0"/>
    <n v="0"/>
    <n v="0"/>
    <n v="0"/>
    <n v="0"/>
    <n v="32"/>
    <n v="100"/>
    <n v="32"/>
  </r>
  <r>
    <s v="pawcon"/>
    <s v="pawcon"/>
    <m/>
    <m/>
    <m/>
    <m/>
    <m/>
    <m/>
    <m/>
    <m/>
    <s v="No"/>
    <n v="146"/>
    <m/>
    <m/>
    <x v="1"/>
    <d v="2019-04-17T15:15:26.000"/>
    <s v="Is AI legit? This must-see episode delivers a treatise that ridicules the widespread myth of #artificialintelligence - Watch episode 7 of The Dr. Data Show, 'A.I. Is a Big Fat Lie' #doctordatashow #machinelearning https://t.co/E8jTI2kMSX"/>
    <s v="https://www.predictiveanalyticsworld.com/patimes/dr-data-video-a-i-is-a-big-fat-lie/9909/"/>
    <s v="predictiveanalyticsworld.com"/>
    <x v="30"/>
    <m/>
    <s v="http://pbs.twimg.com/profile_images/1082557217398812673/4Nf9OfpG_normal.jpg"/>
    <x v="81"/>
    <s v="https://twitter.com/#!/pawcon/status/1118533431430750209"/>
    <m/>
    <m/>
    <s v="1118533431430750209"/>
    <m/>
    <b v="0"/>
    <n v="1"/>
    <s v=""/>
    <b v="0"/>
    <s v="en"/>
    <m/>
    <s v=""/>
    <b v="0"/>
    <n v="1"/>
    <s v=""/>
    <s v="Hootsuite Inc."/>
    <b v="0"/>
    <s v="1118533431430750209"/>
    <s v="Tweet"/>
    <n v="0"/>
    <n v="0"/>
    <m/>
    <m/>
    <m/>
    <m/>
    <m/>
    <m/>
    <m/>
    <m/>
    <n v="17"/>
    <s v="1"/>
    <s v="1"/>
    <n v="0"/>
    <n v="0"/>
    <n v="3"/>
    <n v="8.823529411764707"/>
    <n v="0"/>
    <n v="0"/>
    <n v="31"/>
    <n v="91.17647058823529"/>
    <n v="34"/>
  </r>
  <r>
    <s v="pawcon"/>
    <s v="pawcon"/>
    <m/>
    <m/>
    <m/>
    <m/>
    <m/>
    <m/>
    <m/>
    <m/>
    <s v="No"/>
    <n v="147"/>
    <m/>
    <m/>
    <x v="1"/>
    <d v="2019-04-17T16:00:48.000"/>
    <s v="Don’t Even Think About Missing the April 26 PRICE BREAK Deadline for Mega-PAW 2019: https://t.co/XgRqIJ8OfP_x000a__x000a_#pawcon #machinelearning #deeplearning #predictiveanalytics #AI #industry40 #datascience https://t.co/FtbrnQqo4w"/>
    <s v="https://www.predictiveanalyticsworld.com/lasvegas/"/>
    <s v="predictiveanalyticsworld.com"/>
    <x v="31"/>
    <s v="https://pbs.twimg.com/media/D4XenVDXoAE8A9N.jpg"/>
    <s v="https://pbs.twimg.com/media/D4XenVDXoAE8A9N.jpg"/>
    <x v="82"/>
    <s v="https://twitter.com/#!/pawcon/status/1118544851254022144"/>
    <m/>
    <m/>
    <s v="1118544851254022144"/>
    <m/>
    <b v="0"/>
    <n v="2"/>
    <s v=""/>
    <b v="0"/>
    <s v="en"/>
    <m/>
    <s v=""/>
    <b v="0"/>
    <n v="0"/>
    <s v=""/>
    <s v="Hootsuite Inc."/>
    <b v="0"/>
    <s v="1118544851254022144"/>
    <s v="Tweet"/>
    <n v="0"/>
    <n v="0"/>
    <m/>
    <m/>
    <m/>
    <m/>
    <m/>
    <m/>
    <m/>
    <m/>
    <n v="17"/>
    <s v="1"/>
    <s v="1"/>
    <n v="0"/>
    <n v="0"/>
    <n v="1"/>
    <n v="4.3478260869565215"/>
    <n v="0"/>
    <n v="0"/>
    <n v="22"/>
    <n v="95.65217391304348"/>
    <n v="23"/>
  </r>
  <r>
    <s v="pawcon"/>
    <s v="pawcon"/>
    <m/>
    <m/>
    <m/>
    <m/>
    <m/>
    <m/>
    <m/>
    <m/>
    <s v="No"/>
    <n v="148"/>
    <m/>
    <m/>
    <x v="1"/>
    <d v="2019-04-18T15:15:22.000"/>
    <s v="Deathwatch: Five Reasons Computers Predict When You Will Die - watch episode 4 of The Dr. Data Show #doctordatashow #machinelearning https://t.co/r0AkOLsS0h"/>
    <s v="http://www.predictiveanalyticsworld.com/doctor-data-show"/>
    <s v="predictiveanalyticsworld.com"/>
    <x v="29"/>
    <m/>
    <s v="http://pbs.twimg.com/profile_images/1082557217398812673/4Nf9OfpG_normal.jpg"/>
    <x v="83"/>
    <s v="https://twitter.com/#!/pawcon/status/1118895804922630149"/>
    <m/>
    <m/>
    <s v="1118895804922630149"/>
    <m/>
    <b v="0"/>
    <n v="3"/>
    <s v=""/>
    <b v="0"/>
    <s v="en"/>
    <m/>
    <s v=""/>
    <b v="0"/>
    <n v="2"/>
    <s v=""/>
    <s v="Hootsuite Inc."/>
    <b v="0"/>
    <s v="1118895804922630149"/>
    <s v="Tweet"/>
    <n v="0"/>
    <n v="0"/>
    <m/>
    <m/>
    <m/>
    <m/>
    <m/>
    <m/>
    <m/>
    <m/>
    <n v="17"/>
    <s v="1"/>
    <s v="1"/>
    <n v="0"/>
    <n v="0"/>
    <n v="1"/>
    <n v="5.2631578947368425"/>
    <n v="0"/>
    <n v="0"/>
    <n v="18"/>
    <n v="94.73684210526316"/>
    <n v="19"/>
  </r>
  <r>
    <s v="pawcon"/>
    <s v="pawcon"/>
    <m/>
    <m/>
    <m/>
    <m/>
    <m/>
    <m/>
    <m/>
    <m/>
    <s v="No"/>
    <n v="149"/>
    <m/>
    <m/>
    <x v="1"/>
    <d v="2019-04-19T15:15:23.000"/>
    <s v="The hottest topics in machine learning, covered by The Dr. Data Show -- binge watch season one now #doctordatashow #machinelearning https://t.co/r0AkOLsS0h"/>
    <s v="http://www.predictiveanalyticsworld.com/doctor-data-show"/>
    <s v="predictiveanalyticsworld.com"/>
    <x v="29"/>
    <m/>
    <s v="http://pbs.twimg.com/profile_images/1082557217398812673/4Nf9OfpG_normal.jpg"/>
    <x v="84"/>
    <s v="https://twitter.com/#!/pawcon/status/1119258194994434053"/>
    <m/>
    <m/>
    <s v="1119258194994434053"/>
    <m/>
    <b v="0"/>
    <n v="0"/>
    <s v=""/>
    <b v="0"/>
    <s v="en"/>
    <m/>
    <s v=""/>
    <b v="0"/>
    <n v="2"/>
    <s v=""/>
    <s v="Hootsuite Inc."/>
    <b v="0"/>
    <s v="1119258194994434053"/>
    <s v="Tweet"/>
    <n v="0"/>
    <n v="0"/>
    <m/>
    <m/>
    <m/>
    <m/>
    <m/>
    <m/>
    <m/>
    <m/>
    <n v="17"/>
    <s v="1"/>
    <s v="1"/>
    <n v="1"/>
    <n v="5.2631578947368425"/>
    <n v="0"/>
    <n v="0"/>
    <n v="0"/>
    <n v="0"/>
    <n v="18"/>
    <n v="94.73684210526316"/>
    <n v="19"/>
  </r>
  <r>
    <s v="pawcon"/>
    <s v="pawcon"/>
    <m/>
    <m/>
    <m/>
    <m/>
    <m/>
    <m/>
    <m/>
    <m/>
    <s v="No"/>
    <n v="150"/>
    <m/>
    <m/>
    <x v="1"/>
    <d v="2019-04-20T15:15:17.000"/>
    <s v="Just one of the ten Dr. Data Show episodes available for you to watch: How Can You Trust AI?  #doctordatashow #machinelearning https://t.co/r0AkOLsS0h"/>
    <s v="http://www.predictiveanalyticsworld.com/doctor-data-show"/>
    <s v="predictiveanalyticsworld.com"/>
    <x v="29"/>
    <m/>
    <s v="http://pbs.twimg.com/profile_images/1082557217398812673/4Nf9OfpG_normal.jpg"/>
    <x v="85"/>
    <s v="https://twitter.com/#!/pawcon/status/1119620560714194946"/>
    <m/>
    <m/>
    <s v="1119620560714194946"/>
    <m/>
    <b v="0"/>
    <n v="2"/>
    <s v=""/>
    <b v="0"/>
    <s v="en"/>
    <m/>
    <s v=""/>
    <b v="0"/>
    <n v="3"/>
    <s v=""/>
    <s v="Hootsuite Inc."/>
    <b v="0"/>
    <s v="1119620560714194946"/>
    <s v="Tweet"/>
    <n v="0"/>
    <n v="0"/>
    <m/>
    <m/>
    <m/>
    <m/>
    <m/>
    <m/>
    <m/>
    <m/>
    <n v="17"/>
    <s v="1"/>
    <s v="1"/>
    <n v="2"/>
    <n v="9.523809523809524"/>
    <n v="0"/>
    <n v="0"/>
    <n v="0"/>
    <n v="0"/>
    <n v="19"/>
    <n v="90.47619047619048"/>
    <n v="21"/>
  </r>
  <r>
    <s v="pawcon"/>
    <s v="pawcon"/>
    <m/>
    <m/>
    <m/>
    <m/>
    <m/>
    <m/>
    <m/>
    <m/>
    <s v="No"/>
    <n v="151"/>
    <m/>
    <m/>
    <x v="1"/>
    <d v="2019-04-21T15:15:16.000"/>
    <s v="Intelligence is subjective, so A.I. has no real definition: Watch episode 7 of The Dr. Data Show, 'A.I. Is a Big Fat Lie' #doctordatashow #machinelearning https://t.co/E8jTI23c1p"/>
    <s v="https://www.predictiveanalyticsworld.com/patimes/dr-data-video-a-i-is-a-big-fat-lie/9909/"/>
    <s v="predictiveanalyticsworld.com"/>
    <x v="29"/>
    <m/>
    <s v="http://pbs.twimg.com/profile_images/1082557217398812673/4Nf9OfpG_normal.jpg"/>
    <x v="86"/>
    <s v="https://twitter.com/#!/pawcon/status/1119982942149910529"/>
    <m/>
    <m/>
    <s v="1119982942149910529"/>
    <m/>
    <b v="0"/>
    <n v="2"/>
    <s v=""/>
    <b v="0"/>
    <s v="en"/>
    <m/>
    <s v=""/>
    <b v="0"/>
    <n v="2"/>
    <s v=""/>
    <s v="Hootsuite Inc."/>
    <b v="0"/>
    <s v="1119982942149910529"/>
    <s v="Tweet"/>
    <n v="0"/>
    <n v="0"/>
    <m/>
    <m/>
    <m/>
    <m/>
    <m/>
    <m/>
    <m/>
    <m/>
    <n v="17"/>
    <s v="1"/>
    <s v="1"/>
    <n v="1"/>
    <n v="3.7037037037037037"/>
    <n v="1"/>
    <n v="3.7037037037037037"/>
    <n v="0"/>
    <n v="0"/>
    <n v="25"/>
    <n v="92.5925925925926"/>
    <n v="27"/>
  </r>
  <r>
    <s v="pawcon"/>
    <s v="pawcon"/>
    <m/>
    <m/>
    <m/>
    <m/>
    <m/>
    <m/>
    <m/>
    <m/>
    <s v="No"/>
    <n v="152"/>
    <m/>
    <m/>
    <x v="1"/>
    <d v="2019-04-22T15:15:22.000"/>
    <s v="AI isn't going to kill you. Watch episode 7 of The Dr. Data Show, 'A.I. Is a Big Fat Lie' #doctordatashow #machinelearning https://t.co/E8jTI23c1p"/>
    <s v="https://www.predictiveanalyticsworld.com/patimes/dr-data-video-a-i-is-a-big-fat-lie/9909/"/>
    <s v="predictiveanalyticsworld.com"/>
    <x v="29"/>
    <m/>
    <s v="http://pbs.twimg.com/profile_images/1082557217398812673/4Nf9OfpG_normal.jpg"/>
    <x v="87"/>
    <s v="https://twitter.com/#!/pawcon/status/1120345354501861376"/>
    <m/>
    <m/>
    <s v="1120345354501861376"/>
    <m/>
    <b v="0"/>
    <n v="1"/>
    <s v=""/>
    <b v="0"/>
    <s v="en"/>
    <m/>
    <s v=""/>
    <b v="0"/>
    <n v="4"/>
    <s v=""/>
    <s v="Hootsuite Inc."/>
    <b v="0"/>
    <s v="1120345354501861376"/>
    <s v="Tweet"/>
    <n v="0"/>
    <n v="0"/>
    <m/>
    <m/>
    <m/>
    <m/>
    <m/>
    <m/>
    <m/>
    <m/>
    <n v="17"/>
    <s v="1"/>
    <s v="1"/>
    <n v="0"/>
    <n v="0"/>
    <n v="2"/>
    <n v="8.695652173913043"/>
    <n v="1"/>
    <n v="4.3478260869565215"/>
    <n v="21"/>
    <n v="91.30434782608695"/>
    <n v="23"/>
  </r>
  <r>
    <s v="pawcon"/>
    <s v="pawcon"/>
    <m/>
    <m/>
    <m/>
    <m/>
    <m/>
    <m/>
    <m/>
    <m/>
    <s v="No"/>
    <n v="153"/>
    <m/>
    <m/>
    <x v="1"/>
    <d v="2019-04-23T15:15:20.000"/>
    <s v="Just one of the ten Dr. Data Show episodes available for you to watch: Why Is Machine Learning the Coolest Science?  #doctordatashow #machinelearning https://t.co/r0AkOLsS0h"/>
    <s v="http://www.predictiveanalyticsworld.com/doctor-data-show"/>
    <s v="predictiveanalyticsworld.com"/>
    <x v="29"/>
    <m/>
    <s v="http://pbs.twimg.com/profile_images/1082557217398812673/4Nf9OfpG_normal.jpg"/>
    <x v="88"/>
    <s v="https://twitter.com/#!/pawcon/status/1120707737225179139"/>
    <m/>
    <m/>
    <s v="1120707737225179139"/>
    <m/>
    <b v="0"/>
    <n v="1"/>
    <s v=""/>
    <b v="0"/>
    <s v="en"/>
    <m/>
    <s v=""/>
    <b v="0"/>
    <n v="1"/>
    <s v=""/>
    <s v="Hootsuite Inc."/>
    <b v="0"/>
    <s v="1120707737225179139"/>
    <s v="Tweet"/>
    <n v="0"/>
    <n v="0"/>
    <m/>
    <m/>
    <m/>
    <m/>
    <m/>
    <m/>
    <m/>
    <m/>
    <n v="17"/>
    <s v="1"/>
    <s v="1"/>
    <n v="2"/>
    <n v="8.695652173913043"/>
    <n v="0"/>
    <n v="0"/>
    <n v="0"/>
    <n v="0"/>
    <n v="21"/>
    <n v="91.30434782608695"/>
    <n v="23"/>
  </r>
  <r>
    <s v="pawcon"/>
    <s v="pawcon"/>
    <m/>
    <m/>
    <m/>
    <m/>
    <m/>
    <m/>
    <m/>
    <m/>
    <s v="No"/>
    <n v="154"/>
    <m/>
    <m/>
    <x v="1"/>
    <d v="2019-04-23T15:50:28.000"/>
    <s v="#ExplainableAI for healthcare – what factors are important when predicting hospital readmission? Read interview by chair of Predictive Analytics World for Healthcare (June 16-20 in Vegas), with a sneak peak into the presentation on this topic: https://t.co/jXxlwFbyNE #pawcon"/>
    <s v="https://www.predictiveanalyticsworld.com/patimes/wise-practitioner-predictive-analytics-interview-series-cal-zemelman-cvp/10276/"/>
    <s v="predictiveanalyticsworld.com"/>
    <x v="32"/>
    <m/>
    <s v="http://pbs.twimg.com/profile_images/1082557217398812673/4Nf9OfpG_normal.jpg"/>
    <x v="89"/>
    <s v="https://twitter.com/#!/pawcon/status/1120716576393531392"/>
    <m/>
    <m/>
    <s v="1120716576393531392"/>
    <m/>
    <b v="0"/>
    <n v="1"/>
    <s v=""/>
    <b v="0"/>
    <s v="en"/>
    <m/>
    <s v=""/>
    <b v="0"/>
    <n v="1"/>
    <s v=""/>
    <s v="Twitter Web Client"/>
    <b v="0"/>
    <s v="1120716576393531392"/>
    <s v="Tweet"/>
    <n v="0"/>
    <n v="0"/>
    <m/>
    <m/>
    <m/>
    <m/>
    <m/>
    <m/>
    <m/>
    <m/>
    <n v="17"/>
    <s v="1"/>
    <s v="1"/>
    <n v="1"/>
    <n v="2.7027027027027026"/>
    <n v="1"/>
    <n v="2.7027027027027026"/>
    <n v="0"/>
    <n v="0"/>
    <n v="35"/>
    <n v="94.5945945945946"/>
    <n v="37"/>
  </r>
  <r>
    <s v="pawcon"/>
    <s v="pawcon"/>
    <m/>
    <m/>
    <m/>
    <m/>
    <m/>
    <m/>
    <m/>
    <m/>
    <s v="No"/>
    <n v="155"/>
    <m/>
    <m/>
    <x v="1"/>
    <d v="2019-04-23T16:00:49.000"/>
    <s v="Register before this Friday, April 26 - and start planning and packing for the leading conference series covering the commercial deployment of machine learning and predictive analytics! https://t.co/2GDgKolcvA_x000a__x000a_#pawcon #machinelearning #predictiveanalytics #deeplearning https://t.co/TrmIEqaeiN"/>
    <s v="https://1-risingmedia.com/newsletter/1555470697.html"/>
    <s v="1-risingmedia.com"/>
    <x v="33"/>
    <s v="https://pbs.twimg.com/media/D42YKFnW4AAn9Bh.jpg"/>
    <s v="https://pbs.twimg.com/media/D42YKFnW4AAn9Bh.jpg"/>
    <x v="90"/>
    <s v="https://twitter.com/#!/pawcon/status/1120719182872633346"/>
    <m/>
    <m/>
    <s v="1120719182872633346"/>
    <m/>
    <b v="0"/>
    <n v="1"/>
    <s v=""/>
    <b v="0"/>
    <s v="en"/>
    <m/>
    <s v=""/>
    <b v="0"/>
    <n v="1"/>
    <s v=""/>
    <s v="Hootsuite Inc."/>
    <b v="0"/>
    <s v="1120719182872633346"/>
    <s v="Tweet"/>
    <n v="0"/>
    <n v="0"/>
    <m/>
    <m/>
    <m/>
    <m/>
    <m/>
    <m/>
    <m/>
    <m/>
    <n v="17"/>
    <s v="1"/>
    <s v="1"/>
    <n v="1"/>
    <n v="3.3333333333333335"/>
    <n v="0"/>
    <n v="0"/>
    <n v="0"/>
    <n v="0"/>
    <n v="29"/>
    <n v="96.66666666666667"/>
    <n v="30"/>
  </r>
  <r>
    <s v="pawcon"/>
    <s v="pawcon"/>
    <m/>
    <m/>
    <m/>
    <m/>
    <m/>
    <m/>
    <m/>
    <m/>
    <s v="No"/>
    <n v="156"/>
    <m/>
    <m/>
    <x v="1"/>
    <d v="2019-04-24T15:15:23.000"/>
    <s v="All ten episodes of The Dr. Data Show are available -- a great web series to binge watch #doctordatashow #machinelearning https://t.co/r0AkOLsS0h"/>
    <s v="http://www.predictiveanalyticsworld.com/doctor-data-show"/>
    <s v="predictiveanalyticsworld.com"/>
    <x v="29"/>
    <m/>
    <s v="http://pbs.twimg.com/profile_images/1082557217398812673/4Nf9OfpG_normal.jpg"/>
    <x v="91"/>
    <s v="https://twitter.com/#!/pawcon/status/1121070136319008770"/>
    <m/>
    <m/>
    <s v="1121070136319008770"/>
    <m/>
    <b v="0"/>
    <n v="1"/>
    <s v=""/>
    <b v="0"/>
    <s v="en"/>
    <m/>
    <s v=""/>
    <b v="0"/>
    <n v="2"/>
    <s v=""/>
    <s v="Hootsuite Inc."/>
    <b v="0"/>
    <s v="1121070136319008770"/>
    <s v="Tweet"/>
    <n v="0"/>
    <n v="0"/>
    <m/>
    <m/>
    <m/>
    <m/>
    <m/>
    <m/>
    <m/>
    <m/>
    <n v="17"/>
    <s v="1"/>
    <s v="1"/>
    <n v="2"/>
    <n v="10.526315789473685"/>
    <n v="0"/>
    <n v="0"/>
    <n v="0"/>
    <n v="0"/>
    <n v="17"/>
    <n v="89.47368421052632"/>
    <n v="19"/>
  </r>
  <r>
    <s v="pawcon"/>
    <s v="pawcon"/>
    <m/>
    <m/>
    <m/>
    <m/>
    <m/>
    <m/>
    <m/>
    <m/>
    <s v="No"/>
    <n v="157"/>
    <m/>
    <m/>
    <x v="1"/>
    <d v="2019-04-25T15:15:22.000"/>
    <s v="We bet you can't watch The Dr. Data Show without learning something cool #doctordatashow #machinelearning https://t.co/r0AkOLsS0h"/>
    <s v="http://www.predictiveanalyticsworld.com/doctor-data-show"/>
    <s v="predictiveanalyticsworld.com"/>
    <x v="29"/>
    <m/>
    <s v="http://pbs.twimg.com/profile_images/1082557217398812673/4Nf9OfpG_normal.jpg"/>
    <x v="92"/>
    <s v="https://twitter.com/#!/pawcon/status/1121432520216797192"/>
    <m/>
    <m/>
    <s v="1121432520216797192"/>
    <m/>
    <b v="0"/>
    <n v="0"/>
    <s v=""/>
    <b v="0"/>
    <s v="en"/>
    <m/>
    <s v=""/>
    <b v="0"/>
    <n v="3"/>
    <s v=""/>
    <s v="Hootsuite Inc."/>
    <b v="0"/>
    <s v="1121432520216797192"/>
    <s v="Tweet"/>
    <n v="0"/>
    <n v="0"/>
    <m/>
    <m/>
    <m/>
    <m/>
    <m/>
    <m/>
    <m/>
    <m/>
    <n v="17"/>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5">
    <i>
      <x v="1"/>
    </i>
    <i r="1">
      <x v="3"/>
    </i>
    <i r="2">
      <x v="71"/>
    </i>
    <i r="3">
      <x v="19"/>
    </i>
    <i r="1">
      <x v="4"/>
    </i>
    <i r="2">
      <x v="103"/>
    </i>
    <i r="3">
      <x v="12"/>
    </i>
    <i r="3">
      <x v="14"/>
    </i>
    <i r="3">
      <x v="15"/>
    </i>
    <i r="3">
      <x v="16"/>
    </i>
    <i r="3">
      <x v="17"/>
    </i>
    <i r="3">
      <x v="19"/>
    </i>
    <i r="2">
      <x v="104"/>
    </i>
    <i r="3">
      <x v="16"/>
    </i>
    <i r="2">
      <x v="105"/>
    </i>
    <i r="3">
      <x v="16"/>
    </i>
    <i r="2">
      <x v="106"/>
    </i>
    <i r="3">
      <x v="11"/>
    </i>
    <i r="3">
      <x v="16"/>
    </i>
    <i r="3">
      <x v="17"/>
    </i>
    <i r="3">
      <x v="19"/>
    </i>
    <i r="3">
      <x v="20"/>
    </i>
    <i r="3">
      <x v="21"/>
    </i>
    <i r="2">
      <x v="107"/>
    </i>
    <i r="3">
      <x v="6"/>
    </i>
    <i r="3">
      <x v="15"/>
    </i>
    <i r="3">
      <x v="16"/>
    </i>
    <i r="3">
      <x v="17"/>
    </i>
    <i r="3">
      <x v="18"/>
    </i>
    <i r="3">
      <x v="21"/>
    </i>
    <i r="2">
      <x v="108"/>
    </i>
    <i r="3">
      <x v="4"/>
    </i>
    <i r="3">
      <x v="5"/>
    </i>
    <i r="3">
      <x v="6"/>
    </i>
    <i r="3">
      <x v="11"/>
    </i>
    <i r="3">
      <x v="14"/>
    </i>
    <i r="3">
      <x v="15"/>
    </i>
    <i r="3">
      <x v="16"/>
    </i>
    <i r="3">
      <x v="17"/>
    </i>
    <i r="2">
      <x v="109"/>
    </i>
    <i r="3">
      <x v="12"/>
    </i>
    <i r="3">
      <x v="16"/>
    </i>
    <i r="3">
      <x v="19"/>
    </i>
    <i r="2">
      <x v="110"/>
    </i>
    <i r="3">
      <x v="16"/>
    </i>
    <i r="3">
      <x v="18"/>
    </i>
    <i r="3">
      <x v="19"/>
    </i>
    <i r="2">
      <x v="111"/>
    </i>
    <i r="3">
      <x v="11"/>
    </i>
    <i r="3">
      <x v="16"/>
    </i>
    <i r="2">
      <x v="112"/>
    </i>
    <i r="3">
      <x v="16"/>
    </i>
    <i r="3">
      <x v="17"/>
    </i>
    <i r="2">
      <x v="113"/>
    </i>
    <i r="3">
      <x v="11"/>
    </i>
    <i r="3">
      <x v="12"/>
    </i>
    <i r="3">
      <x v="16"/>
    </i>
    <i r="3">
      <x v="17"/>
    </i>
    <i r="3">
      <x v="21"/>
    </i>
    <i r="2">
      <x v="114"/>
    </i>
    <i r="3">
      <x v="14"/>
    </i>
    <i r="3">
      <x v="16"/>
    </i>
    <i r="3">
      <x v="17"/>
    </i>
    <i r="2">
      <x v="115"/>
    </i>
    <i r="3">
      <x v="8"/>
    </i>
    <i r="3">
      <x v="10"/>
    </i>
    <i r="3">
      <x v="15"/>
    </i>
    <i r="3">
      <x v="16"/>
    </i>
    <i r="3">
      <x v="21"/>
    </i>
    <i r="3">
      <x v="23"/>
    </i>
    <i r="2">
      <x v="116"/>
    </i>
    <i r="3">
      <x v="13"/>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4">
        <i x="25" s="1"/>
        <i x="27" s="1"/>
        <i x="6" s="1"/>
        <i x="30" s="1"/>
        <i x="10" s="1"/>
        <i x="17" s="1"/>
        <i x="21" s="1"/>
        <i x="29" s="1"/>
        <i x="19" s="1"/>
        <i x="32" s="1"/>
        <i x="14" s="1"/>
        <i x="4" s="1"/>
        <i x="22" s="1"/>
        <i x="18" s="1"/>
        <i x="15" s="1"/>
        <i x="28" s="1"/>
        <i x="3" s="1"/>
        <i x="12" s="1"/>
        <i x="13" s="1"/>
        <i x="16" s="1"/>
        <i x="9" s="1"/>
        <i x="7" s="1"/>
        <i x="23" s="1"/>
        <i x="31" s="1"/>
        <i x="26" s="1"/>
        <i x="33" s="1"/>
        <i x="24" s="1"/>
        <i x="20" s="1"/>
        <i x="5" s="1"/>
        <i x="1" s="1"/>
        <i x="0" s="1"/>
        <i x="8"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2" totalsRowShown="0" headerRowDxfId="492" dataDxfId="491">
  <autoFilter ref="A2:BL16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362" dataDxfId="361">
  <autoFilter ref="A2:C2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6" totalsRowShown="0" headerRowDxfId="439" dataDxfId="438">
  <autoFilter ref="A2:BS9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17" totalsRowShown="0" headerRowDxfId="147" dataDxfId="146">
  <autoFilter ref="A1:G5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01" totalsRowShown="0" headerRowDxfId="138" dataDxfId="137">
  <autoFilter ref="A1:L50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5" totalsRowShown="0" headerRowDxfId="64" dataDxfId="63">
  <autoFilter ref="A2:BL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93" dataDxfId="392">
  <autoFilter ref="A1:C9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o.com/article/3387640/7-ways-predictive-analytics-can-improve-customer-experience.html" TargetMode="External" /><Relationship Id="rId2" Type="http://schemas.openxmlformats.org/officeDocument/2006/relationships/hyperlink" Target="https://www.cio.com/article/3387640/7-ways-predictive-analytics-can-improve-customer-experience.html" TargetMode="External" /><Relationship Id="rId3" Type="http://schemas.openxmlformats.org/officeDocument/2006/relationships/hyperlink" Target="https://www.cio.com/article/3387640/7-ways-predictive-analytics-can-improve-customer-experience.html" TargetMode="External" /><Relationship Id="rId4" Type="http://schemas.openxmlformats.org/officeDocument/2006/relationships/hyperlink" Target="https://www.cio.com/article/3387640/7-ways-predictive-analytics-can-improve-customer-experience.html" TargetMode="External" /><Relationship Id="rId5" Type="http://schemas.openxmlformats.org/officeDocument/2006/relationships/hyperlink" Target="https://www.cio.com/article/3387640/7-ways-predictive-analytics-can-improve-customer-experience.html" TargetMode="External" /><Relationship Id="rId6" Type="http://schemas.openxmlformats.org/officeDocument/2006/relationships/hyperlink" Target="https://www.cio.com/article/3387640/7-ways-predictive-analytics-can-improve-customer-experience.html" TargetMode="External" /><Relationship Id="rId7" Type="http://schemas.openxmlformats.org/officeDocument/2006/relationships/hyperlink" Target="https://www.cio.com/article/3387640/7-ways-predictive-analytics-can-improve-customer-experience.html" TargetMode="External" /><Relationship Id="rId8" Type="http://schemas.openxmlformats.org/officeDocument/2006/relationships/hyperlink" Target="https://www.cio.com/article/3387640/7-ways-predictive-analytics-can-improve-customer-experience.html" TargetMode="External" /><Relationship Id="rId9" Type="http://schemas.openxmlformats.org/officeDocument/2006/relationships/hyperlink" Target="https://www.cio.com/article/3387640/7-ways-predictive-analytics-can-improve-customer-experience.html" TargetMode="External" /><Relationship Id="rId10" Type="http://schemas.openxmlformats.org/officeDocument/2006/relationships/hyperlink" Target="https://www.cio.com/article/3387640/7-ways-predictive-analytics-can-improve-customer-experience.html" TargetMode="External" /><Relationship Id="rId11" Type="http://schemas.openxmlformats.org/officeDocument/2006/relationships/hyperlink" Target="https://www.predictiveanalyticsworld.com/patimes/wise-practitioner-predictive-analytics-interview-series-cheong-ang-university-of-california-san-francisco/10309/" TargetMode="External" /><Relationship Id="rId12" Type="http://schemas.openxmlformats.org/officeDocument/2006/relationships/hyperlink" Target="https://www.predictiveanalyticsworld.com/patimes/wise-practitioner-predictive-analytics-interview-series-cheong-ang-university-of-california-san-francisco/10309/" TargetMode="External" /><Relationship Id="rId13" Type="http://schemas.openxmlformats.org/officeDocument/2006/relationships/hyperlink" Target="https://www.healthit.gov/sites/default/files/draft-uscdi.pdf" TargetMode="External" /><Relationship Id="rId14" Type="http://schemas.openxmlformats.org/officeDocument/2006/relationships/hyperlink" Target="https://www.healthit.gov/sites/default/files/draft-uscdi.pdf" TargetMode="External" /><Relationship Id="rId15" Type="http://schemas.openxmlformats.org/officeDocument/2006/relationships/hyperlink" Target="https://www.healthit.gov/sites/default/files/draft-uscdi.pdf" TargetMode="External" /><Relationship Id="rId16" Type="http://schemas.openxmlformats.org/officeDocument/2006/relationships/hyperlink" Target="http://databaseusa.com/" TargetMode="External" /><Relationship Id="rId17" Type="http://schemas.openxmlformats.org/officeDocument/2006/relationships/hyperlink" Target="https://predictiveanalyticsworld.de/en/industry4-0/data-thinking-with-martin-szugat/" TargetMode="External" /><Relationship Id="rId18" Type="http://schemas.openxmlformats.org/officeDocument/2006/relationships/hyperlink" Target="https://www.anacision.de/de/aktuelles/predictive-analytics-world-industry-40-1/" TargetMode="External" /><Relationship Id="rId19" Type="http://schemas.openxmlformats.org/officeDocument/2006/relationships/hyperlink" Target="https://www.predictiveanalyticsworld.com/patimes/wise-practitioner-predictive-analytics-interview-series-jaya-mathew-microsoft/10315/" TargetMode="External" /><Relationship Id="rId20" Type="http://schemas.openxmlformats.org/officeDocument/2006/relationships/hyperlink" Target="https://www.predictiveanalyticsworld.com/patimes/wise-practitioner-predictive-analytics-interview-series-jaya-mathew-microsoft/10315/" TargetMode="External" /><Relationship Id="rId21" Type="http://schemas.openxmlformats.org/officeDocument/2006/relationships/hyperlink" Target="https://www.predictiveanalyticsworld.com/patimes/wise-practitioner-predictive-analytics-interview-series-greg-stevens-vistra-energy/10323/" TargetMode="External" /><Relationship Id="rId22" Type="http://schemas.openxmlformats.org/officeDocument/2006/relationships/hyperlink" Target="https://www.mathworks.com/campaigns/offers/data-science-cheat-sheets.html?s_eid=psm_da&amp;source=15308&amp;hootPostID=e83339343c1cf235d8cfe286c4a1ca4b" TargetMode="External" /><Relationship Id="rId23" Type="http://schemas.openxmlformats.org/officeDocument/2006/relationships/hyperlink" Target="https://www.mathworks.com/campaigns/offers/data-science-cheat-sheets.html?s_eid=psm_da&amp;source=15308&amp;hootPostID=e83339343c1cf235d8cfe286c4a1ca4b" TargetMode="External" /><Relationship Id="rId24" Type="http://schemas.openxmlformats.org/officeDocument/2006/relationships/hyperlink" Target="https://www.mathworks.com/campaigns/offers/data-science-cheat-sheets.html?s_eid=psm_da&amp;source=15308&amp;hootPostID=e83339343c1cf235d8cfe286c4a1ca4b" TargetMode="External" /><Relationship Id="rId25" Type="http://schemas.openxmlformats.org/officeDocument/2006/relationships/hyperlink" Target="https://www.mathworks.com/campaigns/offers/data-science-cheat-sheets.html?s_eid=psm_da&amp;source=15308&amp;hootPostID=e83339343c1cf235d8cfe286c4a1ca4b" TargetMode="External" /><Relationship Id="rId26" Type="http://schemas.openxmlformats.org/officeDocument/2006/relationships/hyperlink" Target="https://www.mathworks.com/campaigns/offers/data-science-cheat-sheets.html?s_eid=psm_da&amp;source=15308&amp;hootPostID=e83339343c1cf235d8cfe286c4a1ca4b" TargetMode="External" /><Relationship Id="rId27" Type="http://schemas.openxmlformats.org/officeDocument/2006/relationships/hyperlink" Target="https://www.mathworks.com/campaigns/offers/data-science-cheat-sheets.html?s_eid=psm_da&amp;source=15308&amp;hootPostID=e83339343c1cf235d8cfe286c4a1ca4b" TargetMode="External" /><Relationship Id="rId28" Type="http://schemas.openxmlformats.org/officeDocument/2006/relationships/hyperlink" Target="https://www.mathworks.com/campaigns/offers/data-science-cheat-sheets.html?s_eid=psm_da&amp;source=15308&amp;hootPostID=e83339343c1cf235d8cfe286c4a1ca4b" TargetMode="External" /><Relationship Id="rId29" Type="http://schemas.openxmlformats.org/officeDocument/2006/relationships/hyperlink" Target="https://www.predictiveanalyticsworld.com/patimes/wise-practitioner-predictive-analytics-interview-series-jaya-mathew-microsoft/10315/" TargetMode="External" /><Relationship Id="rId30" Type="http://schemas.openxmlformats.org/officeDocument/2006/relationships/hyperlink" Target="https://predictiveanalyticsworld.de/en/industry4-0/muenchen2019/" TargetMode="External" /><Relationship Id="rId31" Type="http://schemas.openxmlformats.org/officeDocument/2006/relationships/hyperlink" Target="https://beyondthearc.com/blog/2019/data-analytics/predictive-analytics-world-industry-4-0" TargetMode="External" /><Relationship Id="rId32" Type="http://schemas.openxmlformats.org/officeDocument/2006/relationships/hyperlink" Target="https://www.predictiveanalyticsworld.com/patimes/wise-practitioner-predictive-analytics-interview-series-louis-f-rossiter-ph-d-college-of-william-mary/10349/" TargetMode="External" /><Relationship Id="rId33" Type="http://schemas.openxmlformats.org/officeDocument/2006/relationships/hyperlink" Target="https://1-risingmedia.com/newsletter/1554196435.html" TargetMode="External" /><Relationship Id="rId34" Type="http://schemas.openxmlformats.org/officeDocument/2006/relationships/hyperlink" Target="https://1-risingmedia.com/newsletter/1554196435.html" TargetMode="External" /><Relationship Id="rId35" Type="http://schemas.openxmlformats.org/officeDocument/2006/relationships/hyperlink" Target="https://predictiveanalyticsworld.de/en/industry4-0/muenchen2019/?utm_content=bufferec568&amp;utm_medium=social&amp;utm_source=twitter.com&amp;utm_campaign=buffer" TargetMode="External" /><Relationship Id="rId36" Type="http://schemas.openxmlformats.org/officeDocument/2006/relationships/hyperlink" Target="https://predictiveanalyticsworld.de/en/industry4-0/muenchen2019/?utm_content=bufferec568&amp;utm_medium=social&amp;utm_source=twitter.com&amp;utm_campaign=buffer" TargetMode="External" /><Relationship Id="rId37" Type="http://schemas.openxmlformats.org/officeDocument/2006/relationships/hyperlink" Target="https://www.predictiveanalyticsworld.com/newsletter/1555470697-i.html" TargetMode="External" /><Relationship Id="rId38" Type="http://schemas.openxmlformats.org/officeDocument/2006/relationships/hyperlink" Target="https://www.predictiveanalyticsworld.com/patimes/wise-practitioner-predictive-analytics-interview-series-chip-hart-physicians-computer-company-and-karl-rexer-rexer-analytics/10297/" TargetMode="External" /><Relationship Id="rId39" Type="http://schemas.openxmlformats.org/officeDocument/2006/relationships/hyperlink" Target="https://1-risingmedia.com/newsletter/1555560186.html" TargetMode="External" /><Relationship Id="rId40" Type="http://schemas.openxmlformats.org/officeDocument/2006/relationships/hyperlink" Target="https://www.predictiveanalyticsworld.com/financial/2019/agenda/#session63802" TargetMode="External" /><Relationship Id="rId41" Type="http://schemas.openxmlformats.org/officeDocument/2006/relationships/hyperlink" Target="https://1-risingmedia.com/newsletter/1554197337.html" TargetMode="External" /><Relationship Id="rId42" Type="http://schemas.openxmlformats.org/officeDocument/2006/relationships/hyperlink" Target="https://www.predictiveanalyticsworld.com/patimes/wise-practitioner-predictive-analytics-interview-series-cheong-ang-university-of-california-san-francisco/10309/" TargetMode="External" /><Relationship Id="rId43" Type="http://schemas.openxmlformats.org/officeDocument/2006/relationships/hyperlink" Target="https://www.predictiveanalyticsworld.com/patimes/wise-practitioner-predictive-analytics-interview-series-jaya-mathew-microsoft/10315/" TargetMode="External" /><Relationship Id="rId44" Type="http://schemas.openxmlformats.org/officeDocument/2006/relationships/hyperlink" Target="https://www.predictiveanalyticsworld.com/patimes/wise-practitioner-predictive-analytics-interview-series-jaya-mathew-microsoft/10315/" TargetMode="External" /><Relationship Id="rId45" Type="http://schemas.openxmlformats.org/officeDocument/2006/relationships/hyperlink" Target="http://www.predictiveanalyticsworld.com/doctor-data-show" TargetMode="External" /><Relationship Id="rId46" Type="http://schemas.openxmlformats.org/officeDocument/2006/relationships/hyperlink" Target="http://www.predictiveanalyticsworld.com/doctor-data-show" TargetMode="External" /><Relationship Id="rId47" Type="http://schemas.openxmlformats.org/officeDocument/2006/relationships/hyperlink" Target="https://www.predictiveanalyticsworld.com/patimes/wise-practitioner-predictive-analytics-interview-series-greg-stevens-vistra-energy/10323/" TargetMode="External" /><Relationship Id="rId48" Type="http://schemas.openxmlformats.org/officeDocument/2006/relationships/hyperlink" Target="https://1-risingmedia.com/newsletter/1554196435.html" TargetMode="External" /><Relationship Id="rId49" Type="http://schemas.openxmlformats.org/officeDocument/2006/relationships/hyperlink" Target="https://1-risingmedia.com/newsletter/1554196435.html" TargetMode="External" /><Relationship Id="rId50" Type="http://schemas.openxmlformats.org/officeDocument/2006/relationships/hyperlink" Target="https://www.predictiveanalyticsworld.com/patimes/dr-data-video-a-i-is-a-big-fat-lie/9909/" TargetMode="External" /><Relationship Id="rId51" Type="http://schemas.openxmlformats.org/officeDocument/2006/relationships/hyperlink" Target="http://www.predictiveanalyticsworld.com/doctor-data-show" TargetMode="External" /><Relationship Id="rId52" Type="http://schemas.openxmlformats.org/officeDocument/2006/relationships/hyperlink" Target="http://www.predictiveanalyticsworld.com/doctor-data-show" TargetMode="External" /><Relationship Id="rId53" Type="http://schemas.openxmlformats.org/officeDocument/2006/relationships/hyperlink" Target="https://www.predictiveanalyticsworld.com/patimes/wise-practitioner-predictive-analytics-interview-series-steve-lamb-ipm-ai-and-dan-fisher-swoop/10327/" TargetMode="External" /><Relationship Id="rId54" Type="http://schemas.openxmlformats.org/officeDocument/2006/relationships/hyperlink" Target="https://www.predictiveanalyticsworld.com/patimes/dr-data-video-a-i-is-a-big-fat-lie/9909/" TargetMode="External" /><Relationship Id="rId55" Type="http://schemas.openxmlformats.org/officeDocument/2006/relationships/hyperlink" Target="https://www.predictiveanalyticsworld.com/lasvegas/" TargetMode="External" /><Relationship Id="rId56" Type="http://schemas.openxmlformats.org/officeDocument/2006/relationships/hyperlink" Target="http://www.predictiveanalyticsworld.com/doctor-data-show" TargetMode="External" /><Relationship Id="rId57" Type="http://schemas.openxmlformats.org/officeDocument/2006/relationships/hyperlink" Target="http://www.predictiveanalyticsworld.com/doctor-data-show" TargetMode="External" /><Relationship Id="rId58" Type="http://schemas.openxmlformats.org/officeDocument/2006/relationships/hyperlink" Target="http://www.predictiveanalyticsworld.com/doctor-data-show" TargetMode="External" /><Relationship Id="rId59" Type="http://schemas.openxmlformats.org/officeDocument/2006/relationships/hyperlink" Target="https://www.predictiveanalyticsworld.com/patimes/dr-data-video-a-i-is-a-big-fat-lie/9909/" TargetMode="External" /><Relationship Id="rId60" Type="http://schemas.openxmlformats.org/officeDocument/2006/relationships/hyperlink" Target="https://www.predictiveanalyticsworld.com/patimes/dr-data-video-a-i-is-a-big-fat-lie/9909/" TargetMode="External" /><Relationship Id="rId61" Type="http://schemas.openxmlformats.org/officeDocument/2006/relationships/hyperlink" Target="http://www.predictiveanalyticsworld.com/doctor-data-show" TargetMode="External" /><Relationship Id="rId62" Type="http://schemas.openxmlformats.org/officeDocument/2006/relationships/hyperlink" Target="https://www.predictiveanalyticsworld.com/patimes/wise-practitioner-predictive-analytics-interview-series-cal-zemelman-cvp/10276/" TargetMode="External" /><Relationship Id="rId63" Type="http://schemas.openxmlformats.org/officeDocument/2006/relationships/hyperlink" Target="https://1-risingmedia.com/newsletter/1555470697.html" TargetMode="External" /><Relationship Id="rId64" Type="http://schemas.openxmlformats.org/officeDocument/2006/relationships/hyperlink" Target="http://www.predictiveanalyticsworld.com/doctor-data-show" TargetMode="External" /><Relationship Id="rId65" Type="http://schemas.openxmlformats.org/officeDocument/2006/relationships/hyperlink" Target="http://www.predictiveanalyticsworld.com/doctor-data-show" TargetMode="External" /><Relationship Id="rId66" Type="http://schemas.openxmlformats.org/officeDocument/2006/relationships/hyperlink" Target="https://pbs.twimg.com/media/D391bYxWkAEx7P7.png" TargetMode="External" /><Relationship Id="rId67" Type="http://schemas.openxmlformats.org/officeDocument/2006/relationships/hyperlink" Target="https://pbs.twimg.com/media/D391bYxWkAEx7P7.png" TargetMode="External" /><Relationship Id="rId68" Type="http://schemas.openxmlformats.org/officeDocument/2006/relationships/hyperlink" Target="https://pbs.twimg.com/media/D391bYxWkAEx7P7.png" TargetMode="External" /><Relationship Id="rId69" Type="http://schemas.openxmlformats.org/officeDocument/2006/relationships/hyperlink" Target="https://pbs.twimg.com/media/D4NMplaXsAMsZXv.jpg" TargetMode="External" /><Relationship Id="rId70" Type="http://schemas.openxmlformats.org/officeDocument/2006/relationships/hyperlink" Target="https://pbs.twimg.com/media/D4L9HzhWAAIHVOR.jpg" TargetMode="External" /><Relationship Id="rId71" Type="http://schemas.openxmlformats.org/officeDocument/2006/relationships/hyperlink" Target="https://pbs.twimg.com/media/D4QJNqEW4AE3HW_.jpg" TargetMode="External" /><Relationship Id="rId72" Type="http://schemas.openxmlformats.org/officeDocument/2006/relationships/hyperlink" Target="https://pbs.twimg.com/media/D4NAvtoWkAAF6Od.jpg" TargetMode="External" /><Relationship Id="rId73" Type="http://schemas.openxmlformats.org/officeDocument/2006/relationships/hyperlink" Target="https://pbs.twimg.com/media/D4NAvtoWkAAF6Od.jpg" TargetMode="External" /><Relationship Id="rId74" Type="http://schemas.openxmlformats.org/officeDocument/2006/relationships/hyperlink" Target="https://pbs.twimg.com/media/D4SAF03X4AAmQLu.jpg" TargetMode="External" /><Relationship Id="rId75" Type="http://schemas.openxmlformats.org/officeDocument/2006/relationships/hyperlink" Target="https://pbs.twimg.com/media/D4SIgsKWAAAXPJP.jpg" TargetMode="External" /><Relationship Id="rId76" Type="http://schemas.openxmlformats.org/officeDocument/2006/relationships/hyperlink" Target="https://pbs.twimg.com/media/D4SIgsKWAAAXPJP.jpg" TargetMode="External" /><Relationship Id="rId77" Type="http://schemas.openxmlformats.org/officeDocument/2006/relationships/hyperlink" Target="https://pbs.twimg.com/media/D4SIgsKWAAAXPJP.jpg" TargetMode="External" /><Relationship Id="rId78" Type="http://schemas.openxmlformats.org/officeDocument/2006/relationships/hyperlink" Target="https://pbs.twimg.com/media/D4SIgsKWAAAXPJP.jpg" TargetMode="External" /><Relationship Id="rId79" Type="http://schemas.openxmlformats.org/officeDocument/2006/relationships/hyperlink" Target="https://pbs.twimg.com/media/D4SIgsKWAAAXPJP.jpg" TargetMode="External" /><Relationship Id="rId80" Type="http://schemas.openxmlformats.org/officeDocument/2006/relationships/hyperlink" Target="https://pbs.twimg.com/media/D4SIgsKWAAAXPJP.jpg" TargetMode="External" /><Relationship Id="rId81" Type="http://schemas.openxmlformats.org/officeDocument/2006/relationships/hyperlink" Target="https://pbs.twimg.com/media/D4SIgsKWAAAXPJP.jpg" TargetMode="External" /><Relationship Id="rId82" Type="http://schemas.openxmlformats.org/officeDocument/2006/relationships/hyperlink" Target="https://pbs.twimg.com/media/D4SYSqtX4AEOn15.jpg" TargetMode="External" /><Relationship Id="rId83" Type="http://schemas.openxmlformats.org/officeDocument/2006/relationships/hyperlink" Target="https://pbs.twimg.com/media/D4SYSqtX4AEOn15.jpg" TargetMode="External" /><Relationship Id="rId84" Type="http://schemas.openxmlformats.org/officeDocument/2006/relationships/hyperlink" Target="https://pbs.twimg.com/media/D4TNPAAXoAIk0dg.jpg" TargetMode="External" /><Relationship Id="rId85" Type="http://schemas.openxmlformats.org/officeDocument/2006/relationships/hyperlink" Target="https://pbs.twimg.com/media/D4TNPAAXoAIk0dg.jpg" TargetMode="External" /><Relationship Id="rId86" Type="http://schemas.openxmlformats.org/officeDocument/2006/relationships/hyperlink" Target="https://pbs.twimg.com/media/D4TNPAAXoAIk0dg.jpg" TargetMode="External" /><Relationship Id="rId87" Type="http://schemas.openxmlformats.org/officeDocument/2006/relationships/hyperlink" Target="https://pbs.twimg.com/media/D4TNPAAXoAIk0dg.jpg" TargetMode="External" /><Relationship Id="rId88" Type="http://schemas.openxmlformats.org/officeDocument/2006/relationships/hyperlink" Target="https://pbs.twimg.com/media/D4XPKt6WkAE2rhu.jpg" TargetMode="External" /><Relationship Id="rId89" Type="http://schemas.openxmlformats.org/officeDocument/2006/relationships/hyperlink" Target="https://pbs.twimg.com/media/D4SYSqtX4AEOn15.jpg" TargetMode="External" /><Relationship Id="rId90" Type="http://schemas.openxmlformats.org/officeDocument/2006/relationships/hyperlink" Target="https://pbs.twimg.com/media/D4SYSqtX4AEOn15.jpg" TargetMode="External" /><Relationship Id="rId91" Type="http://schemas.openxmlformats.org/officeDocument/2006/relationships/hyperlink" Target="https://pbs.twimg.com/media/D4SYSqtX4AEOn15.jpg" TargetMode="External" /><Relationship Id="rId92" Type="http://schemas.openxmlformats.org/officeDocument/2006/relationships/hyperlink" Target="https://pbs.twimg.com/media/D4iJpHEUwAEP7kP.jpg" TargetMode="External" /><Relationship Id="rId93" Type="http://schemas.openxmlformats.org/officeDocument/2006/relationships/hyperlink" Target="https://pbs.twimg.com/media/D4iJpHEUwAEP7kP.jpg" TargetMode="External" /><Relationship Id="rId94" Type="http://schemas.openxmlformats.org/officeDocument/2006/relationships/hyperlink" Target="https://pbs.twimg.com/media/D4iJpHEUwAEP7kP.jpg" TargetMode="External" /><Relationship Id="rId95" Type="http://schemas.openxmlformats.org/officeDocument/2006/relationships/hyperlink" Target="https://pbs.twimg.com/media/D4iJpHEUwAEP7kP.jpg" TargetMode="External" /><Relationship Id="rId96" Type="http://schemas.openxmlformats.org/officeDocument/2006/relationships/hyperlink" Target="https://pbs.twimg.com/media/D4iJpHEUwAEP7kP.jpg" TargetMode="External" /><Relationship Id="rId97" Type="http://schemas.openxmlformats.org/officeDocument/2006/relationships/hyperlink" Target="https://pbs.twimg.com/media/D4iJpHEUwAEP7kP.jpg" TargetMode="External" /><Relationship Id="rId98" Type="http://schemas.openxmlformats.org/officeDocument/2006/relationships/hyperlink" Target="https://pbs.twimg.com/media/D4iJpHEUwAEP7kP.jpg" TargetMode="External" /><Relationship Id="rId99" Type="http://schemas.openxmlformats.org/officeDocument/2006/relationships/hyperlink" Target="https://pbs.twimg.com/media/D4iJpHEUwAEP7kP.jpg" TargetMode="External" /><Relationship Id="rId100" Type="http://schemas.openxmlformats.org/officeDocument/2006/relationships/hyperlink" Target="https://pbs.twimg.com/media/D4iJpHEUwAEP7kP.jpg" TargetMode="External" /><Relationship Id="rId101" Type="http://schemas.openxmlformats.org/officeDocument/2006/relationships/hyperlink" Target="https://pbs.twimg.com/media/D4iJpHEUwAEP7kP.jpg" TargetMode="External" /><Relationship Id="rId102" Type="http://schemas.openxmlformats.org/officeDocument/2006/relationships/hyperlink" Target="https://pbs.twimg.com/media/D4iJpHEUwAEP7kP.jpg" TargetMode="External" /><Relationship Id="rId103" Type="http://schemas.openxmlformats.org/officeDocument/2006/relationships/hyperlink" Target="https://pbs.twimg.com/media/D4iJpHEUwAEP7kP.jpg" TargetMode="External" /><Relationship Id="rId104" Type="http://schemas.openxmlformats.org/officeDocument/2006/relationships/hyperlink" Target="https://pbs.twimg.com/media/D4iJpHEUwAEP7kP.jpg" TargetMode="External" /><Relationship Id="rId105" Type="http://schemas.openxmlformats.org/officeDocument/2006/relationships/hyperlink" Target="https://pbs.twimg.com/media/D4iJpHEUwAEP7kP.jpg" TargetMode="External" /><Relationship Id="rId106" Type="http://schemas.openxmlformats.org/officeDocument/2006/relationships/hyperlink" Target="https://pbs.twimg.com/media/D4r3D-2W4AI70jR.jpg" TargetMode="External" /><Relationship Id="rId107" Type="http://schemas.openxmlformats.org/officeDocument/2006/relationships/hyperlink" Target="https://pbs.twimg.com/media/D418Kb4WAAIFSLX.jpg" TargetMode="External" /><Relationship Id="rId108" Type="http://schemas.openxmlformats.org/officeDocument/2006/relationships/hyperlink" Target="https://pbs.twimg.com/media/D1ZXffAW0AAauiF.jpg" TargetMode="External" /><Relationship Id="rId109" Type="http://schemas.openxmlformats.org/officeDocument/2006/relationships/hyperlink" Target="https://pbs.twimg.com/media/D39SeF4XsAItZOs.jpg" TargetMode="External" /><Relationship Id="rId110" Type="http://schemas.openxmlformats.org/officeDocument/2006/relationships/hyperlink" Target="https://pbs.twimg.com/media/D4NAjASXoAE-hC3.jpg" TargetMode="External" /><Relationship Id="rId111" Type="http://schemas.openxmlformats.org/officeDocument/2006/relationships/hyperlink" Target="https://pbs.twimg.com/media/D4NAjASXoAE-hC3.jpg" TargetMode="External" /><Relationship Id="rId112" Type="http://schemas.openxmlformats.org/officeDocument/2006/relationships/hyperlink" Target="https://pbs.twimg.com/media/D4R_288XoAcrVU3.jpg" TargetMode="External" /><Relationship Id="rId113" Type="http://schemas.openxmlformats.org/officeDocument/2006/relationships/hyperlink" Target="https://pbs.twimg.com/media/D5B3WvBW0AAwGvv.jpg" TargetMode="External" /><Relationship Id="rId114" Type="http://schemas.openxmlformats.org/officeDocument/2006/relationships/hyperlink" Target="https://pbs.twimg.com/media/D4XNyivWAAAZh9H.jpg" TargetMode="External" /><Relationship Id="rId115" Type="http://schemas.openxmlformats.org/officeDocument/2006/relationships/hyperlink" Target="https://pbs.twimg.com/media/D4XenVDXoAE8A9N.jpg" TargetMode="External" /><Relationship Id="rId116" Type="http://schemas.openxmlformats.org/officeDocument/2006/relationships/hyperlink" Target="https://pbs.twimg.com/media/D42YKFnW4AAn9Bh.jpg" TargetMode="External" /><Relationship Id="rId117" Type="http://schemas.openxmlformats.org/officeDocument/2006/relationships/hyperlink" Target="https://pbs.twimg.com/media/D5B3WvBW0AAwGvv.jpg" TargetMode="External" /><Relationship Id="rId118" Type="http://schemas.openxmlformats.org/officeDocument/2006/relationships/hyperlink" Target="https://pbs.twimg.com/media/D5B3WvBW0AAwGvv.jpg" TargetMode="External" /><Relationship Id="rId119" Type="http://schemas.openxmlformats.org/officeDocument/2006/relationships/hyperlink" Target="https://pbs.twimg.com/media/D5B3WvBW0AAwGvv.jpg" TargetMode="External" /><Relationship Id="rId120" Type="http://schemas.openxmlformats.org/officeDocument/2006/relationships/hyperlink" Target="https://pbs.twimg.com/media/D5B3WvBW0AAwGvv.jpg" TargetMode="External" /><Relationship Id="rId121" Type="http://schemas.openxmlformats.org/officeDocument/2006/relationships/hyperlink" Target="https://pbs.twimg.com/media/D5B3WvBW0AAwGvv.jpg" TargetMode="External" /><Relationship Id="rId122" Type="http://schemas.openxmlformats.org/officeDocument/2006/relationships/hyperlink" Target="http://pbs.twimg.com/profile_images/1115864221433118720/YfnNBLvV_normal.png" TargetMode="External" /><Relationship Id="rId123" Type="http://schemas.openxmlformats.org/officeDocument/2006/relationships/hyperlink" Target="http://pbs.twimg.com/profile_images/1115864221433118720/YfnNBLvV_normal.png" TargetMode="External" /><Relationship Id="rId124" Type="http://schemas.openxmlformats.org/officeDocument/2006/relationships/hyperlink" Target="http://pbs.twimg.com/profile_images/1115864221433118720/YfnNBLvV_normal.png" TargetMode="External" /><Relationship Id="rId125" Type="http://schemas.openxmlformats.org/officeDocument/2006/relationships/hyperlink" Target="http://pbs.twimg.com/profile_images/1115864221433118720/YfnNBLvV_normal.png" TargetMode="External" /><Relationship Id="rId126" Type="http://schemas.openxmlformats.org/officeDocument/2006/relationships/hyperlink" Target="http://pbs.twimg.com/profile_images/1115864221433118720/YfnNBLvV_normal.png" TargetMode="External" /><Relationship Id="rId127" Type="http://schemas.openxmlformats.org/officeDocument/2006/relationships/hyperlink" Target="http://pbs.twimg.com/profile_images/1115864221433118720/YfnNBLvV_normal.png" TargetMode="External" /><Relationship Id="rId128" Type="http://schemas.openxmlformats.org/officeDocument/2006/relationships/hyperlink" Target="http://pbs.twimg.com/profile_images/1010311420129529856/pJBAnSUm_normal.jpg" TargetMode="External" /><Relationship Id="rId129" Type="http://schemas.openxmlformats.org/officeDocument/2006/relationships/hyperlink" Target="http://pbs.twimg.com/profile_images/1115864221433118720/YfnNBLvV_normal.png" TargetMode="External" /><Relationship Id="rId130" Type="http://schemas.openxmlformats.org/officeDocument/2006/relationships/hyperlink" Target="http://pbs.twimg.com/profile_images/1115864221433118720/YfnNBLvV_normal.png" TargetMode="External" /><Relationship Id="rId131" Type="http://schemas.openxmlformats.org/officeDocument/2006/relationships/hyperlink" Target="http://pbs.twimg.com/profile_images/1010311420129529856/pJBAnSUm_normal.jpg" TargetMode="External" /><Relationship Id="rId132" Type="http://schemas.openxmlformats.org/officeDocument/2006/relationships/hyperlink" Target="http://pbs.twimg.com/profile_images/526492552/polarized_garry_normal.jpg" TargetMode="External" /><Relationship Id="rId133" Type="http://schemas.openxmlformats.org/officeDocument/2006/relationships/hyperlink" Target="http://pbs.twimg.com/profile_images/526492552/polarized_garry_normal.jpg" TargetMode="External" /><Relationship Id="rId134" Type="http://schemas.openxmlformats.org/officeDocument/2006/relationships/hyperlink" Target="http://pbs.twimg.com/profile_images/870359627707412485/jyBcBP4X_normal.jpg" TargetMode="External" /><Relationship Id="rId135" Type="http://schemas.openxmlformats.org/officeDocument/2006/relationships/hyperlink" Target="http://pbs.twimg.com/profile_images/870359627707412485/jyBcBP4X_normal.jpg" TargetMode="External" /><Relationship Id="rId136" Type="http://schemas.openxmlformats.org/officeDocument/2006/relationships/hyperlink" Target="https://pbs.twimg.com/media/D391bYxWkAEx7P7.png" TargetMode="External" /><Relationship Id="rId137" Type="http://schemas.openxmlformats.org/officeDocument/2006/relationships/hyperlink" Target="http://pbs.twimg.com/profile_images/870359627707412485/jyBcBP4X_normal.jpg" TargetMode="External" /><Relationship Id="rId138" Type="http://schemas.openxmlformats.org/officeDocument/2006/relationships/hyperlink" Target="http://pbs.twimg.com/profile_images/870359627707412485/jyBcBP4X_normal.jpg" TargetMode="External" /><Relationship Id="rId139" Type="http://schemas.openxmlformats.org/officeDocument/2006/relationships/hyperlink" Target="http://pbs.twimg.com/profile_images/870359627707412485/jyBcBP4X_normal.jpg" TargetMode="External" /><Relationship Id="rId140" Type="http://schemas.openxmlformats.org/officeDocument/2006/relationships/hyperlink" Target="http://pbs.twimg.com/profile_images/870359627707412485/jyBcBP4X_normal.jpg" TargetMode="External" /><Relationship Id="rId141" Type="http://schemas.openxmlformats.org/officeDocument/2006/relationships/hyperlink" Target="https://pbs.twimg.com/media/D391bYxWkAEx7P7.png" TargetMode="External" /><Relationship Id="rId142" Type="http://schemas.openxmlformats.org/officeDocument/2006/relationships/hyperlink" Target="http://pbs.twimg.com/profile_images/870359627707412485/jyBcBP4X_normal.jpg" TargetMode="External" /><Relationship Id="rId143" Type="http://schemas.openxmlformats.org/officeDocument/2006/relationships/hyperlink" Target="http://pbs.twimg.com/profile_images/870359627707412485/jyBcBP4X_normal.jpg" TargetMode="External" /><Relationship Id="rId144" Type="http://schemas.openxmlformats.org/officeDocument/2006/relationships/hyperlink" Target="https://pbs.twimg.com/media/D391bYxWkAEx7P7.png" TargetMode="External" /><Relationship Id="rId145" Type="http://schemas.openxmlformats.org/officeDocument/2006/relationships/hyperlink" Target="http://pbs.twimg.com/profile_images/870359627707412485/jyBcBP4X_normal.jpg" TargetMode="External" /><Relationship Id="rId146" Type="http://schemas.openxmlformats.org/officeDocument/2006/relationships/hyperlink" Target="http://pbs.twimg.com/profile_images/803504962168913920/AdigDUZc_normal.jpg" TargetMode="External" /><Relationship Id="rId147" Type="http://schemas.openxmlformats.org/officeDocument/2006/relationships/hyperlink" Target="http://pbs.twimg.com/profile_images/987786740911038464/TFBbbcMV_normal.jpg" TargetMode="External" /><Relationship Id="rId148" Type="http://schemas.openxmlformats.org/officeDocument/2006/relationships/hyperlink" Target="http://pbs.twimg.com/profile_images/987786740911038464/TFBbbcMV_normal.jpg" TargetMode="External" /><Relationship Id="rId149" Type="http://schemas.openxmlformats.org/officeDocument/2006/relationships/hyperlink" Target="https://pbs.twimg.com/media/D4NMplaXsAMsZXv.jpg" TargetMode="External" /><Relationship Id="rId150" Type="http://schemas.openxmlformats.org/officeDocument/2006/relationships/hyperlink" Target="http://pbs.twimg.com/profile_images/775735012914106369/bGqPi7C6_normal.jpg" TargetMode="External" /><Relationship Id="rId151" Type="http://schemas.openxmlformats.org/officeDocument/2006/relationships/hyperlink" Target="http://pbs.twimg.com/profile_images/775735012914106369/bGqPi7C6_normal.jpg" TargetMode="External" /><Relationship Id="rId152" Type="http://schemas.openxmlformats.org/officeDocument/2006/relationships/hyperlink" Target="https://pbs.twimg.com/media/D4L9HzhWAAIHVOR.jpg" TargetMode="External" /><Relationship Id="rId153" Type="http://schemas.openxmlformats.org/officeDocument/2006/relationships/hyperlink" Target="https://pbs.twimg.com/media/D4QJNqEW4AE3HW_.jpg" TargetMode="External" /><Relationship Id="rId154" Type="http://schemas.openxmlformats.org/officeDocument/2006/relationships/hyperlink" Target="https://pbs.twimg.com/media/D4NAvtoWkAAF6Od.jpg" TargetMode="External" /><Relationship Id="rId155" Type="http://schemas.openxmlformats.org/officeDocument/2006/relationships/hyperlink" Target="https://pbs.twimg.com/media/D4NAvtoWkAAF6Od.jpg" TargetMode="External" /><Relationship Id="rId156" Type="http://schemas.openxmlformats.org/officeDocument/2006/relationships/hyperlink" Target="https://pbs.twimg.com/media/D4SAF03X4AAmQLu.jpg" TargetMode="External" /><Relationship Id="rId157" Type="http://schemas.openxmlformats.org/officeDocument/2006/relationships/hyperlink" Target="http://pbs.twimg.com/profile_images/1404245782/igeek_normal.jpg" TargetMode="External" /><Relationship Id="rId158" Type="http://schemas.openxmlformats.org/officeDocument/2006/relationships/hyperlink" Target="https://pbs.twimg.com/media/D4SIgsKWAAAXPJP.jpg" TargetMode="External" /><Relationship Id="rId159" Type="http://schemas.openxmlformats.org/officeDocument/2006/relationships/hyperlink" Target="https://pbs.twimg.com/media/D4SIgsKWAAAXPJP.jpg" TargetMode="External" /><Relationship Id="rId160" Type="http://schemas.openxmlformats.org/officeDocument/2006/relationships/hyperlink" Target="https://pbs.twimg.com/media/D4SIgsKWAAAXPJP.jpg" TargetMode="External" /><Relationship Id="rId161" Type="http://schemas.openxmlformats.org/officeDocument/2006/relationships/hyperlink" Target="https://pbs.twimg.com/media/D4SIgsKWAAAXPJP.jpg" TargetMode="External" /><Relationship Id="rId162" Type="http://schemas.openxmlformats.org/officeDocument/2006/relationships/hyperlink" Target="https://pbs.twimg.com/media/D4SIgsKWAAAXPJP.jpg" TargetMode="External" /><Relationship Id="rId163" Type="http://schemas.openxmlformats.org/officeDocument/2006/relationships/hyperlink" Target="https://pbs.twimg.com/media/D4SIgsKWAAAXPJP.jpg" TargetMode="External" /><Relationship Id="rId164" Type="http://schemas.openxmlformats.org/officeDocument/2006/relationships/hyperlink" Target="https://pbs.twimg.com/media/D4SIgsKWAAAXPJP.jpg" TargetMode="External" /><Relationship Id="rId165" Type="http://schemas.openxmlformats.org/officeDocument/2006/relationships/hyperlink" Target="http://pbs.twimg.com/profile_images/1106548447723880448/a08VPvUw_normal.jpg" TargetMode="External" /><Relationship Id="rId166" Type="http://schemas.openxmlformats.org/officeDocument/2006/relationships/hyperlink" Target="http://pbs.twimg.com/profile_images/1106548447723880448/a08VPvUw_normal.jpg" TargetMode="External" /><Relationship Id="rId167" Type="http://schemas.openxmlformats.org/officeDocument/2006/relationships/hyperlink" Target="http://pbs.twimg.com/profile_images/1106548447723880448/a08VPvUw_normal.jpg" TargetMode="External" /><Relationship Id="rId168" Type="http://schemas.openxmlformats.org/officeDocument/2006/relationships/hyperlink" Target="http://pbs.twimg.com/profile_images/1106548447723880448/a08VPvUw_normal.jpg" TargetMode="External" /><Relationship Id="rId169" Type="http://schemas.openxmlformats.org/officeDocument/2006/relationships/hyperlink" Target="https://pbs.twimg.com/media/D4SYSqtX4AEOn15.jpg" TargetMode="External" /><Relationship Id="rId170" Type="http://schemas.openxmlformats.org/officeDocument/2006/relationships/hyperlink" Target="https://pbs.twimg.com/media/D4SYSqtX4AEOn15.jpg" TargetMode="External" /><Relationship Id="rId171" Type="http://schemas.openxmlformats.org/officeDocument/2006/relationships/hyperlink" Target="http://pbs.twimg.com/profile_images/653557869028098049/c_CJe5b8_normal.jpg" TargetMode="External" /><Relationship Id="rId172" Type="http://schemas.openxmlformats.org/officeDocument/2006/relationships/hyperlink" Target="https://pbs.twimg.com/media/D4TNPAAXoAIk0dg.jpg" TargetMode="External" /><Relationship Id="rId173" Type="http://schemas.openxmlformats.org/officeDocument/2006/relationships/hyperlink" Target="https://pbs.twimg.com/media/D4TNPAAXoAIk0dg.jpg" TargetMode="External" /><Relationship Id="rId174" Type="http://schemas.openxmlformats.org/officeDocument/2006/relationships/hyperlink" Target="http://pbs.twimg.com/profile_images/557697019800993794/0TyjH9zG_normal.jpeg" TargetMode="External" /><Relationship Id="rId175" Type="http://schemas.openxmlformats.org/officeDocument/2006/relationships/hyperlink" Target="https://pbs.twimg.com/media/D4TNPAAXoAIk0dg.jpg" TargetMode="External" /><Relationship Id="rId176" Type="http://schemas.openxmlformats.org/officeDocument/2006/relationships/hyperlink" Target="https://pbs.twimg.com/media/D4TNPAAXoAIk0dg.jpg" TargetMode="External" /><Relationship Id="rId177" Type="http://schemas.openxmlformats.org/officeDocument/2006/relationships/hyperlink" Target="https://pbs.twimg.com/media/D4XPKt6WkAE2rhu.jpg" TargetMode="External" /><Relationship Id="rId178" Type="http://schemas.openxmlformats.org/officeDocument/2006/relationships/hyperlink" Target="http://pbs.twimg.com/profile_images/1048816391946686464/BPAefQE3_normal.jpg" TargetMode="External" /><Relationship Id="rId179" Type="http://schemas.openxmlformats.org/officeDocument/2006/relationships/hyperlink" Target="http://pbs.twimg.com/profile_images/1048816391946686464/BPAefQE3_normal.jpg" TargetMode="External" /><Relationship Id="rId180" Type="http://schemas.openxmlformats.org/officeDocument/2006/relationships/hyperlink" Target="http://pbs.twimg.com/profile_images/1048816391946686464/BPAefQE3_normal.jpg" TargetMode="External" /><Relationship Id="rId181" Type="http://schemas.openxmlformats.org/officeDocument/2006/relationships/hyperlink" Target="http://pbs.twimg.com/profile_images/1048816391946686464/BPAefQE3_normal.jpg" TargetMode="External" /><Relationship Id="rId182" Type="http://schemas.openxmlformats.org/officeDocument/2006/relationships/hyperlink" Target="https://pbs.twimg.com/media/D4SYSqtX4AEOn15.jpg" TargetMode="External" /><Relationship Id="rId183" Type="http://schemas.openxmlformats.org/officeDocument/2006/relationships/hyperlink" Target="http://pbs.twimg.com/profile_images/879356827296813056/rFOXrNVb_normal.jpg" TargetMode="External" /><Relationship Id="rId184" Type="http://schemas.openxmlformats.org/officeDocument/2006/relationships/hyperlink" Target="http://pbs.twimg.com/profile_images/879356827296813056/rFOXrNVb_normal.jpg" TargetMode="External" /><Relationship Id="rId185" Type="http://schemas.openxmlformats.org/officeDocument/2006/relationships/hyperlink" Target="http://pbs.twimg.com/profile_images/879356827296813056/rFOXrNVb_normal.jpg" TargetMode="External" /><Relationship Id="rId186" Type="http://schemas.openxmlformats.org/officeDocument/2006/relationships/hyperlink" Target="http://pbs.twimg.com/profile_images/1050295525742792704/1mFbJ8EN_normal.jpg" TargetMode="External" /><Relationship Id="rId187" Type="http://schemas.openxmlformats.org/officeDocument/2006/relationships/hyperlink" Target="http://pbs.twimg.com/profile_images/1050295525742792704/1mFbJ8EN_normal.jpg" TargetMode="External" /><Relationship Id="rId188" Type="http://schemas.openxmlformats.org/officeDocument/2006/relationships/hyperlink" Target="https://pbs.twimg.com/media/D4SYSqtX4AEOn15.jpg" TargetMode="External" /><Relationship Id="rId189" Type="http://schemas.openxmlformats.org/officeDocument/2006/relationships/hyperlink" Target="https://pbs.twimg.com/media/D4SYSqtX4AEOn15.jpg" TargetMode="External" /><Relationship Id="rId190" Type="http://schemas.openxmlformats.org/officeDocument/2006/relationships/hyperlink" Target="http://pbs.twimg.com/profile_images/1050295525742792704/1mFbJ8EN_normal.jpg" TargetMode="External" /><Relationship Id="rId191" Type="http://schemas.openxmlformats.org/officeDocument/2006/relationships/hyperlink" Target="http://pbs.twimg.com/profile_images/1050295525742792704/1mFbJ8EN_normal.jpg" TargetMode="External" /><Relationship Id="rId192" Type="http://schemas.openxmlformats.org/officeDocument/2006/relationships/hyperlink" Target="http://pbs.twimg.com/profile_images/1050295525742792704/1mFbJ8EN_normal.jpg" TargetMode="External" /><Relationship Id="rId193" Type="http://schemas.openxmlformats.org/officeDocument/2006/relationships/hyperlink" Target="http://pbs.twimg.com/profile_images/1050295525742792704/1mFbJ8EN_normal.jpg" TargetMode="External" /><Relationship Id="rId194" Type="http://schemas.openxmlformats.org/officeDocument/2006/relationships/hyperlink" Target="http://pbs.twimg.com/profile_images/1050295525742792704/1mFbJ8EN_normal.jpg" TargetMode="External" /><Relationship Id="rId195" Type="http://schemas.openxmlformats.org/officeDocument/2006/relationships/hyperlink" Target="http://pbs.twimg.com/profile_images/1050295525742792704/1mFbJ8EN_normal.jpg" TargetMode="External" /><Relationship Id="rId196" Type="http://schemas.openxmlformats.org/officeDocument/2006/relationships/hyperlink" Target="http://pbs.twimg.com/profile_images/1114682558879371265/xm_0yGg0_normal.jpg" TargetMode="External" /><Relationship Id="rId197" Type="http://schemas.openxmlformats.org/officeDocument/2006/relationships/hyperlink" Target="https://pbs.twimg.com/media/D4iJpHEUwAEP7kP.jpg" TargetMode="External" /><Relationship Id="rId198" Type="http://schemas.openxmlformats.org/officeDocument/2006/relationships/hyperlink" Target="https://pbs.twimg.com/media/D4iJpHEUwAEP7kP.jpg" TargetMode="External" /><Relationship Id="rId199" Type="http://schemas.openxmlformats.org/officeDocument/2006/relationships/hyperlink" Target="https://pbs.twimg.com/media/D4iJpHEUwAEP7kP.jpg" TargetMode="External" /><Relationship Id="rId200" Type="http://schemas.openxmlformats.org/officeDocument/2006/relationships/hyperlink" Target="https://pbs.twimg.com/media/D4iJpHEUwAEP7kP.jpg" TargetMode="External" /><Relationship Id="rId201" Type="http://schemas.openxmlformats.org/officeDocument/2006/relationships/hyperlink" Target="https://pbs.twimg.com/media/D4iJpHEUwAEP7kP.jpg" TargetMode="External" /><Relationship Id="rId202" Type="http://schemas.openxmlformats.org/officeDocument/2006/relationships/hyperlink" Target="https://pbs.twimg.com/media/D4iJpHEUwAEP7kP.jpg" TargetMode="External" /><Relationship Id="rId203" Type="http://schemas.openxmlformats.org/officeDocument/2006/relationships/hyperlink" Target="https://pbs.twimg.com/media/D4iJpHEUwAEP7kP.jpg" TargetMode="External" /><Relationship Id="rId204" Type="http://schemas.openxmlformats.org/officeDocument/2006/relationships/hyperlink" Target="https://pbs.twimg.com/media/D4iJpHEUwAEP7kP.jpg" TargetMode="External" /><Relationship Id="rId205" Type="http://schemas.openxmlformats.org/officeDocument/2006/relationships/hyperlink" Target="https://pbs.twimg.com/media/D4iJpHEUwAEP7kP.jpg" TargetMode="External" /><Relationship Id="rId206" Type="http://schemas.openxmlformats.org/officeDocument/2006/relationships/hyperlink" Target="https://pbs.twimg.com/media/D4iJpHEUwAEP7kP.jpg" TargetMode="External" /><Relationship Id="rId207" Type="http://schemas.openxmlformats.org/officeDocument/2006/relationships/hyperlink" Target="https://pbs.twimg.com/media/D4iJpHEUwAEP7kP.jpg" TargetMode="External" /><Relationship Id="rId208" Type="http://schemas.openxmlformats.org/officeDocument/2006/relationships/hyperlink" Target="https://pbs.twimg.com/media/D4iJpHEUwAEP7kP.jpg" TargetMode="External" /><Relationship Id="rId209" Type="http://schemas.openxmlformats.org/officeDocument/2006/relationships/hyperlink" Target="https://pbs.twimg.com/media/D4iJpHEUwAEP7kP.jpg" TargetMode="External" /><Relationship Id="rId210" Type="http://schemas.openxmlformats.org/officeDocument/2006/relationships/hyperlink" Target="https://pbs.twimg.com/media/D4iJpHEUwAEP7kP.jpg" TargetMode="External" /><Relationship Id="rId211" Type="http://schemas.openxmlformats.org/officeDocument/2006/relationships/hyperlink" Target="http://pbs.twimg.com/profile_images/898670662809788416/PX6614Gr_normal.jpg" TargetMode="External" /><Relationship Id="rId212" Type="http://schemas.openxmlformats.org/officeDocument/2006/relationships/hyperlink" Target="http://pbs.twimg.com/profile_images/2670814147/126d51998b77516846c033f39d6f108c_normal.png" TargetMode="External" /><Relationship Id="rId213" Type="http://schemas.openxmlformats.org/officeDocument/2006/relationships/hyperlink" Target="https://pbs.twimg.com/media/D4r3D-2W4AI70jR.jpg" TargetMode="External" /><Relationship Id="rId214" Type="http://schemas.openxmlformats.org/officeDocument/2006/relationships/hyperlink" Target="http://pbs.twimg.com/profile_images/378800000760268310/21d6c562fdc031619e0a23678a31b2e6_normal.jpeg" TargetMode="External" /><Relationship Id="rId215" Type="http://schemas.openxmlformats.org/officeDocument/2006/relationships/hyperlink" Target="http://pbs.twimg.com/profile_images/1011580749928124421/mnOfYYe9_normal.jpg" TargetMode="External" /><Relationship Id="rId216" Type="http://schemas.openxmlformats.org/officeDocument/2006/relationships/hyperlink" Target="http://pbs.twimg.com/profile_images/957357277496905733/4O_VqwjY_normal.jpg" TargetMode="External" /><Relationship Id="rId217" Type="http://schemas.openxmlformats.org/officeDocument/2006/relationships/hyperlink" Target="http://pbs.twimg.com/profile_images/1115672084263268352/EtCBsUbk_normal.jpg" TargetMode="External" /><Relationship Id="rId218" Type="http://schemas.openxmlformats.org/officeDocument/2006/relationships/hyperlink" Target="http://pbs.twimg.com/profile_images/1116038657608011776/ABBjmANP_normal.png" TargetMode="External" /><Relationship Id="rId219" Type="http://schemas.openxmlformats.org/officeDocument/2006/relationships/hyperlink" Target="https://pbs.twimg.com/media/D418Kb4WAAIFSLX.jpg" TargetMode="External" /><Relationship Id="rId220" Type="http://schemas.openxmlformats.org/officeDocument/2006/relationships/hyperlink" Target="http://pbs.twimg.com/profile_images/627218048236163072/hDLF-pS5_normal.jpg" TargetMode="External" /><Relationship Id="rId221" Type="http://schemas.openxmlformats.org/officeDocument/2006/relationships/hyperlink" Target="http://pbs.twimg.com/profile_images/627218048236163072/hDLF-pS5_normal.jpg" TargetMode="External" /><Relationship Id="rId222" Type="http://schemas.openxmlformats.org/officeDocument/2006/relationships/hyperlink" Target="http://pbs.twimg.com/profile_images/869962597424025601/3NHd0kZ__normal.jpg" TargetMode="External" /><Relationship Id="rId223" Type="http://schemas.openxmlformats.org/officeDocument/2006/relationships/hyperlink" Target="http://pbs.twimg.com/profile_images/869962597424025601/3NHd0kZ__normal.jpg" TargetMode="External" /><Relationship Id="rId224" Type="http://schemas.openxmlformats.org/officeDocument/2006/relationships/hyperlink" Target="http://pbs.twimg.com/profile_images/869962597424025601/3NHd0kZ__normal.jpg" TargetMode="External" /><Relationship Id="rId225" Type="http://schemas.openxmlformats.org/officeDocument/2006/relationships/hyperlink" Target="http://pbs.twimg.com/profile_images/869962597424025601/3NHd0kZ__normal.jpg" TargetMode="External" /><Relationship Id="rId226" Type="http://schemas.openxmlformats.org/officeDocument/2006/relationships/hyperlink" Target="http://pbs.twimg.com/profile_images/934129103942365184/3v4KCYah_normal.jpg" TargetMode="External" /><Relationship Id="rId227" Type="http://schemas.openxmlformats.org/officeDocument/2006/relationships/hyperlink" Target="http://pbs.twimg.com/profile_images/934129103942365184/3v4KCYah_normal.jpg" TargetMode="External" /><Relationship Id="rId228" Type="http://schemas.openxmlformats.org/officeDocument/2006/relationships/hyperlink" Target="http://pbs.twimg.com/profile_images/554682966857641984/_CLyu9Uv_normal.png" TargetMode="External" /><Relationship Id="rId229" Type="http://schemas.openxmlformats.org/officeDocument/2006/relationships/hyperlink" Target="http://pbs.twimg.com/profile_images/554682966857641984/_CLyu9Uv_normal.png" TargetMode="External" /><Relationship Id="rId230" Type="http://schemas.openxmlformats.org/officeDocument/2006/relationships/hyperlink" Target="http://pbs.twimg.com/profile_images/1115428794213359617/WUtMJH2-_normal.png" TargetMode="External" /><Relationship Id="rId231" Type="http://schemas.openxmlformats.org/officeDocument/2006/relationships/hyperlink" Target="http://pbs.twimg.com/profile_images/689554074136477696/xSxd_U8Y_normal.jpg" TargetMode="External" /><Relationship Id="rId232" Type="http://schemas.openxmlformats.org/officeDocument/2006/relationships/hyperlink" Target="http://pbs.twimg.com/profile_images/689554074136477696/xSxd_U8Y_normal.jpg" TargetMode="External" /><Relationship Id="rId233" Type="http://schemas.openxmlformats.org/officeDocument/2006/relationships/hyperlink" Target="http://pbs.twimg.com/profile_images/689554074136477696/xSxd_U8Y_normal.jpg" TargetMode="External" /><Relationship Id="rId234" Type="http://schemas.openxmlformats.org/officeDocument/2006/relationships/hyperlink" Target="http://pbs.twimg.com/profile_images/1115428794213359617/WUtMJH2-_normal.png" TargetMode="External" /><Relationship Id="rId235" Type="http://schemas.openxmlformats.org/officeDocument/2006/relationships/hyperlink" Target="http://pbs.twimg.com/profile_images/1117680149506314242/wjQ6LC8U_normal.jpg" TargetMode="External" /><Relationship Id="rId236" Type="http://schemas.openxmlformats.org/officeDocument/2006/relationships/hyperlink" Target="http://pbs.twimg.com/profile_images/378800000708431883/9ca32f3333fa7e8e3d049cbbd5802a52_normal.png" TargetMode="External" /><Relationship Id="rId237" Type="http://schemas.openxmlformats.org/officeDocument/2006/relationships/hyperlink" Target="http://pbs.twimg.com/profile_images/608300135051837442/r7K9329n_normal.png" TargetMode="External" /><Relationship Id="rId238" Type="http://schemas.openxmlformats.org/officeDocument/2006/relationships/hyperlink" Target="http://pbs.twimg.com/profile_images/378800000708431883/9ca32f3333fa7e8e3d049cbbd5802a52_normal.png" TargetMode="External" /><Relationship Id="rId239" Type="http://schemas.openxmlformats.org/officeDocument/2006/relationships/hyperlink" Target="http://pbs.twimg.com/profile_images/608300135051837442/r7K9329n_normal.png" TargetMode="External" /><Relationship Id="rId240" Type="http://schemas.openxmlformats.org/officeDocument/2006/relationships/hyperlink" Target="http://pbs.twimg.com/profile_images/813751051559968768/Y4nn8q1X_normal.jpg" TargetMode="External" /><Relationship Id="rId241" Type="http://schemas.openxmlformats.org/officeDocument/2006/relationships/hyperlink" Target="http://pbs.twimg.com/profile_images/813751051559968768/Y4nn8q1X_normal.jpg" TargetMode="External" /><Relationship Id="rId242" Type="http://schemas.openxmlformats.org/officeDocument/2006/relationships/hyperlink" Target="http://pbs.twimg.com/profile_images/813751051559968768/Y4nn8q1X_normal.jpg" TargetMode="External" /><Relationship Id="rId243" Type="http://schemas.openxmlformats.org/officeDocument/2006/relationships/hyperlink" Target="http://pbs.twimg.com/profile_images/813751051559968768/Y4nn8q1X_normal.jpg" TargetMode="External" /><Relationship Id="rId244" Type="http://schemas.openxmlformats.org/officeDocument/2006/relationships/hyperlink" Target="http://pbs.twimg.com/profile_images/1062408353588989952/bd8hjMmS_normal.jpg" TargetMode="External" /><Relationship Id="rId245" Type="http://schemas.openxmlformats.org/officeDocument/2006/relationships/hyperlink" Target="http://pbs.twimg.com/profile_images/660117415670521856/T0Nvd70p_normal.png" TargetMode="External" /><Relationship Id="rId246" Type="http://schemas.openxmlformats.org/officeDocument/2006/relationships/hyperlink" Target="https://pbs.twimg.com/media/D1ZXffAW0AAauiF.jpg" TargetMode="External" /><Relationship Id="rId247" Type="http://schemas.openxmlformats.org/officeDocument/2006/relationships/hyperlink" Target="http://pbs.twimg.com/profile_images/935192089750536192/e-CEBKRR_normal.jpg" TargetMode="External" /><Relationship Id="rId248" Type="http://schemas.openxmlformats.org/officeDocument/2006/relationships/hyperlink" Target="http://pbs.twimg.com/profile_images/1082557217398812673/4Nf9OfpG_normal.jpg" TargetMode="External" /><Relationship Id="rId249" Type="http://schemas.openxmlformats.org/officeDocument/2006/relationships/hyperlink" Target="http://pbs.twimg.com/profile_images/935192089750536192/e-CEBKRR_normal.jpg" TargetMode="External" /><Relationship Id="rId250" Type="http://schemas.openxmlformats.org/officeDocument/2006/relationships/hyperlink" Target="http://pbs.twimg.com/profile_images/1082557217398812673/4Nf9OfpG_normal.jpg" TargetMode="External" /><Relationship Id="rId251" Type="http://schemas.openxmlformats.org/officeDocument/2006/relationships/hyperlink" Target="https://pbs.twimg.com/media/D39SeF4XsAItZOs.jpg" TargetMode="External" /><Relationship Id="rId252" Type="http://schemas.openxmlformats.org/officeDocument/2006/relationships/hyperlink" Target="https://pbs.twimg.com/media/D4NAjASXoAE-hC3.jpg" TargetMode="External" /><Relationship Id="rId253" Type="http://schemas.openxmlformats.org/officeDocument/2006/relationships/hyperlink" Target="http://pbs.twimg.com/profile_images/557697019800993794/0TyjH9zG_normal.jpeg" TargetMode="External" /><Relationship Id="rId254" Type="http://schemas.openxmlformats.org/officeDocument/2006/relationships/hyperlink" Target="https://pbs.twimg.com/media/D4NAjASXoAE-hC3.jpg" TargetMode="External" /><Relationship Id="rId255" Type="http://schemas.openxmlformats.org/officeDocument/2006/relationships/hyperlink" Target="http://pbs.twimg.com/profile_images/1082557217398812673/4Nf9OfpG_normal.jpg" TargetMode="External" /><Relationship Id="rId256" Type="http://schemas.openxmlformats.org/officeDocument/2006/relationships/hyperlink" Target="http://pbs.twimg.com/profile_images/1082557217398812673/4Nf9OfpG_normal.jpg" TargetMode="External" /><Relationship Id="rId257" Type="http://schemas.openxmlformats.org/officeDocument/2006/relationships/hyperlink" Target="https://pbs.twimg.com/media/D4R_288XoAcrVU3.jpg" TargetMode="External" /><Relationship Id="rId258" Type="http://schemas.openxmlformats.org/officeDocument/2006/relationships/hyperlink" Target="http://pbs.twimg.com/profile_images/1082557217398812673/4Nf9OfpG_normal.jpg" TargetMode="External" /><Relationship Id="rId259" Type="http://schemas.openxmlformats.org/officeDocument/2006/relationships/hyperlink" Target="https://pbs.twimg.com/media/D5B3WvBW0AAwGvv.jpg" TargetMode="External" /><Relationship Id="rId260" Type="http://schemas.openxmlformats.org/officeDocument/2006/relationships/hyperlink" Target="http://pbs.twimg.com/profile_images/1082557217398812673/4Nf9OfpG_normal.jpg" TargetMode="External" /><Relationship Id="rId261" Type="http://schemas.openxmlformats.org/officeDocument/2006/relationships/hyperlink" Target="http://pbs.twimg.com/profile_images/1082557217398812673/4Nf9OfpG_normal.jpg" TargetMode="External" /><Relationship Id="rId262" Type="http://schemas.openxmlformats.org/officeDocument/2006/relationships/hyperlink" Target="http://pbs.twimg.com/profile_images/1082557217398812673/4Nf9OfpG_normal.jpg" TargetMode="External" /><Relationship Id="rId263" Type="http://schemas.openxmlformats.org/officeDocument/2006/relationships/hyperlink" Target="http://pbs.twimg.com/profile_images/1082557217398812673/4Nf9OfpG_normal.jpg" TargetMode="External" /><Relationship Id="rId264" Type="http://schemas.openxmlformats.org/officeDocument/2006/relationships/hyperlink" Target="https://pbs.twimg.com/media/D4XNyivWAAAZh9H.jpg" TargetMode="External" /><Relationship Id="rId265" Type="http://schemas.openxmlformats.org/officeDocument/2006/relationships/hyperlink" Target="http://pbs.twimg.com/profile_images/1082557217398812673/4Nf9OfpG_normal.jpg" TargetMode="External" /><Relationship Id="rId266" Type="http://schemas.openxmlformats.org/officeDocument/2006/relationships/hyperlink" Target="https://pbs.twimg.com/media/D4XenVDXoAE8A9N.jpg" TargetMode="External" /><Relationship Id="rId267" Type="http://schemas.openxmlformats.org/officeDocument/2006/relationships/hyperlink" Target="http://pbs.twimg.com/profile_images/1082557217398812673/4Nf9OfpG_normal.jpg" TargetMode="External" /><Relationship Id="rId268" Type="http://schemas.openxmlformats.org/officeDocument/2006/relationships/hyperlink" Target="http://pbs.twimg.com/profile_images/1082557217398812673/4Nf9OfpG_normal.jpg" TargetMode="External" /><Relationship Id="rId269" Type="http://schemas.openxmlformats.org/officeDocument/2006/relationships/hyperlink" Target="http://pbs.twimg.com/profile_images/1082557217398812673/4Nf9OfpG_normal.jpg" TargetMode="External" /><Relationship Id="rId270" Type="http://schemas.openxmlformats.org/officeDocument/2006/relationships/hyperlink" Target="http://pbs.twimg.com/profile_images/1082557217398812673/4Nf9OfpG_normal.jpg" TargetMode="External" /><Relationship Id="rId271" Type="http://schemas.openxmlformats.org/officeDocument/2006/relationships/hyperlink" Target="http://pbs.twimg.com/profile_images/1082557217398812673/4Nf9OfpG_normal.jpg" TargetMode="External" /><Relationship Id="rId272" Type="http://schemas.openxmlformats.org/officeDocument/2006/relationships/hyperlink" Target="http://pbs.twimg.com/profile_images/1082557217398812673/4Nf9OfpG_normal.jpg" TargetMode="External" /><Relationship Id="rId273" Type="http://schemas.openxmlformats.org/officeDocument/2006/relationships/hyperlink" Target="http://pbs.twimg.com/profile_images/1082557217398812673/4Nf9OfpG_normal.jpg" TargetMode="External" /><Relationship Id="rId274" Type="http://schemas.openxmlformats.org/officeDocument/2006/relationships/hyperlink" Target="https://pbs.twimg.com/media/D42YKFnW4AAn9Bh.jpg" TargetMode="External" /><Relationship Id="rId275" Type="http://schemas.openxmlformats.org/officeDocument/2006/relationships/hyperlink" Target="http://pbs.twimg.com/profile_images/1082557217398812673/4Nf9OfpG_normal.jpg" TargetMode="External" /><Relationship Id="rId276" Type="http://schemas.openxmlformats.org/officeDocument/2006/relationships/hyperlink" Target="http://pbs.twimg.com/profile_images/1082557217398812673/4Nf9OfpG_normal.jpg" TargetMode="External" /><Relationship Id="rId277" Type="http://schemas.openxmlformats.org/officeDocument/2006/relationships/hyperlink" Target="https://pbs.twimg.com/media/D5B3WvBW0AAwGvv.jpg" TargetMode="External" /><Relationship Id="rId278" Type="http://schemas.openxmlformats.org/officeDocument/2006/relationships/hyperlink" Target="https://pbs.twimg.com/media/D5B3WvBW0AAwGvv.jpg" TargetMode="External" /><Relationship Id="rId279" Type="http://schemas.openxmlformats.org/officeDocument/2006/relationships/hyperlink" Target="https://pbs.twimg.com/media/D5B3WvBW0AAwGvv.jpg" TargetMode="External" /><Relationship Id="rId280" Type="http://schemas.openxmlformats.org/officeDocument/2006/relationships/hyperlink" Target="https://pbs.twimg.com/media/D5B3WvBW0AAwGvv.jpg" TargetMode="External" /><Relationship Id="rId281" Type="http://schemas.openxmlformats.org/officeDocument/2006/relationships/hyperlink" Target="https://pbs.twimg.com/media/D5B3WvBW0AAwGvv.jpg" TargetMode="External" /><Relationship Id="rId282" Type="http://schemas.openxmlformats.org/officeDocument/2006/relationships/hyperlink" Target="https://twitter.com/#!/getfieldtitan/status/1116706890900283392" TargetMode="External" /><Relationship Id="rId283" Type="http://schemas.openxmlformats.org/officeDocument/2006/relationships/hyperlink" Target="https://twitter.com/#!/getfieldtitan/status/1116706890900283392" TargetMode="External" /><Relationship Id="rId284" Type="http://schemas.openxmlformats.org/officeDocument/2006/relationships/hyperlink" Target="https://twitter.com/#!/getfieldtitan/status/1116706890900283392" TargetMode="External" /><Relationship Id="rId285" Type="http://schemas.openxmlformats.org/officeDocument/2006/relationships/hyperlink" Target="https://twitter.com/#!/getfieldtitan/status/1116706890900283392" TargetMode="External" /><Relationship Id="rId286" Type="http://schemas.openxmlformats.org/officeDocument/2006/relationships/hyperlink" Target="https://twitter.com/#!/getfieldtitan/status/1116706890900283392" TargetMode="External" /><Relationship Id="rId287" Type="http://schemas.openxmlformats.org/officeDocument/2006/relationships/hyperlink" Target="https://twitter.com/#!/getfieldtitan/status/1116706890900283392" TargetMode="External" /><Relationship Id="rId288" Type="http://schemas.openxmlformats.org/officeDocument/2006/relationships/hyperlink" Target="https://twitter.com/#!/ilceruttino/status/1116730952011612161" TargetMode="External" /><Relationship Id="rId289" Type="http://schemas.openxmlformats.org/officeDocument/2006/relationships/hyperlink" Target="https://twitter.com/#!/getfieldtitan/status/1116706890900283392" TargetMode="External" /><Relationship Id="rId290" Type="http://schemas.openxmlformats.org/officeDocument/2006/relationships/hyperlink" Target="https://twitter.com/#!/getfieldtitan/status/1116706890900283392" TargetMode="External" /><Relationship Id="rId291" Type="http://schemas.openxmlformats.org/officeDocument/2006/relationships/hyperlink" Target="https://twitter.com/#!/ilceruttino/status/1116730952011612161" TargetMode="External" /><Relationship Id="rId292" Type="http://schemas.openxmlformats.org/officeDocument/2006/relationships/hyperlink" Target="https://twitter.com/#!/grjenkin/status/1116743470394138624" TargetMode="External" /><Relationship Id="rId293" Type="http://schemas.openxmlformats.org/officeDocument/2006/relationships/hyperlink" Target="https://twitter.com/#!/grjenkin/status/1116743470394138624" TargetMode="External" /><Relationship Id="rId294" Type="http://schemas.openxmlformats.org/officeDocument/2006/relationships/hyperlink" Target="https://twitter.com/#!/nhlbi_translate/status/1116731148443508737" TargetMode="External" /><Relationship Id="rId295" Type="http://schemas.openxmlformats.org/officeDocument/2006/relationships/hyperlink" Target="https://twitter.com/#!/nhlbi_translate/status/1116731148443508737" TargetMode="External" /><Relationship Id="rId296" Type="http://schemas.openxmlformats.org/officeDocument/2006/relationships/hyperlink" Target="https://twitter.com/#!/nhlbi_translate/status/1116740793149140997" TargetMode="External" /><Relationship Id="rId297" Type="http://schemas.openxmlformats.org/officeDocument/2006/relationships/hyperlink" Target="https://twitter.com/#!/nhlbi_translate/status/1116767116764549120" TargetMode="External" /><Relationship Id="rId298" Type="http://schemas.openxmlformats.org/officeDocument/2006/relationships/hyperlink" Target="https://twitter.com/#!/nhlbi_translate/status/1116731148443508737" TargetMode="External" /><Relationship Id="rId299" Type="http://schemas.openxmlformats.org/officeDocument/2006/relationships/hyperlink" Target="https://twitter.com/#!/nhlbi_translate/status/1116767116764549120" TargetMode="External" /><Relationship Id="rId300" Type="http://schemas.openxmlformats.org/officeDocument/2006/relationships/hyperlink" Target="https://twitter.com/#!/nhlbi_translate/status/1116731148443508737" TargetMode="External" /><Relationship Id="rId301" Type="http://schemas.openxmlformats.org/officeDocument/2006/relationships/hyperlink" Target="https://twitter.com/#!/nhlbi_translate/status/1116740793149140997" TargetMode="External" /><Relationship Id="rId302" Type="http://schemas.openxmlformats.org/officeDocument/2006/relationships/hyperlink" Target="https://twitter.com/#!/nhlbi_translate/status/1116767116764549120" TargetMode="External" /><Relationship Id="rId303" Type="http://schemas.openxmlformats.org/officeDocument/2006/relationships/hyperlink" Target="https://twitter.com/#!/nhlbi_translate/status/1116731148443508737" TargetMode="External" /><Relationship Id="rId304" Type="http://schemas.openxmlformats.org/officeDocument/2006/relationships/hyperlink" Target="https://twitter.com/#!/nhlbi_translate/status/1116740793149140997" TargetMode="External" /><Relationship Id="rId305" Type="http://schemas.openxmlformats.org/officeDocument/2006/relationships/hyperlink" Target="https://twitter.com/#!/nhlbi_translate/status/1116767116764549120" TargetMode="External" /><Relationship Id="rId306" Type="http://schemas.openxmlformats.org/officeDocument/2006/relationships/hyperlink" Target="https://twitter.com/#!/datentreiber/status/1117739234713047040" TargetMode="External" /><Relationship Id="rId307" Type="http://schemas.openxmlformats.org/officeDocument/2006/relationships/hyperlink" Target="https://twitter.com/#!/brainroaring/status/1117808557288763393" TargetMode="External" /><Relationship Id="rId308" Type="http://schemas.openxmlformats.org/officeDocument/2006/relationships/hyperlink" Target="https://twitter.com/#!/brainroaring/status/1117808557288763393" TargetMode="External" /><Relationship Id="rId309" Type="http://schemas.openxmlformats.org/officeDocument/2006/relationships/hyperlink" Target="https://twitter.com/#!/databaseusa/status/1117821851529555968" TargetMode="External" /><Relationship Id="rId310" Type="http://schemas.openxmlformats.org/officeDocument/2006/relationships/hyperlink" Target="https://twitter.com/#!/laveur/status/1117881949891117056" TargetMode="External" /><Relationship Id="rId311" Type="http://schemas.openxmlformats.org/officeDocument/2006/relationships/hyperlink" Target="https://twitter.com/#!/laveur/status/1117881949891117056" TargetMode="External" /><Relationship Id="rId312" Type="http://schemas.openxmlformats.org/officeDocument/2006/relationships/hyperlink" Target="https://twitter.com/#!/pawdeutschland/status/1117733983347986432" TargetMode="External" /><Relationship Id="rId313" Type="http://schemas.openxmlformats.org/officeDocument/2006/relationships/hyperlink" Target="https://twitter.com/#!/anacisiongmbh/status/1118028739286319109" TargetMode="External" /><Relationship Id="rId314" Type="http://schemas.openxmlformats.org/officeDocument/2006/relationships/hyperlink" Target="https://twitter.com/#!/pawind40/status/1117808322550300672" TargetMode="External" /><Relationship Id="rId315" Type="http://schemas.openxmlformats.org/officeDocument/2006/relationships/hyperlink" Target="https://twitter.com/#!/pawind40/status/1117808322550300672" TargetMode="External" /><Relationship Id="rId316" Type="http://schemas.openxmlformats.org/officeDocument/2006/relationships/hyperlink" Target="https://twitter.com/#!/pawind40/status/1118159446595768320" TargetMode="External" /><Relationship Id="rId317" Type="http://schemas.openxmlformats.org/officeDocument/2006/relationships/hyperlink" Target="https://twitter.com/#!/gamergeeknews/status/1118159631799291904" TargetMode="External" /><Relationship Id="rId318" Type="http://schemas.openxmlformats.org/officeDocument/2006/relationships/hyperlink" Target="https://twitter.com/#!/biconnections/status/1118168770579705856" TargetMode="External" /><Relationship Id="rId319" Type="http://schemas.openxmlformats.org/officeDocument/2006/relationships/hyperlink" Target="https://twitter.com/#!/biconnections/status/1118168770579705856" TargetMode="External" /><Relationship Id="rId320" Type="http://schemas.openxmlformats.org/officeDocument/2006/relationships/hyperlink" Target="https://twitter.com/#!/biconnections/status/1118168770579705856" TargetMode="External" /><Relationship Id="rId321" Type="http://schemas.openxmlformats.org/officeDocument/2006/relationships/hyperlink" Target="https://twitter.com/#!/biconnections/status/1118168770579705856" TargetMode="External" /><Relationship Id="rId322" Type="http://schemas.openxmlformats.org/officeDocument/2006/relationships/hyperlink" Target="https://twitter.com/#!/biconnections/status/1118168770579705856" TargetMode="External" /><Relationship Id="rId323" Type="http://schemas.openxmlformats.org/officeDocument/2006/relationships/hyperlink" Target="https://twitter.com/#!/biconnections/status/1118168770579705856" TargetMode="External" /><Relationship Id="rId324" Type="http://schemas.openxmlformats.org/officeDocument/2006/relationships/hyperlink" Target="https://twitter.com/#!/biconnections/status/1118168770579705856" TargetMode="External" /><Relationship Id="rId325" Type="http://schemas.openxmlformats.org/officeDocument/2006/relationships/hyperlink" Target="https://twitter.com/#!/najimmei/status/1116703851212693504" TargetMode="External" /><Relationship Id="rId326" Type="http://schemas.openxmlformats.org/officeDocument/2006/relationships/hyperlink" Target="https://twitter.com/#!/najimmei/status/1117864865660579845" TargetMode="External" /><Relationship Id="rId327" Type="http://schemas.openxmlformats.org/officeDocument/2006/relationships/hyperlink" Target="https://twitter.com/#!/najimmei/status/1117864865660579845" TargetMode="External" /><Relationship Id="rId328" Type="http://schemas.openxmlformats.org/officeDocument/2006/relationships/hyperlink" Target="https://twitter.com/#!/najimmei/status/1118173223223476226" TargetMode="External" /><Relationship Id="rId329" Type="http://schemas.openxmlformats.org/officeDocument/2006/relationships/hyperlink" Target="https://twitter.com/#!/prediidata/status/1118186142191452160" TargetMode="External" /><Relationship Id="rId330" Type="http://schemas.openxmlformats.org/officeDocument/2006/relationships/hyperlink" Target="https://twitter.com/#!/prediidata/status/1118186142191452160" TargetMode="External" /><Relationship Id="rId331" Type="http://schemas.openxmlformats.org/officeDocument/2006/relationships/hyperlink" Target="https://twitter.com/#!/tarun73/status/1118187489603272707" TargetMode="External" /><Relationship Id="rId332" Type="http://schemas.openxmlformats.org/officeDocument/2006/relationships/hyperlink" Target="https://twitter.com/#!/seanthegshep/status/1118369701279744007" TargetMode="External" /><Relationship Id="rId333" Type="http://schemas.openxmlformats.org/officeDocument/2006/relationships/hyperlink" Target="https://twitter.com/#!/steventigeron/status/1118393038907297794" TargetMode="External" /><Relationship Id="rId334" Type="http://schemas.openxmlformats.org/officeDocument/2006/relationships/hyperlink" Target="https://twitter.com/#!/mathew_jaya/status/1118468809948450816" TargetMode="External" /><Relationship Id="rId335" Type="http://schemas.openxmlformats.org/officeDocument/2006/relationships/hyperlink" Target="https://twitter.com/#!/demetriustrader/status/1118244268244643840" TargetMode="External" /><Relationship Id="rId336" Type="http://schemas.openxmlformats.org/officeDocument/2006/relationships/hyperlink" Target="https://twitter.com/#!/trancemyth/status/1118521201171804161" TargetMode="External" /><Relationship Id="rId337" Type="http://schemas.openxmlformats.org/officeDocument/2006/relationships/hyperlink" Target="https://twitter.com/#!/danglobal/status/1118529095023910912" TargetMode="External" /><Relationship Id="rId338" Type="http://schemas.openxmlformats.org/officeDocument/2006/relationships/hyperlink" Target="https://twitter.com/#!/a9raag/status/1118844394231279616" TargetMode="External" /><Relationship Id="rId339" Type="http://schemas.openxmlformats.org/officeDocument/2006/relationships/hyperlink" Target="https://twitter.com/#!/a9raag/status/1118844394231279616" TargetMode="External" /><Relationship Id="rId340" Type="http://schemas.openxmlformats.org/officeDocument/2006/relationships/hyperlink" Target="https://twitter.com/#!/a9raag/status/1118844394231279616" TargetMode="External" /><Relationship Id="rId341" Type="http://schemas.openxmlformats.org/officeDocument/2006/relationships/hyperlink" Target="https://twitter.com/#!/a9raag/status/1118844394231279616" TargetMode="External" /><Relationship Id="rId342" Type="http://schemas.openxmlformats.org/officeDocument/2006/relationships/hyperlink" Target="https://twitter.com/#!/prediidata/status/1118186142191452160" TargetMode="External" /><Relationship Id="rId343" Type="http://schemas.openxmlformats.org/officeDocument/2006/relationships/hyperlink" Target="https://twitter.com/#!/iotworldseries/status/1118501451507150849" TargetMode="External" /><Relationship Id="rId344" Type="http://schemas.openxmlformats.org/officeDocument/2006/relationships/hyperlink" Target="https://twitter.com/#!/iotworldseries/status/1118501451507150849" TargetMode="External" /><Relationship Id="rId345" Type="http://schemas.openxmlformats.org/officeDocument/2006/relationships/hyperlink" Target="https://twitter.com/#!/iotworldseries/status/1118501451507150849" TargetMode="External" /><Relationship Id="rId346" Type="http://schemas.openxmlformats.org/officeDocument/2006/relationships/hyperlink" Target="https://twitter.com/#!/thechrischua/status/1118186299297607681" TargetMode="External" /><Relationship Id="rId347" Type="http://schemas.openxmlformats.org/officeDocument/2006/relationships/hyperlink" Target="https://twitter.com/#!/thechrischua/status/1118844690298699776" TargetMode="External" /><Relationship Id="rId348" Type="http://schemas.openxmlformats.org/officeDocument/2006/relationships/hyperlink" Target="https://twitter.com/#!/prediidata/status/1118186142191452160" TargetMode="External" /><Relationship Id="rId349" Type="http://schemas.openxmlformats.org/officeDocument/2006/relationships/hyperlink" Target="https://twitter.com/#!/prediidata/status/1118186142191452160" TargetMode="External" /><Relationship Id="rId350" Type="http://schemas.openxmlformats.org/officeDocument/2006/relationships/hyperlink" Target="https://twitter.com/#!/thechrischua/status/1118186299297607681" TargetMode="External" /><Relationship Id="rId351" Type="http://schemas.openxmlformats.org/officeDocument/2006/relationships/hyperlink" Target="https://twitter.com/#!/thechrischua/status/1118844690298699776" TargetMode="External" /><Relationship Id="rId352" Type="http://schemas.openxmlformats.org/officeDocument/2006/relationships/hyperlink" Target="https://twitter.com/#!/thechrischua/status/1118186299297607681" TargetMode="External" /><Relationship Id="rId353" Type="http://schemas.openxmlformats.org/officeDocument/2006/relationships/hyperlink" Target="https://twitter.com/#!/thechrischua/status/1118186299297607681" TargetMode="External" /><Relationship Id="rId354" Type="http://schemas.openxmlformats.org/officeDocument/2006/relationships/hyperlink" Target="https://twitter.com/#!/thechrischua/status/1118844690298699776" TargetMode="External" /><Relationship Id="rId355" Type="http://schemas.openxmlformats.org/officeDocument/2006/relationships/hyperlink" Target="https://twitter.com/#!/thechrischua/status/1118844690298699776" TargetMode="External" /><Relationship Id="rId356" Type="http://schemas.openxmlformats.org/officeDocument/2006/relationships/hyperlink" Target="https://twitter.com/#!/zephyrthetiger/status/1118948549125758976" TargetMode="External" /><Relationship Id="rId357" Type="http://schemas.openxmlformats.org/officeDocument/2006/relationships/hyperlink" Target="https://twitter.com/#!/mala_moot/status/1119296576608964609" TargetMode="External" /><Relationship Id="rId358" Type="http://schemas.openxmlformats.org/officeDocument/2006/relationships/hyperlink" Target="https://twitter.com/#!/mala_moot/status/1119296576608964609" TargetMode="External" /><Relationship Id="rId359" Type="http://schemas.openxmlformats.org/officeDocument/2006/relationships/hyperlink" Target="https://twitter.com/#!/mala_moot/status/1119296576608964609" TargetMode="External" /><Relationship Id="rId360" Type="http://schemas.openxmlformats.org/officeDocument/2006/relationships/hyperlink" Target="https://twitter.com/#!/thebearhurley/status/1119306393683501056" TargetMode="External" /><Relationship Id="rId361" Type="http://schemas.openxmlformats.org/officeDocument/2006/relationships/hyperlink" Target="https://twitter.com/#!/thebearhurley/status/1119306393683501056" TargetMode="External" /><Relationship Id="rId362" Type="http://schemas.openxmlformats.org/officeDocument/2006/relationships/hyperlink" Target="https://twitter.com/#!/thebearhurley/status/1119306393683501056" TargetMode="External" /><Relationship Id="rId363" Type="http://schemas.openxmlformats.org/officeDocument/2006/relationships/hyperlink" Target="https://twitter.com/#!/syrianbryn/status/1119310168813182976" TargetMode="External" /><Relationship Id="rId364" Type="http://schemas.openxmlformats.org/officeDocument/2006/relationships/hyperlink" Target="https://twitter.com/#!/syrianbryn/status/1119310168813182976" TargetMode="External" /><Relationship Id="rId365" Type="http://schemas.openxmlformats.org/officeDocument/2006/relationships/hyperlink" Target="https://twitter.com/#!/syrianbryn/status/1119310168813182976" TargetMode="External" /><Relationship Id="rId366" Type="http://schemas.openxmlformats.org/officeDocument/2006/relationships/hyperlink" Target="https://twitter.com/#!/tohrufusky/status/1119295859097649157" TargetMode="External" /><Relationship Id="rId367" Type="http://schemas.openxmlformats.org/officeDocument/2006/relationships/hyperlink" Target="https://twitter.com/#!/boomervoneistee/status/1119550840942092288" TargetMode="External" /><Relationship Id="rId368" Type="http://schemas.openxmlformats.org/officeDocument/2006/relationships/hyperlink" Target="https://twitter.com/#!/tohrufusky/status/1119295859097649157" TargetMode="External" /><Relationship Id="rId369" Type="http://schemas.openxmlformats.org/officeDocument/2006/relationships/hyperlink" Target="https://twitter.com/#!/boomervoneistee/status/1119550840942092288" TargetMode="External" /><Relationship Id="rId370" Type="http://schemas.openxmlformats.org/officeDocument/2006/relationships/hyperlink" Target="https://twitter.com/#!/boomervoneistee/status/1119550840942092288" TargetMode="External" /><Relationship Id="rId371" Type="http://schemas.openxmlformats.org/officeDocument/2006/relationships/hyperlink" Target="https://twitter.com/#!/bcmachlearn/status/1119981073113468929" TargetMode="External" /><Relationship Id="rId372" Type="http://schemas.openxmlformats.org/officeDocument/2006/relationships/hyperlink" Target="https://twitter.com/#!/beyondthearc/status/1118198388988604416" TargetMode="External" /><Relationship Id="rId373" Type="http://schemas.openxmlformats.org/officeDocument/2006/relationships/hyperlink" Target="https://twitter.com/#!/beyondthearc/status/1119979106475618305" TargetMode="External" /><Relationship Id="rId374" Type="http://schemas.openxmlformats.org/officeDocument/2006/relationships/hyperlink" Target="https://twitter.com/#!/dmgerbino/status/1120007854965108737" TargetMode="External" /><Relationship Id="rId375" Type="http://schemas.openxmlformats.org/officeDocument/2006/relationships/hyperlink" Target="https://twitter.com/#!/ottlegalrebels/status/1120284247317733377" TargetMode="External" /><Relationship Id="rId376" Type="http://schemas.openxmlformats.org/officeDocument/2006/relationships/hyperlink" Target="https://twitter.com/#!/gagnelegal/status/1120285318664658945" TargetMode="External" /><Relationship Id="rId377" Type="http://schemas.openxmlformats.org/officeDocument/2006/relationships/hyperlink" Target="https://twitter.com/#!/corgizilla/status/1120370526357049345" TargetMode="External" /><Relationship Id="rId378" Type="http://schemas.openxmlformats.org/officeDocument/2006/relationships/hyperlink" Target="https://twitter.com/#!/pupperuki/status/1120431795936403456" TargetMode="External" /><Relationship Id="rId379" Type="http://schemas.openxmlformats.org/officeDocument/2006/relationships/hyperlink" Target="https://twitter.com/#!/pawhealth/status/1120688402721067010" TargetMode="External" /><Relationship Id="rId380" Type="http://schemas.openxmlformats.org/officeDocument/2006/relationships/hyperlink" Target="https://twitter.com/#!/gnfrazier/status/1120723552028827648" TargetMode="External" /><Relationship Id="rId381" Type="http://schemas.openxmlformats.org/officeDocument/2006/relationships/hyperlink" Target="https://twitter.com/#!/gnfrazier/status/1120723552028827648" TargetMode="External" /><Relationship Id="rId382" Type="http://schemas.openxmlformats.org/officeDocument/2006/relationships/hyperlink" Target="https://twitter.com/#!/machinelearn_d/status/1118353213785165824" TargetMode="External" /><Relationship Id="rId383" Type="http://schemas.openxmlformats.org/officeDocument/2006/relationships/hyperlink" Target="https://twitter.com/#!/machinelearn_d/status/1118353417611595776" TargetMode="External" /><Relationship Id="rId384" Type="http://schemas.openxmlformats.org/officeDocument/2006/relationships/hyperlink" Target="https://twitter.com/#!/machinelearn_d/status/1118353417611595776" TargetMode="External" /><Relationship Id="rId385" Type="http://schemas.openxmlformats.org/officeDocument/2006/relationships/hyperlink" Target="https://twitter.com/#!/machinelearn_d/status/1120725156828082176" TargetMode="External" /><Relationship Id="rId386" Type="http://schemas.openxmlformats.org/officeDocument/2006/relationships/hyperlink" Target="https://twitter.com/#!/wortpixel/status/1120950680934592512" TargetMode="External" /><Relationship Id="rId387" Type="http://schemas.openxmlformats.org/officeDocument/2006/relationships/hyperlink" Target="https://twitter.com/#!/wortpixel/status/1120950680934592512" TargetMode="External" /><Relationship Id="rId388" Type="http://schemas.openxmlformats.org/officeDocument/2006/relationships/hyperlink" Target="https://twitter.com/#!/ingomierswa/status/1120982973367627777" TargetMode="External" /><Relationship Id="rId389" Type="http://schemas.openxmlformats.org/officeDocument/2006/relationships/hyperlink" Target="https://twitter.com/#!/ingomierswa/status/1120982973367627777" TargetMode="External" /><Relationship Id="rId390" Type="http://schemas.openxmlformats.org/officeDocument/2006/relationships/hyperlink" Target="https://twitter.com/#!/pacanthro/status/1117878383457648640" TargetMode="External" /><Relationship Id="rId391" Type="http://schemas.openxmlformats.org/officeDocument/2006/relationships/hyperlink" Target="https://twitter.com/#!/spectrumfox/status/1117878418538811392" TargetMode="External" /><Relationship Id="rId392" Type="http://schemas.openxmlformats.org/officeDocument/2006/relationships/hyperlink" Target="https://twitter.com/#!/spectrumfox/status/1117878418538811392" TargetMode="External" /><Relationship Id="rId393" Type="http://schemas.openxmlformats.org/officeDocument/2006/relationships/hyperlink" Target="https://twitter.com/#!/spectrumfox/status/1121143221482967041" TargetMode="External" /><Relationship Id="rId394" Type="http://schemas.openxmlformats.org/officeDocument/2006/relationships/hyperlink" Target="https://twitter.com/#!/pacanthro/status/1121143185567178755" TargetMode="External" /><Relationship Id="rId395" Type="http://schemas.openxmlformats.org/officeDocument/2006/relationships/hyperlink" Target="https://twitter.com/#!/sdwolf/status/1121180207476461568" TargetMode="External" /><Relationship Id="rId396" Type="http://schemas.openxmlformats.org/officeDocument/2006/relationships/hyperlink" Target="https://twitter.com/#!/rapidminer/status/1120945507650670603" TargetMode="External" /><Relationship Id="rId397" Type="http://schemas.openxmlformats.org/officeDocument/2006/relationships/hyperlink" Target="https://twitter.com/#!/fredgedling/status/1121392897750962176" TargetMode="External" /><Relationship Id="rId398" Type="http://schemas.openxmlformats.org/officeDocument/2006/relationships/hyperlink" Target="https://twitter.com/#!/rapidminer/status/1120945507650670603" TargetMode="External" /><Relationship Id="rId399" Type="http://schemas.openxmlformats.org/officeDocument/2006/relationships/hyperlink" Target="https://twitter.com/#!/fredgedling/status/1121392897750962176" TargetMode="External" /><Relationship Id="rId400" Type="http://schemas.openxmlformats.org/officeDocument/2006/relationships/hyperlink" Target="https://twitter.com/#!/predictanalytic/status/1120274315591569408" TargetMode="External" /><Relationship Id="rId401" Type="http://schemas.openxmlformats.org/officeDocument/2006/relationships/hyperlink" Target="https://twitter.com/#!/predictanalytic/status/1120716728940425218" TargetMode="External" /><Relationship Id="rId402" Type="http://schemas.openxmlformats.org/officeDocument/2006/relationships/hyperlink" Target="https://twitter.com/#!/predictanalytic/status/1121052096453693445" TargetMode="External" /><Relationship Id="rId403" Type="http://schemas.openxmlformats.org/officeDocument/2006/relationships/hyperlink" Target="https://twitter.com/#!/predictanalytic/status/1121397123130388480" TargetMode="External" /><Relationship Id="rId404" Type="http://schemas.openxmlformats.org/officeDocument/2006/relationships/hyperlink" Target="https://twitter.com/#!/elc/status/1121430238112518144" TargetMode="External" /><Relationship Id="rId405" Type="http://schemas.openxmlformats.org/officeDocument/2006/relationships/hyperlink" Target="https://twitter.com/#!/datacrunch_lab/status/1120720925559808002" TargetMode="External" /><Relationship Id="rId406" Type="http://schemas.openxmlformats.org/officeDocument/2006/relationships/hyperlink" Target="https://twitter.com/#!/pawcon/status/1105166959241498625" TargetMode="External" /><Relationship Id="rId407" Type="http://schemas.openxmlformats.org/officeDocument/2006/relationships/hyperlink" Target="https://twitter.com/#!/dlwcon/status/1116665877867450368" TargetMode="External" /><Relationship Id="rId408" Type="http://schemas.openxmlformats.org/officeDocument/2006/relationships/hyperlink" Target="https://twitter.com/#!/pawcon/status/1116666226753908737" TargetMode="External" /><Relationship Id="rId409" Type="http://schemas.openxmlformats.org/officeDocument/2006/relationships/hyperlink" Target="https://twitter.com/#!/dlwcon/status/1118350882800848897" TargetMode="External" /><Relationship Id="rId410" Type="http://schemas.openxmlformats.org/officeDocument/2006/relationships/hyperlink" Target="https://twitter.com/#!/pawcon/status/1116666226753908737" TargetMode="External" /><Relationship Id="rId411" Type="http://schemas.openxmlformats.org/officeDocument/2006/relationships/hyperlink" Target="https://twitter.com/#!/pawcon/status/1116701910973726720" TargetMode="External" /><Relationship Id="rId412" Type="http://schemas.openxmlformats.org/officeDocument/2006/relationships/hyperlink" Target="https://twitter.com/#!/pawcon/status/1117808104119336960" TargetMode="External" /><Relationship Id="rId413" Type="http://schemas.openxmlformats.org/officeDocument/2006/relationships/hyperlink" Target="https://twitter.com/#!/mathew_jaya/status/1118468809948450816" TargetMode="External" /><Relationship Id="rId414" Type="http://schemas.openxmlformats.org/officeDocument/2006/relationships/hyperlink" Target="https://twitter.com/#!/pawcon/status/1117808104119336960" TargetMode="External" /><Relationship Id="rId415" Type="http://schemas.openxmlformats.org/officeDocument/2006/relationships/hyperlink" Target="https://twitter.com/#!/pawcon/status/1117446213593444354" TargetMode="External" /><Relationship Id="rId416" Type="http://schemas.openxmlformats.org/officeDocument/2006/relationships/hyperlink" Target="https://twitter.com/#!/pawcon/status/1117808649878089728" TargetMode="External" /><Relationship Id="rId417" Type="http://schemas.openxmlformats.org/officeDocument/2006/relationships/hyperlink" Target="https://twitter.com/#!/pawcon/status/1118159190919397378" TargetMode="External" /><Relationship Id="rId418" Type="http://schemas.openxmlformats.org/officeDocument/2006/relationships/hyperlink" Target="https://twitter.com/#!/pawcon/status/1118348447810314247" TargetMode="External" /><Relationship Id="rId419" Type="http://schemas.openxmlformats.org/officeDocument/2006/relationships/hyperlink" Target="https://twitter.com/#!/nycpyladies/status/1121529827817918470" TargetMode="External" /><Relationship Id="rId420" Type="http://schemas.openxmlformats.org/officeDocument/2006/relationships/hyperlink" Target="https://twitter.com/#!/pawcon/status/1116707590547939329" TargetMode="External" /><Relationship Id="rId421" Type="http://schemas.openxmlformats.org/officeDocument/2006/relationships/hyperlink" Target="https://twitter.com/#!/pawcon/status/1116721479960465408" TargetMode="External" /><Relationship Id="rId422" Type="http://schemas.openxmlformats.org/officeDocument/2006/relationships/hyperlink" Target="https://twitter.com/#!/pawcon/status/1117083838142930945" TargetMode="External" /><Relationship Id="rId423" Type="http://schemas.openxmlformats.org/officeDocument/2006/relationships/hyperlink" Target="https://twitter.com/#!/pawcon/status/1118171042638368769" TargetMode="External" /><Relationship Id="rId424" Type="http://schemas.openxmlformats.org/officeDocument/2006/relationships/hyperlink" Target="https://twitter.com/#!/pawcon/status/1118526352364322825" TargetMode="External" /><Relationship Id="rId425" Type="http://schemas.openxmlformats.org/officeDocument/2006/relationships/hyperlink" Target="https://twitter.com/#!/pawcon/status/1118533431430750209" TargetMode="External" /><Relationship Id="rId426" Type="http://schemas.openxmlformats.org/officeDocument/2006/relationships/hyperlink" Target="https://twitter.com/#!/pawcon/status/1118544851254022144" TargetMode="External" /><Relationship Id="rId427" Type="http://schemas.openxmlformats.org/officeDocument/2006/relationships/hyperlink" Target="https://twitter.com/#!/pawcon/status/1118895804922630149" TargetMode="External" /><Relationship Id="rId428" Type="http://schemas.openxmlformats.org/officeDocument/2006/relationships/hyperlink" Target="https://twitter.com/#!/pawcon/status/1119258194994434053" TargetMode="External" /><Relationship Id="rId429" Type="http://schemas.openxmlformats.org/officeDocument/2006/relationships/hyperlink" Target="https://twitter.com/#!/pawcon/status/1119620560714194946" TargetMode="External" /><Relationship Id="rId430" Type="http://schemas.openxmlformats.org/officeDocument/2006/relationships/hyperlink" Target="https://twitter.com/#!/pawcon/status/1119982942149910529" TargetMode="External" /><Relationship Id="rId431" Type="http://schemas.openxmlformats.org/officeDocument/2006/relationships/hyperlink" Target="https://twitter.com/#!/pawcon/status/1120345354501861376" TargetMode="External" /><Relationship Id="rId432" Type="http://schemas.openxmlformats.org/officeDocument/2006/relationships/hyperlink" Target="https://twitter.com/#!/pawcon/status/1120707737225179139" TargetMode="External" /><Relationship Id="rId433" Type="http://schemas.openxmlformats.org/officeDocument/2006/relationships/hyperlink" Target="https://twitter.com/#!/pawcon/status/1120716576393531392" TargetMode="External" /><Relationship Id="rId434" Type="http://schemas.openxmlformats.org/officeDocument/2006/relationships/hyperlink" Target="https://twitter.com/#!/pawcon/status/1120719182872633346" TargetMode="External" /><Relationship Id="rId435" Type="http://schemas.openxmlformats.org/officeDocument/2006/relationships/hyperlink" Target="https://twitter.com/#!/pawcon/status/1121070136319008770" TargetMode="External" /><Relationship Id="rId436" Type="http://schemas.openxmlformats.org/officeDocument/2006/relationships/hyperlink" Target="https://twitter.com/#!/pawcon/status/1121432520216797192" TargetMode="External" /><Relationship Id="rId437" Type="http://schemas.openxmlformats.org/officeDocument/2006/relationships/hyperlink" Target="https://twitter.com/#!/nycpyladies/status/1121529827817918470" TargetMode="External" /><Relationship Id="rId438" Type="http://schemas.openxmlformats.org/officeDocument/2006/relationships/hyperlink" Target="https://twitter.com/#!/nycpyladies/status/1121529827817918470" TargetMode="External" /><Relationship Id="rId439" Type="http://schemas.openxmlformats.org/officeDocument/2006/relationships/hyperlink" Target="https://twitter.com/#!/nycpyladies/status/1121529827817918470" TargetMode="External" /><Relationship Id="rId440" Type="http://schemas.openxmlformats.org/officeDocument/2006/relationships/hyperlink" Target="https://twitter.com/#!/nycpyladies/status/1121529827817918470" TargetMode="External" /><Relationship Id="rId441" Type="http://schemas.openxmlformats.org/officeDocument/2006/relationships/hyperlink" Target="https://twitter.com/#!/nycpyladies/status/1121529827817918470" TargetMode="External" /><Relationship Id="rId442" Type="http://schemas.openxmlformats.org/officeDocument/2006/relationships/comments" Target="../comments1.xml" /><Relationship Id="rId443" Type="http://schemas.openxmlformats.org/officeDocument/2006/relationships/vmlDrawing" Target="../drawings/vmlDrawing1.vml" /><Relationship Id="rId444" Type="http://schemas.openxmlformats.org/officeDocument/2006/relationships/table" Target="../tables/table1.xml" /><Relationship Id="rId4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io.com/article/3387640/7-ways-predictive-analytics-can-improve-customer-experience.html" TargetMode="External" /><Relationship Id="rId2" Type="http://schemas.openxmlformats.org/officeDocument/2006/relationships/hyperlink" Target="https://www.cio.com/article/3387640/7-ways-predictive-analytics-can-improve-customer-experience.html" TargetMode="External" /><Relationship Id="rId3" Type="http://schemas.openxmlformats.org/officeDocument/2006/relationships/hyperlink" Target="https://www.predictiveanalyticsworld.com/patimes/wise-practitioner-predictive-analytics-interview-series-cheong-ang-university-of-california-san-francisco/10309/" TargetMode="External" /><Relationship Id="rId4" Type="http://schemas.openxmlformats.org/officeDocument/2006/relationships/hyperlink" Target="https://www.healthit.gov/sites/default/files/draft-uscdi.pdf" TargetMode="External" /><Relationship Id="rId5" Type="http://schemas.openxmlformats.org/officeDocument/2006/relationships/hyperlink" Target="http://databaseusa.com/" TargetMode="External" /><Relationship Id="rId6" Type="http://schemas.openxmlformats.org/officeDocument/2006/relationships/hyperlink" Target="https://predictiveanalyticsworld.de/en/industry4-0/data-thinking-with-martin-szugat/" TargetMode="External" /><Relationship Id="rId7" Type="http://schemas.openxmlformats.org/officeDocument/2006/relationships/hyperlink" Target="https://www.anacision.de/de/aktuelles/predictive-analytics-world-industry-40-1/" TargetMode="External" /><Relationship Id="rId8" Type="http://schemas.openxmlformats.org/officeDocument/2006/relationships/hyperlink" Target="https://www.predictiveanalyticsworld.com/patimes/wise-practitioner-predictive-analytics-interview-series-jaya-mathew-microsoft/10315/" TargetMode="External" /><Relationship Id="rId9" Type="http://schemas.openxmlformats.org/officeDocument/2006/relationships/hyperlink" Target="https://www.predictiveanalyticsworld.com/patimes/wise-practitioner-predictive-analytics-interview-series-greg-stevens-vistra-energy/10323/" TargetMode="External" /><Relationship Id="rId10" Type="http://schemas.openxmlformats.org/officeDocument/2006/relationships/hyperlink" Target="https://www.mathworks.com/campaigns/offers/data-science-cheat-sheets.html?s_eid=psm_da&amp;source=15308&amp;hootPostID=e83339343c1cf235d8cfe286c4a1ca4b" TargetMode="External" /><Relationship Id="rId11" Type="http://schemas.openxmlformats.org/officeDocument/2006/relationships/hyperlink" Target="https://www.predictiveanalyticsworld.com/patimes/wise-practitioner-predictive-analytics-interview-series-jaya-mathew-microsoft/10315/" TargetMode="External" /><Relationship Id="rId12" Type="http://schemas.openxmlformats.org/officeDocument/2006/relationships/hyperlink" Target="https://predictiveanalyticsworld.de/en/industry4-0/muenchen2019/" TargetMode="External" /><Relationship Id="rId13" Type="http://schemas.openxmlformats.org/officeDocument/2006/relationships/hyperlink" Target="https://beyondthearc.com/blog/2019/data-analytics/predictive-analytics-world-industry-4-0" TargetMode="External" /><Relationship Id="rId14" Type="http://schemas.openxmlformats.org/officeDocument/2006/relationships/hyperlink" Target="https://www.predictiveanalyticsworld.com/patimes/wise-practitioner-predictive-analytics-interview-series-louis-f-rossiter-ph-d-college-of-william-mary/10349/" TargetMode="External" /><Relationship Id="rId15" Type="http://schemas.openxmlformats.org/officeDocument/2006/relationships/hyperlink" Target="https://1-risingmedia.com/newsletter/1554196435.html" TargetMode="External" /><Relationship Id="rId16" Type="http://schemas.openxmlformats.org/officeDocument/2006/relationships/hyperlink" Target="https://predictiveanalyticsworld.de/en/industry4-0/muenchen2019/?utm_content=bufferec568&amp;utm_medium=social&amp;utm_source=twitter.com&amp;utm_campaign=buffer" TargetMode="External" /><Relationship Id="rId17" Type="http://schemas.openxmlformats.org/officeDocument/2006/relationships/hyperlink" Target="https://www.predictiveanalyticsworld.com/newsletter/1555470697-i.html" TargetMode="External" /><Relationship Id="rId18" Type="http://schemas.openxmlformats.org/officeDocument/2006/relationships/hyperlink" Target="https://www.predictiveanalyticsworld.com/patimes/wise-practitioner-predictive-analytics-interview-series-chip-hart-physicians-computer-company-and-karl-rexer-rexer-analytics/10297/" TargetMode="External" /><Relationship Id="rId19" Type="http://schemas.openxmlformats.org/officeDocument/2006/relationships/hyperlink" Target="https://1-risingmedia.com/newsletter/1555560186.html" TargetMode="External" /><Relationship Id="rId20" Type="http://schemas.openxmlformats.org/officeDocument/2006/relationships/hyperlink" Target="https://www.predictiveanalyticsworld.com/financial/2019/agenda/#session63802" TargetMode="External" /><Relationship Id="rId21" Type="http://schemas.openxmlformats.org/officeDocument/2006/relationships/hyperlink" Target="https://1-risingmedia.com/newsletter/1554197337.html" TargetMode="External" /><Relationship Id="rId22" Type="http://schemas.openxmlformats.org/officeDocument/2006/relationships/hyperlink" Target="https://www.predictiveanalyticsworld.com/patimes/wise-practitioner-predictive-analytics-interview-series-cheong-ang-university-of-california-san-francisco/10309/" TargetMode="External" /><Relationship Id="rId23" Type="http://schemas.openxmlformats.org/officeDocument/2006/relationships/hyperlink" Target="https://www.predictiveanalyticsworld.com/patimes/wise-practitioner-predictive-analytics-interview-series-jaya-mathew-microsoft/10315/" TargetMode="External" /><Relationship Id="rId24" Type="http://schemas.openxmlformats.org/officeDocument/2006/relationships/hyperlink" Target="http://www.predictiveanalyticsworld.com/doctor-data-show" TargetMode="External" /><Relationship Id="rId25" Type="http://schemas.openxmlformats.org/officeDocument/2006/relationships/hyperlink" Target="http://www.predictiveanalyticsworld.com/doctor-data-show" TargetMode="External" /><Relationship Id="rId26" Type="http://schemas.openxmlformats.org/officeDocument/2006/relationships/hyperlink" Target="https://www.predictiveanalyticsworld.com/patimes/wise-practitioner-predictive-analytics-interview-series-greg-stevens-vistra-energy/10323/" TargetMode="External" /><Relationship Id="rId27" Type="http://schemas.openxmlformats.org/officeDocument/2006/relationships/hyperlink" Target="https://1-risingmedia.com/newsletter/1554196435.html" TargetMode="External" /><Relationship Id="rId28" Type="http://schemas.openxmlformats.org/officeDocument/2006/relationships/hyperlink" Target="https://1-risingmedia.com/newsletter/1554196435.html" TargetMode="External" /><Relationship Id="rId29" Type="http://schemas.openxmlformats.org/officeDocument/2006/relationships/hyperlink" Target="https://www.predictiveanalyticsworld.com/patimes/dr-data-video-a-i-is-a-big-fat-lie/9909/" TargetMode="External" /><Relationship Id="rId30" Type="http://schemas.openxmlformats.org/officeDocument/2006/relationships/hyperlink" Target="http://www.predictiveanalyticsworld.com/doctor-data-show" TargetMode="External" /><Relationship Id="rId31" Type="http://schemas.openxmlformats.org/officeDocument/2006/relationships/hyperlink" Target="http://www.predictiveanalyticsworld.com/doctor-data-show" TargetMode="External" /><Relationship Id="rId32" Type="http://schemas.openxmlformats.org/officeDocument/2006/relationships/hyperlink" Target="https://www.predictiveanalyticsworld.com/patimes/wise-practitioner-predictive-analytics-interview-series-steve-lamb-ipm-ai-and-dan-fisher-swoop/10327/" TargetMode="External" /><Relationship Id="rId33" Type="http://schemas.openxmlformats.org/officeDocument/2006/relationships/hyperlink" Target="https://www.predictiveanalyticsworld.com/patimes/dr-data-video-a-i-is-a-big-fat-lie/9909/" TargetMode="External" /><Relationship Id="rId34" Type="http://schemas.openxmlformats.org/officeDocument/2006/relationships/hyperlink" Target="https://www.predictiveanalyticsworld.com/lasvegas/" TargetMode="External" /><Relationship Id="rId35" Type="http://schemas.openxmlformats.org/officeDocument/2006/relationships/hyperlink" Target="http://www.predictiveanalyticsworld.com/doctor-data-show" TargetMode="External" /><Relationship Id="rId36" Type="http://schemas.openxmlformats.org/officeDocument/2006/relationships/hyperlink" Target="http://www.predictiveanalyticsworld.com/doctor-data-show" TargetMode="External" /><Relationship Id="rId37" Type="http://schemas.openxmlformats.org/officeDocument/2006/relationships/hyperlink" Target="http://www.predictiveanalyticsworld.com/doctor-data-show" TargetMode="External" /><Relationship Id="rId38" Type="http://schemas.openxmlformats.org/officeDocument/2006/relationships/hyperlink" Target="https://www.predictiveanalyticsworld.com/patimes/dr-data-video-a-i-is-a-big-fat-lie/9909/" TargetMode="External" /><Relationship Id="rId39" Type="http://schemas.openxmlformats.org/officeDocument/2006/relationships/hyperlink" Target="https://www.predictiveanalyticsworld.com/patimes/dr-data-video-a-i-is-a-big-fat-lie/9909/" TargetMode="External" /><Relationship Id="rId40" Type="http://schemas.openxmlformats.org/officeDocument/2006/relationships/hyperlink" Target="http://www.predictiveanalyticsworld.com/doctor-data-show" TargetMode="External" /><Relationship Id="rId41" Type="http://schemas.openxmlformats.org/officeDocument/2006/relationships/hyperlink" Target="https://www.predictiveanalyticsworld.com/patimes/wise-practitioner-predictive-analytics-interview-series-cal-zemelman-cvp/10276/" TargetMode="External" /><Relationship Id="rId42" Type="http://schemas.openxmlformats.org/officeDocument/2006/relationships/hyperlink" Target="https://1-risingmedia.com/newsletter/1555470697.html" TargetMode="External" /><Relationship Id="rId43" Type="http://schemas.openxmlformats.org/officeDocument/2006/relationships/hyperlink" Target="http://www.predictiveanalyticsworld.com/doctor-data-show" TargetMode="External" /><Relationship Id="rId44" Type="http://schemas.openxmlformats.org/officeDocument/2006/relationships/hyperlink" Target="http://www.predictiveanalyticsworld.com/doctor-data-show" TargetMode="External" /><Relationship Id="rId45" Type="http://schemas.openxmlformats.org/officeDocument/2006/relationships/hyperlink" Target="https://pbs.twimg.com/media/D391bYxWkAEx7P7.png" TargetMode="External" /><Relationship Id="rId46" Type="http://schemas.openxmlformats.org/officeDocument/2006/relationships/hyperlink" Target="https://pbs.twimg.com/media/D4NMplaXsAMsZXv.jpg" TargetMode="External" /><Relationship Id="rId47" Type="http://schemas.openxmlformats.org/officeDocument/2006/relationships/hyperlink" Target="https://pbs.twimg.com/media/D4L9HzhWAAIHVOR.jpg" TargetMode="External" /><Relationship Id="rId48" Type="http://schemas.openxmlformats.org/officeDocument/2006/relationships/hyperlink" Target="https://pbs.twimg.com/media/D4QJNqEW4AE3HW_.jpg" TargetMode="External" /><Relationship Id="rId49" Type="http://schemas.openxmlformats.org/officeDocument/2006/relationships/hyperlink" Target="https://pbs.twimg.com/media/D4NAvtoWkAAF6Od.jpg" TargetMode="External" /><Relationship Id="rId50" Type="http://schemas.openxmlformats.org/officeDocument/2006/relationships/hyperlink" Target="https://pbs.twimg.com/media/D4SAF03X4AAmQLu.jpg" TargetMode="External" /><Relationship Id="rId51" Type="http://schemas.openxmlformats.org/officeDocument/2006/relationships/hyperlink" Target="https://pbs.twimg.com/media/D4SIgsKWAAAXPJP.jpg" TargetMode="External" /><Relationship Id="rId52" Type="http://schemas.openxmlformats.org/officeDocument/2006/relationships/hyperlink" Target="https://pbs.twimg.com/media/D4SYSqtX4AEOn15.jpg" TargetMode="External" /><Relationship Id="rId53" Type="http://schemas.openxmlformats.org/officeDocument/2006/relationships/hyperlink" Target="https://pbs.twimg.com/media/D4TNPAAXoAIk0dg.jpg" TargetMode="External" /><Relationship Id="rId54" Type="http://schemas.openxmlformats.org/officeDocument/2006/relationships/hyperlink" Target="https://pbs.twimg.com/media/D4TNPAAXoAIk0dg.jpg" TargetMode="External" /><Relationship Id="rId55" Type="http://schemas.openxmlformats.org/officeDocument/2006/relationships/hyperlink" Target="https://pbs.twimg.com/media/D4TNPAAXoAIk0dg.jpg" TargetMode="External" /><Relationship Id="rId56" Type="http://schemas.openxmlformats.org/officeDocument/2006/relationships/hyperlink" Target="https://pbs.twimg.com/media/D4TNPAAXoAIk0dg.jpg" TargetMode="External" /><Relationship Id="rId57" Type="http://schemas.openxmlformats.org/officeDocument/2006/relationships/hyperlink" Target="https://pbs.twimg.com/media/D4XPKt6WkAE2rhu.jpg" TargetMode="External" /><Relationship Id="rId58" Type="http://schemas.openxmlformats.org/officeDocument/2006/relationships/hyperlink" Target="https://pbs.twimg.com/media/D4iJpHEUwAEP7kP.jpg" TargetMode="External" /><Relationship Id="rId59" Type="http://schemas.openxmlformats.org/officeDocument/2006/relationships/hyperlink" Target="https://pbs.twimg.com/media/D4iJpHEUwAEP7kP.jpg" TargetMode="External" /><Relationship Id="rId60" Type="http://schemas.openxmlformats.org/officeDocument/2006/relationships/hyperlink" Target="https://pbs.twimg.com/media/D4iJpHEUwAEP7kP.jpg" TargetMode="External" /><Relationship Id="rId61" Type="http://schemas.openxmlformats.org/officeDocument/2006/relationships/hyperlink" Target="https://pbs.twimg.com/media/D4iJpHEUwAEP7kP.jpg" TargetMode="External" /><Relationship Id="rId62" Type="http://schemas.openxmlformats.org/officeDocument/2006/relationships/hyperlink" Target="https://pbs.twimg.com/media/D4iJpHEUwAEP7kP.jpg" TargetMode="External" /><Relationship Id="rId63" Type="http://schemas.openxmlformats.org/officeDocument/2006/relationships/hyperlink" Target="https://pbs.twimg.com/media/D4r3D-2W4AI70jR.jpg" TargetMode="External" /><Relationship Id="rId64" Type="http://schemas.openxmlformats.org/officeDocument/2006/relationships/hyperlink" Target="https://pbs.twimg.com/media/D418Kb4WAAIFSLX.jpg" TargetMode="External" /><Relationship Id="rId65" Type="http://schemas.openxmlformats.org/officeDocument/2006/relationships/hyperlink" Target="https://pbs.twimg.com/media/D1ZXffAW0AAauiF.jpg" TargetMode="External" /><Relationship Id="rId66" Type="http://schemas.openxmlformats.org/officeDocument/2006/relationships/hyperlink" Target="https://pbs.twimg.com/media/D39SeF4XsAItZOs.jpg" TargetMode="External" /><Relationship Id="rId67" Type="http://schemas.openxmlformats.org/officeDocument/2006/relationships/hyperlink" Target="https://pbs.twimg.com/media/D4NAjASXoAE-hC3.jpg" TargetMode="External" /><Relationship Id="rId68" Type="http://schemas.openxmlformats.org/officeDocument/2006/relationships/hyperlink" Target="https://pbs.twimg.com/media/D4R_288XoAcrVU3.jpg" TargetMode="External" /><Relationship Id="rId69" Type="http://schemas.openxmlformats.org/officeDocument/2006/relationships/hyperlink" Target="https://pbs.twimg.com/media/D5B3WvBW0AAwGvv.jpg" TargetMode="External" /><Relationship Id="rId70" Type="http://schemas.openxmlformats.org/officeDocument/2006/relationships/hyperlink" Target="https://pbs.twimg.com/media/D4XNyivWAAAZh9H.jpg" TargetMode="External" /><Relationship Id="rId71" Type="http://schemas.openxmlformats.org/officeDocument/2006/relationships/hyperlink" Target="https://pbs.twimg.com/media/D4XenVDXoAE8A9N.jpg" TargetMode="External" /><Relationship Id="rId72" Type="http://schemas.openxmlformats.org/officeDocument/2006/relationships/hyperlink" Target="https://pbs.twimg.com/media/D42YKFnW4AAn9Bh.jpg" TargetMode="External" /><Relationship Id="rId73" Type="http://schemas.openxmlformats.org/officeDocument/2006/relationships/hyperlink" Target="http://pbs.twimg.com/profile_images/1115864221433118720/YfnNBLvV_normal.png" TargetMode="External" /><Relationship Id="rId74" Type="http://schemas.openxmlformats.org/officeDocument/2006/relationships/hyperlink" Target="http://pbs.twimg.com/profile_images/1010311420129529856/pJBAnSUm_normal.jpg" TargetMode="External" /><Relationship Id="rId75" Type="http://schemas.openxmlformats.org/officeDocument/2006/relationships/hyperlink" Target="http://pbs.twimg.com/profile_images/526492552/polarized_garry_normal.jpg" TargetMode="External" /><Relationship Id="rId76" Type="http://schemas.openxmlformats.org/officeDocument/2006/relationships/hyperlink" Target="http://pbs.twimg.com/profile_images/870359627707412485/jyBcBP4X_normal.jpg" TargetMode="External" /><Relationship Id="rId77" Type="http://schemas.openxmlformats.org/officeDocument/2006/relationships/hyperlink" Target="https://pbs.twimg.com/media/D391bYxWkAEx7P7.png" TargetMode="External" /><Relationship Id="rId78" Type="http://schemas.openxmlformats.org/officeDocument/2006/relationships/hyperlink" Target="http://pbs.twimg.com/profile_images/870359627707412485/jyBcBP4X_normal.jpg" TargetMode="External" /><Relationship Id="rId79" Type="http://schemas.openxmlformats.org/officeDocument/2006/relationships/hyperlink" Target="http://pbs.twimg.com/profile_images/803504962168913920/AdigDUZc_normal.jpg" TargetMode="External" /><Relationship Id="rId80" Type="http://schemas.openxmlformats.org/officeDocument/2006/relationships/hyperlink" Target="http://pbs.twimg.com/profile_images/987786740911038464/TFBbbcMV_normal.jpg" TargetMode="External" /><Relationship Id="rId81" Type="http://schemas.openxmlformats.org/officeDocument/2006/relationships/hyperlink" Target="https://pbs.twimg.com/media/D4NMplaXsAMsZXv.jpg" TargetMode="External" /><Relationship Id="rId82" Type="http://schemas.openxmlformats.org/officeDocument/2006/relationships/hyperlink" Target="http://pbs.twimg.com/profile_images/775735012914106369/bGqPi7C6_normal.jpg" TargetMode="External" /><Relationship Id="rId83" Type="http://schemas.openxmlformats.org/officeDocument/2006/relationships/hyperlink" Target="https://pbs.twimg.com/media/D4L9HzhWAAIHVOR.jpg" TargetMode="External" /><Relationship Id="rId84" Type="http://schemas.openxmlformats.org/officeDocument/2006/relationships/hyperlink" Target="https://pbs.twimg.com/media/D4QJNqEW4AE3HW_.jpg" TargetMode="External" /><Relationship Id="rId85" Type="http://schemas.openxmlformats.org/officeDocument/2006/relationships/hyperlink" Target="https://pbs.twimg.com/media/D4NAvtoWkAAF6Od.jpg" TargetMode="External" /><Relationship Id="rId86" Type="http://schemas.openxmlformats.org/officeDocument/2006/relationships/hyperlink" Target="https://pbs.twimg.com/media/D4SAF03X4AAmQLu.jpg" TargetMode="External" /><Relationship Id="rId87" Type="http://schemas.openxmlformats.org/officeDocument/2006/relationships/hyperlink" Target="http://pbs.twimg.com/profile_images/1404245782/igeek_normal.jpg" TargetMode="External" /><Relationship Id="rId88" Type="http://schemas.openxmlformats.org/officeDocument/2006/relationships/hyperlink" Target="https://pbs.twimg.com/media/D4SIgsKWAAAXPJP.jpg" TargetMode="External" /><Relationship Id="rId89" Type="http://schemas.openxmlformats.org/officeDocument/2006/relationships/hyperlink" Target="http://pbs.twimg.com/profile_images/1106548447723880448/a08VPvUw_normal.jpg" TargetMode="External" /><Relationship Id="rId90" Type="http://schemas.openxmlformats.org/officeDocument/2006/relationships/hyperlink" Target="http://pbs.twimg.com/profile_images/1106548447723880448/a08VPvUw_normal.jpg" TargetMode="External" /><Relationship Id="rId91" Type="http://schemas.openxmlformats.org/officeDocument/2006/relationships/hyperlink" Target="http://pbs.twimg.com/profile_images/1106548447723880448/a08VPvUw_normal.jpg" TargetMode="External" /><Relationship Id="rId92" Type="http://schemas.openxmlformats.org/officeDocument/2006/relationships/hyperlink" Target="https://pbs.twimg.com/media/D4SYSqtX4AEOn15.jpg" TargetMode="External" /><Relationship Id="rId93" Type="http://schemas.openxmlformats.org/officeDocument/2006/relationships/hyperlink" Target="http://pbs.twimg.com/profile_images/653557869028098049/c_CJe5b8_normal.jpg" TargetMode="External" /><Relationship Id="rId94" Type="http://schemas.openxmlformats.org/officeDocument/2006/relationships/hyperlink" Target="https://pbs.twimg.com/media/D4TNPAAXoAIk0dg.jpg" TargetMode="External" /><Relationship Id="rId95" Type="http://schemas.openxmlformats.org/officeDocument/2006/relationships/hyperlink" Target="https://pbs.twimg.com/media/D4TNPAAXoAIk0dg.jpg" TargetMode="External" /><Relationship Id="rId96" Type="http://schemas.openxmlformats.org/officeDocument/2006/relationships/hyperlink" Target="http://pbs.twimg.com/profile_images/557697019800993794/0TyjH9zG_normal.jpeg" TargetMode="External" /><Relationship Id="rId97" Type="http://schemas.openxmlformats.org/officeDocument/2006/relationships/hyperlink" Target="https://pbs.twimg.com/media/D4TNPAAXoAIk0dg.jpg" TargetMode="External" /><Relationship Id="rId98" Type="http://schemas.openxmlformats.org/officeDocument/2006/relationships/hyperlink" Target="https://pbs.twimg.com/media/D4TNPAAXoAIk0dg.jpg" TargetMode="External" /><Relationship Id="rId99" Type="http://schemas.openxmlformats.org/officeDocument/2006/relationships/hyperlink" Target="https://pbs.twimg.com/media/D4XPKt6WkAE2rhu.jpg" TargetMode="External" /><Relationship Id="rId100" Type="http://schemas.openxmlformats.org/officeDocument/2006/relationships/hyperlink" Target="http://pbs.twimg.com/profile_images/1048816391946686464/BPAefQE3_normal.jpg" TargetMode="External" /><Relationship Id="rId101" Type="http://schemas.openxmlformats.org/officeDocument/2006/relationships/hyperlink" Target="http://pbs.twimg.com/profile_images/879356827296813056/rFOXrNVb_normal.jpg" TargetMode="External" /><Relationship Id="rId102" Type="http://schemas.openxmlformats.org/officeDocument/2006/relationships/hyperlink" Target="http://pbs.twimg.com/profile_images/1050295525742792704/1mFbJ8EN_normal.jpg" TargetMode="External" /><Relationship Id="rId103" Type="http://schemas.openxmlformats.org/officeDocument/2006/relationships/hyperlink" Target="http://pbs.twimg.com/profile_images/1050295525742792704/1mFbJ8EN_normal.jpg" TargetMode="External" /><Relationship Id="rId104" Type="http://schemas.openxmlformats.org/officeDocument/2006/relationships/hyperlink" Target="http://pbs.twimg.com/profile_images/1114682558879371265/xm_0yGg0_normal.jpg" TargetMode="External" /><Relationship Id="rId105" Type="http://schemas.openxmlformats.org/officeDocument/2006/relationships/hyperlink" Target="https://pbs.twimg.com/media/D4iJpHEUwAEP7kP.jpg" TargetMode="External" /><Relationship Id="rId106" Type="http://schemas.openxmlformats.org/officeDocument/2006/relationships/hyperlink" Target="https://pbs.twimg.com/media/D4iJpHEUwAEP7kP.jpg" TargetMode="External" /><Relationship Id="rId107" Type="http://schemas.openxmlformats.org/officeDocument/2006/relationships/hyperlink" Target="https://pbs.twimg.com/media/D4iJpHEUwAEP7kP.jpg" TargetMode="External" /><Relationship Id="rId108" Type="http://schemas.openxmlformats.org/officeDocument/2006/relationships/hyperlink" Target="https://pbs.twimg.com/media/D4iJpHEUwAEP7kP.jpg" TargetMode="External" /><Relationship Id="rId109" Type="http://schemas.openxmlformats.org/officeDocument/2006/relationships/hyperlink" Target="https://pbs.twimg.com/media/D4iJpHEUwAEP7kP.jpg" TargetMode="External" /><Relationship Id="rId110" Type="http://schemas.openxmlformats.org/officeDocument/2006/relationships/hyperlink" Target="http://pbs.twimg.com/profile_images/898670662809788416/PX6614Gr_normal.jpg" TargetMode="External" /><Relationship Id="rId111" Type="http://schemas.openxmlformats.org/officeDocument/2006/relationships/hyperlink" Target="http://pbs.twimg.com/profile_images/2670814147/126d51998b77516846c033f39d6f108c_normal.png" TargetMode="External" /><Relationship Id="rId112" Type="http://schemas.openxmlformats.org/officeDocument/2006/relationships/hyperlink" Target="https://pbs.twimg.com/media/D4r3D-2W4AI70jR.jpg" TargetMode="External" /><Relationship Id="rId113" Type="http://schemas.openxmlformats.org/officeDocument/2006/relationships/hyperlink" Target="http://pbs.twimg.com/profile_images/378800000760268310/21d6c562fdc031619e0a23678a31b2e6_normal.jpeg" TargetMode="External" /><Relationship Id="rId114" Type="http://schemas.openxmlformats.org/officeDocument/2006/relationships/hyperlink" Target="http://pbs.twimg.com/profile_images/1011580749928124421/mnOfYYe9_normal.jpg" TargetMode="External" /><Relationship Id="rId115" Type="http://schemas.openxmlformats.org/officeDocument/2006/relationships/hyperlink" Target="http://pbs.twimg.com/profile_images/957357277496905733/4O_VqwjY_normal.jpg" TargetMode="External" /><Relationship Id="rId116" Type="http://schemas.openxmlformats.org/officeDocument/2006/relationships/hyperlink" Target="http://pbs.twimg.com/profile_images/1115672084263268352/EtCBsUbk_normal.jpg" TargetMode="External" /><Relationship Id="rId117" Type="http://schemas.openxmlformats.org/officeDocument/2006/relationships/hyperlink" Target="http://pbs.twimg.com/profile_images/1116038657608011776/ABBjmANP_normal.png" TargetMode="External" /><Relationship Id="rId118" Type="http://schemas.openxmlformats.org/officeDocument/2006/relationships/hyperlink" Target="https://pbs.twimg.com/media/D418Kb4WAAIFSLX.jpg" TargetMode="External" /><Relationship Id="rId119" Type="http://schemas.openxmlformats.org/officeDocument/2006/relationships/hyperlink" Target="http://pbs.twimg.com/profile_images/627218048236163072/hDLF-pS5_normal.jpg" TargetMode="External" /><Relationship Id="rId120" Type="http://schemas.openxmlformats.org/officeDocument/2006/relationships/hyperlink" Target="http://pbs.twimg.com/profile_images/869962597424025601/3NHd0kZ__normal.jpg" TargetMode="External" /><Relationship Id="rId121" Type="http://schemas.openxmlformats.org/officeDocument/2006/relationships/hyperlink" Target="http://pbs.twimg.com/profile_images/869962597424025601/3NHd0kZ__normal.jpg" TargetMode="External" /><Relationship Id="rId122" Type="http://schemas.openxmlformats.org/officeDocument/2006/relationships/hyperlink" Target="http://pbs.twimg.com/profile_images/869962597424025601/3NHd0kZ__normal.jpg" TargetMode="External" /><Relationship Id="rId123" Type="http://schemas.openxmlformats.org/officeDocument/2006/relationships/hyperlink" Target="http://pbs.twimg.com/profile_images/934129103942365184/3v4KCYah_normal.jpg" TargetMode="External" /><Relationship Id="rId124" Type="http://schemas.openxmlformats.org/officeDocument/2006/relationships/hyperlink" Target="http://pbs.twimg.com/profile_images/554682966857641984/_CLyu9Uv_normal.png" TargetMode="External" /><Relationship Id="rId125" Type="http://schemas.openxmlformats.org/officeDocument/2006/relationships/hyperlink" Target="http://pbs.twimg.com/profile_images/1115428794213359617/WUtMJH2-_normal.png" TargetMode="External" /><Relationship Id="rId126" Type="http://schemas.openxmlformats.org/officeDocument/2006/relationships/hyperlink" Target="http://pbs.twimg.com/profile_images/689554074136477696/xSxd_U8Y_normal.jpg" TargetMode="External" /><Relationship Id="rId127" Type="http://schemas.openxmlformats.org/officeDocument/2006/relationships/hyperlink" Target="http://pbs.twimg.com/profile_images/689554074136477696/xSxd_U8Y_normal.jpg" TargetMode="External" /><Relationship Id="rId128" Type="http://schemas.openxmlformats.org/officeDocument/2006/relationships/hyperlink" Target="http://pbs.twimg.com/profile_images/1115428794213359617/WUtMJH2-_normal.png" TargetMode="External" /><Relationship Id="rId129" Type="http://schemas.openxmlformats.org/officeDocument/2006/relationships/hyperlink" Target="http://pbs.twimg.com/profile_images/1117680149506314242/wjQ6LC8U_normal.jpg" TargetMode="External" /><Relationship Id="rId130" Type="http://schemas.openxmlformats.org/officeDocument/2006/relationships/hyperlink" Target="http://pbs.twimg.com/profile_images/378800000708431883/9ca32f3333fa7e8e3d049cbbd5802a52_normal.png" TargetMode="External" /><Relationship Id="rId131" Type="http://schemas.openxmlformats.org/officeDocument/2006/relationships/hyperlink" Target="http://pbs.twimg.com/profile_images/608300135051837442/r7K9329n_normal.png" TargetMode="External" /><Relationship Id="rId132" Type="http://schemas.openxmlformats.org/officeDocument/2006/relationships/hyperlink" Target="http://pbs.twimg.com/profile_images/813751051559968768/Y4nn8q1X_normal.jpg" TargetMode="External" /><Relationship Id="rId133" Type="http://schemas.openxmlformats.org/officeDocument/2006/relationships/hyperlink" Target="http://pbs.twimg.com/profile_images/813751051559968768/Y4nn8q1X_normal.jpg" TargetMode="External" /><Relationship Id="rId134" Type="http://schemas.openxmlformats.org/officeDocument/2006/relationships/hyperlink" Target="http://pbs.twimg.com/profile_images/813751051559968768/Y4nn8q1X_normal.jpg" TargetMode="External" /><Relationship Id="rId135" Type="http://schemas.openxmlformats.org/officeDocument/2006/relationships/hyperlink" Target="http://pbs.twimg.com/profile_images/813751051559968768/Y4nn8q1X_normal.jpg" TargetMode="External" /><Relationship Id="rId136" Type="http://schemas.openxmlformats.org/officeDocument/2006/relationships/hyperlink" Target="http://pbs.twimg.com/profile_images/1062408353588989952/bd8hjMmS_normal.jpg" TargetMode="External" /><Relationship Id="rId137" Type="http://schemas.openxmlformats.org/officeDocument/2006/relationships/hyperlink" Target="http://pbs.twimg.com/profile_images/660117415670521856/T0Nvd70p_normal.png" TargetMode="External" /><Relationship Id="rId138" Type="http://schemas.openxmlformats.org/officeDocument/2006/relationships/hyperlink" Target="https://pbs.twimg.com/media/D1ZXffAW0AAauiF.jpg" TargetMode="External" /><Relationship Id="rId139" Type="http://schemas.openxmlformats.org/officeDocument/2006/relationships/hyperlink" Target="http://pbs.twimg.com/profile_images/935192089750536192/e-CEBKRR_normal.jpg" TargetMode="External" /><Relationship Id="rId140" Type="http://schemas.openxmlformats.org/officeDocument/2006/relationships/hyperlink" Target="http://pbs.twimg.com/profile_images/1082557217398812673/4Nf9OfpG_normal.jpg" TargetMode="External" /><Relationship Id="rId141" Type="http://schemas.openxmlformats.org/officeDocument/2006/relationships/hyperlink" Target="http://pbs.twimg.com/profile_images/935192089750536192/e-CEBKRR_normal.jpg" TargetMode="External" /><Relationship Id="rId142" Type="http://schemas.openxmlformats.org/officeDocument/2006/relationships/hyperlink" Target="https://pbs.twimg.com/media/D39SeF4XsAItZOs.jpg" TargetMode="External" /><Relationship Id="rId143" Type="http://schemas.openxmlformats.org/officeDocument/2006/relationships/hyperlink" Target="https://pbs.twimg.com/media/D4NAjASXoAE-hC3.jpg" TargetMode="External" /><Relationship Id="rId144" Type="http://schemas.openxmlformats.org/officeDocument/2006/relationships/hyperlink" Target="http://pbs.twimg.com/profile_images/1082557217398812673/4Nf9OfpG_normal.jpg" TargetMode="External" /><Relationship Id="rId145" Type="http://schemas.openxmlformats.org/officeDocument/2006/relationships/hyperlink" Target="http://pbs.twimg.com/profile_images/1082557217398812673/4Nf9OfpG_normal.jpg" TargetMode="External" /><Relationship Id="rId146" Type="http://schemas.openxmlformats.org/officeDocument/2006/relationships/hyperlink" Target="https://pbs.twimg.com/media/D4R_288XoAcrVU3.jpg" TargetMode="External" /><Relationship Id="rId147" Type="http://schemas.openxmlformats.org/officeDocument/2006/relationships/hyperlink" Target="http://pbs.twimg.com/profile_images/1082557217398812673/4Nf9OfpG_normal.jpg" TargetMode="External" /><Relationship Id="rId148" Type="http://schemas.openxmlformats.org/officeDocument/2006/relationships/hyperlink" Target="https://pbs.twimg.com/media/D5B3WvBW0AAwGvv.jpg" TargetMode="External" /><Relationship Id="rId149" Type="http://schemas.openxmlformats.org/officeDocument/2006/relationships/hyperlink" Target="http://pbs.twimg.com/profile_images/1082557217398812673/4Nf9OfpG_normal.jpg" TargetMode="External" /><Relationship Id="rId150" Type="http://schemas.openxmlformats.org/officeDocument/2006/relationships/hyperlink" Target="http://pbs.twimg.com/profile_images/1082557217398812673/4Nf9OfpG_normal.jpg" TargetMode="External" /><Relationship Id="rId151" Type="http://schemas.openxmlformats.org/officeDocument/2006/relationships/hyperlink" Target="http://pbs.twimg.com/profile_images/1082557217398812673/4Nf9OfpG_normal.jpg" TargetMode="External" /><Relationship Id="rId152" Type="http://schemas.openxmlformats.org/officeDocument/2006/relationships/hyperlink" Target="http://pbs.twimg.com/profile_images/1082557217398812673/4Nf9OfpG_normal.jpg" TargetMode="External" /><Relationship Id="rId153" Type="http://schemas.openxmlformats.org/officeDocument/2006/relationships/hyperlink" Target="https://pbs.twimg.com/media/D4XNyivWAAAZh9H.jpg" TargetMode="External" /><Relationship Id="rId154" Type="http://schemas.openxmlformats.org/officeDocument/2006/relationships/hyperlink" Target="http://pbs.twimg.com/profile_images/1082557217398812673/4Nf9OfpG_normal.jpg" TargetMode="External" /><Relationship Id="rId155" Type="http://schemas.openxmlformats.org/officeDocument/2006/relationships/hyperlink" Target="https://pbs.twimg.com/media/D4XenVDXoAE8A9N.jpg" TargetMode="External" /><Relationship Id="rId156" Type="http://schemas.openxmlformats.org/officeDocument/2006/relationships/hyperlink" Target="http://pbs.twimg.com/profile_images/1082557217398812673/4Nf9OfpG_normal.jpg" TargetMode="External" /><Relationship Id="rId157" Type="http://schemas.openxmlformats.org/officeDocument/2006/relationships/hyperlink" Target="http://pbs.twimg.com/profile_images/1082557217398812673/4Nf9OfpG_normal.jpg" TargetMode="External" /><Relationship Id="rId158" Type="http://schemas.openxmlformats.org/officeDocument/2006/relationships/hyperlink" Target="http://pbs.twimg.com/profile_images/1082557217398812673/4Nf9OfpG_normal.jpg" TargetMode="External" /><Relationship Id="rId159" Type="http://schemas.openxmlformats.org/officeDocument/2006/relationships/hyperlink" Target="http://pbs.twimg.com/profile_images/1082557217398812673/4Nf9OfpG_normal.jpg" TargetMode="External" /><Relationship Id="rId160" Type="http://schemas.openxmlformats.org/officeDocument/2006/relationships/hyperlink" Target="http://pbs.twimg.com/profile_images/1082557217398812673/4Nf9OfpG_normal.jpg" TargetMode="External" /><Relationship Id="rId161" Type="http://schemas.openxmlformats.org/officeDocument/2006/relationships/hyperlink" Target="http://pbs.twimg.com/profile_images/1082557217398812673/4Nf9OfpG_normal.jpg" TargetMode="External" /><Relationship Id="rId162" Type="http://schemas.openxmlformats.org/officeDocument/2006/relationships/hyperlink" Target="http://pbs.twimg.com/profile_images/1082557217398812673/4Nf9OfpG_normal.jpg" TargetMode="External" /><Relationship Id="rId163" Type="http://schemas.openxmlformats.org/officeDocument/2006/relationships/hyperlink" Target="https://pbs.twimg.com/media/D42YKFnW4AAn9Bh.jpg" TargetMode="External" /><Relationship Id="rId164" Type="http://schemas.openxmlformats.org/officeDocument/2006/relationships/hyperlink" Target="http://pbs.twimg.com/profile_images/1082557217398812673/4Nf9OfpG_normal.jpg" TargetMode="External" /><Relationship Id="rId165" Type="http://schemas.openxmlformats.org/officeDocument/2006/relationships/hyperlink" Target="http://pbs.twimg.com/profile_images/1082557217398812673/4Nf9OfpG_normal.jpg" TargetMode="External" /><Relationship Id="rId166" Type="http://schemas.openxmlformats.org/officeDocument/2006/relationships/hyperlink" Target="https://twitter.com/#!/getfieldtitan/status/1116706890900283392" TargetMode="External" /><Relationship Id="rId167" Type="http://schemas.openxmlformats.org/officeDocument/2006/relationships/hyperlink" Target="https://twitter.com/#!/ilceruttino/status/1116730952011612161" TargetMode="External" /><Relationship Id="rId168" Type="http://schemas.openxmlformats.org/officeDocument/2006/relationships/hyperlink" Target="https://twitter.com/#!/grjenkin/status/1116743470394138624" TargetMode="External" /><Relationship Id="rId169" Type="http://schemas.openxmlformats.org/officeDocument/2006/relationships/hyperlink" Target="https://twitter.com/#!/nhlbi_translate/status/1116731148443508737" TargetMode="External" /><Relationship Id="rId170" Type="http://schemas.openxmlformats.org/officeDocument/2006/relationships/hyperlink" Target="https://twitter.com/#!/nhlbi_translate/status/1116740793149140997" TargetMode="External" /><Relationship Id="rId171" Type="http://schemas.openxmlformats.org/officeDocument/2006/relationships/hyperlink" Target="https://twitter.com/#!/nhlbi_translate/status/1116767116764549120" TargetMode="External" /><Relationship Id="rId172" Type="http://schemas.openxmlformats.org/officeDocument/2006/relationships/hyperlink" Target="https://twitter.com/#!/datentreiber/status/1117739234713047040" TargetMode="External" /><Relationship Id="rId173" Type="http://schemas.openxmlformats.org/officeDocument/2006/relationships/hyperlink" Target="https://twitter.com/#!/brainroaring/status/1117808557288763393" TargetMode="External" /><Relationship Id="rId174" Type="http://schemas.openxmlformats.org/officeDocument/2006/relationships/hyperlink" Target="https://twitter.com/#!/databaseusa/status/1117821851529555968" TargetMode="External" /><Relationship Id="rId175" Type="http://schemas.openxmlformats.org/officeDocument/2006/relationships/hyperlink" Target="https://twitter.com/#!/laveur/status/1117881949891117056" TargetMode="External" /><Relationship Id="rId176" Type="http://schemas.openxmlformats.org/officeDocument/2006/relationships/hyperlink" Target="https://twitter.com/#!/pawdeutschland/status/1117733983347986432" TargetMode="External" /><Relationship Id="rId177" Type="http://schemas.openxmlformats.org/officeDocument/2006/relationships/hyperlink" Target="https://twitter.com/#!/anacisiongmbh/status/1118028739286319109" TargetMode="External" /><Relationship Id="rId178" Type="http://schemas.openxmlformats.org/officeDocument/2006/relationships/hyperlink" Target="https://twitter.com/#!/pawind40/status/1117808322550300672" TargetMode="External" /><Relationship Id="rId179" Type="http://schemas.openxmlformats.org/officeDocument/2006/relationships/hyperlink" Target="https://twitter.com/#!/pawind40/status/1118159446595768320" TargetMode="External" /><Relationship Id="rId180" Type="http://schemas.openxmlformats.org/officeDocument/2006/relationships/hyperlink" Target="https://twitter.com/#!/gamergeeknews/status/1118159631799291904" TargetMode="External" /><Relationship Id="rId181" Type="http://schemas.openxmlformats.org/officeDocument/2006/relationships/hyperlink" Target="https://twitter.com/#!/biconnections/status/1118168770579705856" TargetMode="External" /><Relationship Id="rId182" Type="http://schemas.openxmlformats.org/officeDocument/2006/relationships/hyperlink" Target="https://twitter.com/#!/najimmei/status/1116703851212693504" TargetMode="External" /><Relationship Id="rId183" Type="http://schemas.openxmlformats.org/officeDocument/2006/relationships/hyperlink" Target="https://twitter.com/#!/najimmei/status/1117864865660579845" TargetMode="External" /><Relationship Id="rId184" Type="http://schemas.openxmlformats.org/officeDocument/2006/relationships/hyperlink" Target="https://twitter.com/#!/najimmei/status/1118173223223476226" TargetMode="External" /><Relationship Id="rId185" Type="http://schemas.openxmlformats.org/officeDocument/2006/relationships/hyperlink" Target="https://twitter.com/#!/prediidata/status/1118186142191452160" TargetMode="External" /><Relationship Id="rId186" Type="http://schemas.openxmlformats.org/officeDocument/2006/relationships/hyperlink" Target="https://twitter.com/#!/tarun73/status/1118187489603272707" TargetMode="External" /><Relationship Id="rId187" Type="http://schemas.openxmlformats.org/officeDocument/2006/relationships/hyperlink" Target="https://twitter.com/#!/seanthegshep/status/1118369701279744007" TargetMode="External" /><Relationship Id="rId188" Type="http://schemas.openxmlformats.org/officeDocument/2006/relationships/hyperlink" Target="https://twitter.com/#!/steventigeron/status/1118393038907297794" TargetMode="External" /><Relationship Id="rId189" Type="http://schemas.openxmlformats.org/officeDocument/2006/relationships/hyperlink" Target="https://twitter.com/#!/mathew_jaya/status/1118468809948450816" TargetMode="External" /><Relationship Id="rId190" Type="http://schemas.openxmlformats.org/officeDocument/2006/relationships/hyperlink" Target="https://twitter.com/#!/demetriustrader/status/1118244268244643840" TargetMode="External" /><Relationship Id="rId191" Type="http://schemas.openxmlformats.org/officeDocument/2006/relationships/hyperlink" Target="https://twitter.com/#!/trancemyth/status/1118521201171804161" TargetMode="External" /><Relationship Id="rId192" Type="http://schemas.openxmlformats.org/officeDocument/2006/relationships/hyperlink" Target="https://twitter.com/#!/danglobal/status/1118529095023910912" TargetMode="External" /><Relationship Id="rId193" Type="http://schemas.openxmlformats.org/officeDocument/2006/relationships/hyperlink" Target="https://twitter.com/#!/a9raag/status/1118844394231279616" TargetMode="External" /><Relationship Id="rId194" Type="http://schemas.openxmlformats.org/officeDocument/2006/relationships/hyperlink" Target="https://twitter.com/#!/iotworldseries/status/1118501451507150849" TargetMode="External" /><Relationship Id="rId195" Type="http://schemas.openxmlformats.org/officeDocument/2006/relationships/hyperlink" Target="https://twitter.com/#!/thechrischua/status/1118186299297607681" TargetMode="External" /><Relationship Id="rId196" Type="http://schemas.openxmlformats.org/officeDocument/2006/relationships/hyperlink" Target="https://twitter.com/#!/thechrischua/status/1118844690298699776" TargetMode="External" /><Relationship Id="rId197" Type="http://schemas.openxmlformats.org/officeDocument/2006/relationships/hyperlink" Target="https://twitter.com/#!/zephyrthetiger/status/1118948549125758976" TargetMode="External" /><Relationship Id="rId198" Type="http://schemas.openxmlformats.org/officeDocument/2006/relationships/hyperlink" Target="https://twitter.com/#!/mala_moot/status/1119296576608964609" TargetMode="External" /><Relationship Id="rId199" Type="http://schemas.openxmlformats.org/officeDocument/2006/relationships/hyperlink" Target="https://twitter.com/#!/thebearhurley/status/1119306393683501056" TargetMode="External" /><Relationship Id="rId200" Type="http://schemas.openxmlformats.org/officeDocument/2006/relationships/hyperlink" Target="https://twitter.com/#!/syrianbryn/status/1119310168813182976" TargetMode="External" /><Relationship Id="rId201" Type="http://schemas.openxmlformats.org/officeDocument/2006/relationships/hyperlink" Target="https://twitter.com/#!/tohrufusky/status/1119295859097649157" TargetMode="External" /><Relationship Id="rId202" Type="http://schemas.openxmlformats.org/officeDocument/2006/relationships/hyperlink" Target="https://twitter.com/#!/boomervoneistee/status/1119550840942092288" TargetMode="External" /><Relationship Id="rId203" Type="http://schemas.openxmlformats.org/officeDocument/2006/relationships/hyperlink" Target="https://twitter.com/#!/bcmachlearn/status/1119981073113468929" TargetMode="External" /><Relationship Id="rId204" Type="http://schemas.openxmlformats.org/officeDocument/2006/relationships/hyperlink" Target="https://twitter.com/#!/beyondthearc/status/1118198388988604416" TargetMode="External" /><Relationship Id="rId205" Type="http://schemas.openxmlformats.org/officeDocument/2006/relationships/hyperlink" Target="https://twitter.com/#!/beyondthearc/status/1119979106475618305" TargetMode="External" /><Relationship Id="rId206" Type="http://schemas.openxmlformats.org/officeDocument/2006/relationships/hyperlink" Target="https://twitter.com/#!/dmgerbino/status/1120007854965108737" TargetMode="External" /><Relationship Id="rId207" Type="http://schemas.openxmlformats.org/officeDocument/2006/relationships/hyperlink" Target="https://twitter.com/#!/ottlegalrebels/status/1120284247317733377" TargetMode="External" /><Relationship Id="rId208" Type="http://schemas.openxmlformats.org/officeDocument/2006/relationships/hyperlink" Target="https://twitter.com/#!/gagnelegal/status/1120285318664658945" TargetMode="External" /><Relationship Id="rId209" Type="http://schemas.openxmlformats.org/officeDocument/2006/relationships/hyperlink" Target="https://twitter.com/#!/corgizilla/status/1120370526357049345" TargetMode="External" /><Relationship Id="rId210" Type="http://schemas.openxmlformats.org/officeDocument/2006/relationships/hyperlink" Target="https://twitter.com/#!/pupperuki/status/1120431795936403456" TargetMode="External" /><Relationship Id="rId211" Type="http://schemas.openxmlformats.org/officeDocument/2006/relationships/hyperlink" Target="https://twitter.com/#!/pawhealth/status/1120688402721067010" TargetMode="External" /><Relationship Id="rId212" Type="http://schemas.openxmlformats.org/officeDocument/2006/relationships/hyperlink" Target="https://twitter.com/#!/gnfrazier/status/1120723552028827648" TargetMode="External" /><Relationship Id="rId213" Type="http://schemas.openxmlformats.org/officeDocument/2006/relationships/hyperlink" Target="https://twitter.com/#!/machinelearn_d/status/1118353213785165824" TargetMode="External" /><Relationship Id="rId214" Type="http://schemas.openxmlformats.org/officeDocument/2006/relationships/hyperlink" Target="https://twitter.com/#!/machinelearn_d/status/1118353417611595776" TargetMode="External" /><Relationship Id="rId215" Type="http://schemas.openxmlformats.org/officeDocument/2006/relationships/hyperlink" Target="https://twitter.com/#!/machinelearn_d/status/1120725156828082176" TargetMode="External" /><Relationship Id="rId216" Type="http://schemas.openxmlformats.org/officeDocument/2006/relationships/hyperlink" Target="https://twitter.com/#!/wortpixel/status/1120950680934592512" TargetMode="External" /><Relationship Id="rId217" Type="http://schemas.openxmlformats.org/officeDocument/2006/relationships/hyperlink" Target="https://twitter.com/#!/ingomierswa/status/1120982973367627777" TargetMode="External" /><Relationship Id="rId218" Type="http://schemas.openxmlformats.org/officeDocument/2006/relationships/hyperlink" Target="https://twitter.com/#!/pacanthro/status/1117878383457648640" TargetMode="External" /><Relationship Id="rId219" Type="http://schemas.openxmlformats.org/officeDocument/2006/relationships/hyperlink" Target="https://twitter.com/#!/spectrumfox/status/1117878418538811392" TargetMode="External" /><Relationship Id="rId220" Type="http://schemas.openxmlformats.org/officeDocument/2006/relationships/hyperlink" Target="https://twitter.com/#!/spectrumfox/status/1121143221482967041" TargetMode="External" /><Relationship Id="rId221" Type="http://schemas.openxmlformats.org/officeDocument/2006/relationships/hyperlink" Target="https://twitter.com/#!/pacanthro/status/1121143185567178755" TargetMode="External" /><Relationship Id="rId222" Type="http://schemas.openxmlformats.org/officeDocument/2006/relationships/hyperlink" Target="https://twitter.com/#!/sdwolf/status/1121180207476461568" TargetMode="External" /><Relationship Id="rId223" Type="http://schemas.openxmlformats.org/officeDocument/2006/relationships/hyperlink" Target="https://twitter.com/#!/rapidminer/status/1120945507650670603" TargetMode="External" /><Relationship Id="rId224" Type="http://schemas.openxmlformats.org/officeDocument/2006/relationships/hyperlink" Target="https://twitter.com/#!/fredgedling/status/1121392897750962176" TargetMode="External" /><Relationship Id="rId225" Type="http://schemas.openxmlformats.org/officeDocument/2006/relationships/hyperlink" Target="https://twitter.com/#!/predictanalytic/status/1120274315591569408" TargetMode="External" /><Relationship Id="rId226" Type="http://schemas.openxmlformats.org/officeDocument/2006/relationships/hyperlink" Target="https://twitter.com/#!/predictanalytic/status/1120716728940425218" TargetMode="External" /><Relationship Id="rId227" Type="http://schemas.openxmlformats.org/officeDocument/2006/relationships/hyperlink" Target="https://twitter.com/#!/predictanalytic/status/1121052096453693445" TargetMode="External" /><Relationship Id="rId228" Type="http://schemas.openxmlformats.org/officeDocument/2006/relationships/hyperlink" Target="https://twitter.com/#!/predictanalytic/status/1121397123130388480" TargetMode="External" /><Relationship Id="rId229" Type="http://schemas.openxmlformats.org/officeDocument/2006/relationships/hyperlink" Target="https://twitter.com/#!/elc/status/1121430238112518144" TargetMode="External" /><Relationship Id="rId230" Type="http://schemas.openxmlformats.org/officeDocument/2006/relationships/hyperlink" Target="https://twitter.com/#!/datacrunch_lab/status/1120720925559808002" TargetMode="External" /><Relationship Id="rId231" Type="http://schemas.openxmlformats.org/officeDocument/2006/relationships/hyperlink" Target="https://twitter.com/#!/pawcon/status/1105166959241498625" TargetMode="External" /><Relationship Id="rId232" Type="http://schemas.openxmlformats.org/officeDocument/2006/relationships/hyperlink" Target="https://twitter.com/#!/dlwcon/status/1116665877867450368" TargetMode="External" /><Relationship Id="rId233" Type="http://schemas.openxmlformats.org/officeDocument/2006/relationships/hyperlink" Target="https://twitter.com/#!/pawcon/status/1116666226753908737" TargetMode="External" /><Relationship Id="rId234" Type="http://schemas.openxmlformats.org/officeDocument/2006/relationships/hyperlink" Target="https://twitter.com/#!/dlwcon/status/1118350882800848897" TargetMode="External" /><Relationship Id="rId235" Type="http://schemas.openxmlformats.org/officeDocument/2006/relationships/hyperlink" Target="https://twitter.com/#!/pawcon/status/1116701910973726720" TargetMode="External" /><Relationship Id="rId236" Type="http://schemas.openxmlformats.org/officeDocument/2006/relationships/hyperlink" Target="https://twitter.com/#!/pawcon/status/1117808104119336960" TargetMode="External" /><Relationship Id="rId237" Type="http://schemas.openxmlformats.org/officeDocument/2006/relationships/hyperlink" Target="https://twitter.com/#!/pawcon/status/1117446213593444354" TargetMode="External" /><Relationship Id="rId238" Type="http://schemas.openxmlformats.org/officeDocument/2006/relationships/hyperlink" Target="https://twitter.com/#!/pawcon/status/1117808649878089728" TargetMode="External" /><Relationship Id="rId239" Type="http://schemas.openxmlformats.org/officeDocument/2006/relationships/hyperlink" Target="https://twitter.com/#!/pawcon/status/1118159190919397378" TargetMode="External" /><Relationship Id="rId240" Type="http://schemas.openxmlformats.org/officeDocument/2006/relationships/hyperlink" Target="https://twitter.com/#!/pawcon/status/1118348447810314247" TargetMode="External" /><Relationship Id="rId241" Type="http://schemas.openxmlformats.org/officeDocument/2006/relationships/hyperlink" Target="https://twitter.com/#!/nycpyladies/status/1121529827817918470" TargetMode="External" /><Relationship Id="rId242" Type="http://schemas.openxmlformats.org/officeDocument/2006/relationships/hyperlink" Target="https://twitter.com/#!/pawcon/status/1116707590547939329" TargetMode="External" /><Relationship Id="rId243" Type="http://schemas.openxmlformats.org/officeDocument/2006/relationships/hyperlink" Target="https://twitter.com/#!/pawcon/status/1116721479960465408" TargetMode="External" /><Relationship Id="rId244" Type="http://schemas.openxmlformats.org/officeDocument/2006/relationships/hyperlink" Target="https://twitter.com/#!/pawcon/status/1117083838142930945" TargetMode="External" /><Relationship Id="rId245" Type="http://schemas.openxmlformats.org/officeDocument/2006/relationships/hyperlink" Target="https://twitter.com/#!/pawcon/status/1118171042638368769" TargetMode="External" /><Relationship Id="rId246" Type="http://schemas.openxmlformats.org/officeDocument/2006/relationships/hyperlink" Target="https://twitter.com/#!/pawcon/status/1118526352364322825" TargetMode="External" /><Relationship Id="rId247" Type="http://schemas.openxmlformats.org/officeDocument/2006/relationships/hyperlink" Target="https://twitter.com/#!/pawcon/status/1118533431430750209" TargetMode="External" /><Relationship Id="rId248" Type="http://schemas.openxmlformats.org/officeDocument/2006/relationships/hyperlink" Target="https://twitter.com/#!/pawcon/status/1118544851254022144" TargetMode="External" /><Relationship Id="rId249" Type="http://schemas.openxmlformats.org/officeDocument/2006/relationships/hyperlink" Target="https://twitter.com/#!/pawcon/status/1118895804922630149" TargetMode="External" /><Relationship Id="rId250" Type="http://schemas.openxmlformats.org/officeDocument/2006/relationships/hyperlink" Target="https://twitter.com/#!/pawcon/status/1119258194994434053" TargetMode="External" /><Relationship Id="rId251" Type="http://schemas.openxmlformats.org/officeDocument/2006/relationships/hyperlink" Target="https://twitter.com/#!/pawcon/status/1119620560714194946" TargetMode="External" /><Relationship Id="rId252" Type="http://schemas.openxmlformats.org/officeDocument/2006/relationships/hyperlink" Target="https://twitter.com/#!/pawcon/status/1119982942149910529" TargetMode="External" /><Relationship Id="rId253" Type="http://schemas.openxmlformats.org/officeDocument/2006/relationships/hyperlink" Target="https://twitter.com/#!/pawcon/status/1120345354501861376" TargetMode="External" /><Relationship Id="rId254" Type="http://schemas.openxmlformats.org/officeDocument/2006/relationships/hyperlink" Target="https://twitter.com/#!/pawcon/status/1120707737225179139" TargetMode="External" /><Relationship Id="rId255" Type="http://schemas.openxmlformats.org/officeDocument/2006/relationships/hyperlink" Target="https://twitter.com/#!/pawcon/status/1120716576393531392" TargetMode="External" /><Relationship Id="rId256" Type="http://schemas.openxmlformats.org/officeDocument/2006/relationships/hyperlink" Target="https://twitter.com/#!/pawcon/status/1120719182872633346" TargetMode="External" /><Relationship Id="rId257" Type="http://schemas.openxmlformats.org/officeDocument/2006/relationships/hyperlink" Target="https://twitter.com/#!/pawcon/status/1121070136319008770" TargetMode="External" /><Relationship Id="rId258" Type="http://schemas.openxmlformats.org/officeDocument/2006/relationships/hyperlink" Target="https://twitter.com/#!/pawcon/status/1121432520216797192" TargetMode="External" /><Relationship Id="rId259" Type="http://schemas.openxmlformats.org/officeDocument/2006/relationships/comments" Target="../comments12.xml" /><Relationship Id="rId260" Type="http://schemas.openxmlformats.org/officeDocument/2006/relationships/vmlDrawing" Target="../drawings/vmlDrawing6.vml" /><Relationship Id="rId261" Type="http://schemas.openxmlformats.org/officeDocument/2006/relationships/table" Target="../tables/table22.xml" /><Relationship Id="rId26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etfieldtitan.com/" TargetMode="External" /><Relationship Id="rId2" Type="http://schemas.openxmlformats.org/officeDocument/2006/relationships/hyperlink" Target="http://t.co/jMdJgh3yn8" TargetMode="External" /><Relationship Id="rId3" Type="http://schemas.openxmlformats.org/officeDocument/2006/relationships/hyperlink" Target="https://t.co/x8lm4RSGwW" TargetMode="External" /><Relationship Id="rId4" Type="http://schemas.openxmlformats.org/officeDocument/2006/relationships/hyperlink" Target="https://t.co/6eSRKZZYxj" TargetMode="External" /><Relationship Id="rId5" Type="http://schemas.openxmlformats.org/officeDocument/2006/relationships/hyperlink" Target="http://t.co/VUuD9vJM0Q" TargetMode="External" /><Relationship Id="rId6" Type="http://schemas.openxmlformats.org/officeDocument/2006/relationships/hyperlink" Target="http://www.jamesdodkins.com/" TargetMode="External" /><Relationship Id="rId7" Type="http://schemas.openxmlformats.org/officeDocument/2006/relationships/hyperlink" Target="https://t.co/U0ERFUK3Bl" TargetMode="External" /><Relationship Id="rId8" Type="http://schemas.openxmlformats.org/officeDocument/2006/relationships/hyperlink" Target="http://www.predictiveanalyticsworld.com/" TargetMode="External" /><Relationship Id="rId9" Type="http://schemas.openxmlformats.org/officeDocument/2006/relationships/hyperlink" Target="http://t.co/Oj8LjMsH" TargetMode="External" /><Relationship Id="rId10" Type="http://schemas.openxmlformats.org/officeDocument/2006/relationships/hyperlink" Target="http://garryjenkin.brandyourself.com/" TargetMode="External" /><Relationship Id="rId11" Type="http://schemas.openxmlformats.org/officeDocument/2006/relationships/hyperlink" Target="http://www.rightrelevance.com/" TargetMode="External" /><Relationship Id="rId12" Type="http://schemas.openxmlformats.org/officeDocument/2006/relationships/hyperlink" Target="https://www.nhlbi.nih.gov/about/org/ctris" TargetMode="External" /><Relationship Id="rId13" Type="http://schemas.openxmlformats.org/officeDocument/2006/relationships/hyperlink" Target="https://t.co/T4j355Evo7" TargetMode="External" /><Relationship Id="rId14" Type="http://schemas.openxmlformats.org/officeDocument/2006/relationships/hyperlink" Target="http://t.co/AvLGWA8mLe" TargetMode="External" /><Relationship Id="rId15" Type="http://schemas.openxmlformats.org/officeDocument/2006/relationships/hyperlink" Target="https://t.co/7uxdswrABI" TargetMode="External" /><Relationship Id="rId16" Type="http://schemas.openxmlformats.org/officeDocument/2006/relationships/hyperlink" Target="http://t.co/5a7cTu2vly" TargetMode="External" /><Relationship Id="rId17" Type="http://schemas.openxmlformats.org/officeDocument/2006/relationships/hyperlink" Target="https://public.csr.nih.gov/" TargetMode="External" /><Relationship Id="rId18" Type="http://schemas.openxmlformats.org/officeDocument/2006/relationships/hyperlink" Target="http://t.co/c2swB28Zhm" TargetMode="External" /><Relationship Id="rId19" Type="http://schemas.openxmlformats.org/officeDocument/2006/relationships/hyperlink" Target="https://t.co/cwz4m9BqJ0" TargetMode="External" /><Relationship Id="rId20" Type="http://schemas.openxmlformats.org/officeDocument/2006/relationships/hyperlink" Target="http://t.co/MVqIlpCIKl" TargetMode="External" /><Relationship Id="rId21" Type="http://schemas.openxmlformats.org/officeDocument/2006/relationships/hyperlink" Target="http://roaringbrain.com/" TargetMode="External" /><Relationship Id="rId22" Type="http://schemas.openxmlformats.org/officeDocument/2006/relationships/hyperlink" Target="http://mark-douglass.com/" TargetMode="External" /><Relationship Id="rId23" Type="http://schemas.openxmlformats.org/officeDocument/2006/relationships/hyperlink" Target="http://www.predictiveanalyticsworld.com/mfg/2017/?utm_medium=referral-organic&amp;utm_campaign=MFGCH17&amp;u" TargetMode="External" /><Relationship Id="rId24" Type="http://schemas.openxmlformats.org/officeDocument/2006/relationships/hyperlink" Target="http://t.co/sZiKGmZrNw" TargetMode="External" /><Relationship Id="rId25" Type="http://schemas.openxmlformats.org/officeDocument/2006/relationships/hyperlink" Target="https://t.co/EiIJqmaCQw" TargetMode="External" /><Relationship Id="rId26" Type="http://schemas.openxmlformats.org/officeDocument/2006/relationships/hyperlink" Target="https://t.co/0NqelTJrAr" TargetMode="External" /><Relationship Id="rId27" Type="http://schemas.openxmlformats.org/officeDocument/2006/relationships/hyperlink" Target="http://t.co/ixDmgafsPV" TargetMode="External" /><Relationship Id="rId28" Type="http://schemas.openxmlformats.org/officeDocument/2006/relationships/hyperlink" Target="https://www.anacision.de/" TargetMode="External" /><Relationship Id="rId29" Type="http://schemas.openxmlformats.org/officeDocument/2006/relationships/hyperlink" Target="https://t.co/bKBtZeAFrh" TargetMode="External" /><Relationship Id="rId30" Type="http://schemas.openxmlformats.org/officeDocument/2006/relationships/hyperlink" Target="https://www.linkedin.com/in/jaya-mathew-b4a9448" TargetMode="External" /><Relationship Id="rId31" Type="http://schemas.openxmlformats.org/officeDocument/2006/relationships/hyperlink" Target="https://t.co/30nsVFK3g3" TargetMode="External" /><Relationship Id="rId32" Type="http://schemas.openxmlformats.org/officeDocument/2006/relationships/hyperlink" Target="http://gamer-geek-news.com/" TargetMode="External" /><Relationship Id="rId33" Type="http://schemas.openxmlformats.org/officeDocument/2006/relationships/hyperlink" Target="http://bit.ly/IHhZkz" TargetMode="External" /><Relationship Id="rId34" Type="http://schemas.openxmlformats.org/officeDocument/2006/relationships/hyperlink" Target="http://t.co/IO46kzz8il" TargetMode="External" /><Relationship Id="rId35" Type="http://schemas.openxmlformats.org/officeDocument/2006/relationships/hyperlink" Target="https://t.co/kuzA5mjGin" TargetMode="External" /><Relationship Id="rId36" Type="http://schemas.openxmlformats.org/officeDocument/2006/relationships/hyperlink" Target="http://t.co/EZndXBd1oh" TargetMode="External" /><Relationship Id="rId37" Type="http://schemas.openxmlformats.org/officeDocument/2006/relationships/hyperlink" Target="https://t.co/EqI8qqT9GM" TargetMode="External" /><Relationship Id="rId38" Type="http://schemas.openxmlformats.org/officeDocument/2006/relationships/hyperlink" Target="https://t.co/n8dzdMoiqa" TargetMode="External" /><Relationship Id="rId39" Type="http://schemas.openxmlformats.org/officeDocument/2006/relationships/hyperlink" Target="https://t.co/1mPqLCkqPk" TargetMode="External" /><Relationship Id="rId40" Type="http://schemas.openxmlformats.org/officeDocument/2006/relationships/hyperlink" Target="https://contact.buzzfeed.com/" TargetMode="External" /><Relationship Id="rId41" Type="http://schemas.openxmlformats.org/officeDocument/2006/relationships/hyperlink" Target="https://t.co/MgiPJFmHdB" TargetMode="External" /><Relationship Id="rId42" Type="http://schemas.openxmlformats.org/officeDocument/2006/relationships/hyperlink" Target="http://t.co/aaeTjI6uRu" TargetMode="External" /><Relationship Id="rId43" Type="http://schemas.openxmlformats.org/officeDocument/2006/relationships/hyperlink" Target="https://t.co/BHu3XxYJTM" TargetMode="External" /><Relationship Id="rId44" Type="http://schemas.openxmlformats.org/officeDocument/2006/relationships/hyperlink" Target="https://t.co/8TZSU9jHWd" TargetMode="External" /><Relationship Id="rId45" Type="http://schemas.openxmlformats.org/officeDocument/2006/relationships/hyperlink" Target="https://t.co/PODzM70ek2" TargetMode="External" /><Relationship Id="rId46" Type="http://schemas.openxmlformats.org/officeDocument/2006/relationships/hyperlink" Target="https://digitalagencynetwork.com/" TargetMode="External" /><Relationship Id="rId47" Type="http://schemas.openxmlformats.org/officeDocument/2006/relationships/hyperlink" Target="https://tmt.knect365.com/iot-world-series/" TargetMode="External" /><Relationship Id="rId48" Type="http://schemas.openxmlformats.org/officeDocument/2006/relationships/hyperlink" Target="https://code.thechrischua.com/" TargetMode="External" /><Relationship Id="rId49" Type="http://schemas.openxmlformats.org/officeDocument/2006/relationships/hyperlink" Target="https://t.co/R1iWGL1mIT" TargetMode="External" /><Relationship Id="rId50" Type="http://schemas.openxmlformats.org/officeDocument/2006/relationships/hyperlink" Target="https://t.co/A9nsG6PHi9" TargetMode="External" /><Relationship Id="rId51" Type="http://schemas.openxmlformats.org/officeDocument/2006/relationships/hyperlink" Target="http://www.furaffinity.net/user/syrian" TargetMode="External" /><Relationship Id="rId52" Type="http://schemas.openxmlformats.org/officeDocument/2006/relationships/hyperlink" Target="https://beyondthearc.com/" TargetMode="External" /><Relationship Id="rId53" Type="http://schemas.openxmlformats.org/officeDocument/2006/relationships/hyperlink" Target="http://www.dmgerbino.com/" TargetMode="External" /><Relationship Id="rId54" Type="http://schemas.openxmlformats.org/officeDocument/2006/relationships/hyperlink" Target="http://www.gagnelaw.ca/" TargetMode="External" /><Relationship Id="rId55" Type="http://schemas.openxmlformats.org/officeDocument/2006/relationships/hyperlink" Target="http://www.gagnelaw.ca/" TargetMode="External" /><Relationship Id="rId56" Type="http://schemas.openxmlformats.org/officeDocument/2006/relationships/hyperlink" Target="https://t.co/2A2ib0Qg7I" TargetMode="External" /><Relationship Id="rId57" Type="http://schemas.openxmlformats.org/officeDocument/2006/relationships/hyperlink" Target="https://t.co/XgNdXYDhwZ" TargetMode="External" /><Relationship Id="rId58" Type="http://schemas.openxmlformats.org/officeDocument/2006/relationships/hyperlink" Target="https://www.flickr.com/photos/151051226@N03/albums" TargetMode="External" /><Relationship Id="rId59" Type="http://schemas.openxmlformats.org/officeDocument/2006/relationships/hyperlink" Target="https://t.co/1HNKGPT9eC" TargetMode="External" /><Relationship Id="rId60" Type="http://schemas.openxmlformats.org/officeDocument/2006/relationships/hyperlink" Target="http://www.wm.edu/" TargetMode="External" /><Relationship Id="rId61" Type="http://schemas.openxmlformats.org/officeDocument/2006/relationships/hyperlink" Target="https://t.co/9arb4WiFY8" TargetMode="External" /><Relationship Id="rId62" Type="http://schemas.openxmlformats.org/officeDocument/2006/relationships/hyperlink" Target="http://www.datacrunchlab.com/" TargetMode="External" /><Relationship Id="rId63" Type="http://schemas.openxmlformats.org/officeDocument/2006/relationships/hyperlink" Target="https://t.co/Nd0bjNnGNr" TargetMode="External" /><Relationship Id="rId64" Type="http://schemas.openxmlformats.org/officeDocument/2006/relationships/hyperlink" Target="https://t.co/A3llhoKpLN" TargetMode="External" /><Relationship Id="rId65" Type="http://schemas.openxmlformats.org/officeDocument/2006/relationships/hyperlink" Target="http://www.rapidminer.com/" TargetMode="External" /><Relationship Id="rId66" Type="http://schemas.openxmlformats.org/officeDocument/2006/relationships/hyperlink" Target="http://rapidminer.com/" TargetMode="External" /><Relationship Id="rId67" Type="http://schemas.openxmlformats.org/officeDocument/2006/relationships/hyperlink" Target="http://t.co/mNUuIKAdYy" TargetMode="External" /><Relationship Id="rId68" Type="http://schemas.openxmlformats.org/officeDocument/2006/relationships/hyperlink" Target="http://www.rapidminer.com/" TargetMode="External" /><Relationship Id="rId69" Type="http://schemas.openxmlformats.org/officeDocument/2006/relationships/hyperlink" Target="http://t.co/5I9Il4CI8j" TargetMode="External" /><Relationship Id="rId70" Type="http://schemas.openxmlformats.org/officeDocument/2006/relationships/hyperlink" Target="http://linkedin.com/in/anirudhkoul" TargetMode="External" /><Relationship Id="rId71" Type="http://schemas.openxmlformats.org/officeDocument/2006/relationships/hyperlink" Target="https://t.co/b0uA0gZ6t3" TargetMode="External" /><Relationship Id="rId72" Type="http://schemas.openxmlformats.org/officeDocument/2006/relationships/hyperlink" Target="https://t.co/XidcMETENd" TargetMode="External" /><Relationship Id="rId73" Type="http://schemas.openxmlformats.org/officeDocument/2006/relationships/hyperlink" Target="http://t.co/5syfYPjUEG" TargetMode="External" /><Relationship Id="rId74" Type="http://schemas.openxmlformats.org/officeDocument/2006/relationships/hyperlink" Target="https://t.co/0ajt4dAbp4" TargetMode="External" /><Relationship Id="rId75" Type="http://schemas.openxmlformats.org/officeDocument/2006/relationships/hyperlink" Target="https://t.co/V05nu4kkDP" TargetMode="External" /><Relationship Id="rId76" Type="http://schemas.openxmlformats.org/officeDocument/2006/relationships/hyperlink" Target="http://ghc.anitab.org/" TargetMode="External" /><Relationship Id="rId77" Type="http://schemas.openxmlformats.org/officeDocument/2006/relationships/hyperlink" Target="https://t.co/As89fOB6VE" TargetMode="External" /><Relationship Id="rId78" Type="http://schemas.openxmlformats.org/officeDocument/2006/relationships/hyperlink" Target="https://pbs.twimg.com/profile_banners/1021396046973321216/1554877703" TargetMode="External" /><Relationship Id="rId79" Type="http://schemas.openxmlformats.org/officeDocument/2006/relationships/hyperlink" Target="https://pbs.twimg.com/profile_banners/1431255469/1403630989" TargetMode="External" /><Relationship Id="rId80" Type="http://schemas.openxmlformats.org/officeDocument/2006/relationships/hyperlink" Target="https://pbs.twimg.com/profile_banners/17163609/1485467493" TargetMode="External" /><Relationship Id="rId81" Type="http://schemas.openxmlformats.org/officeDocument/2006/relationships/hyperlink" Target="https://pbs.twimg.com/profile_banners/239881246/1487343479" TargetMode="External" /><Relationship Id="rId82" Type="http://schemas.openxmlformats.org/officeDocument/2006/relationships/hyperlink" Target="https://pbs.twimg.com/profile_banners/333644746/1548854811" TargetMode="External" /><Relationship Id="rId83" Type="http://schemas.openxmlformats.org/officeDocument/2006/relationships/hyperlink" Target="https://pbs.twimg.com/profile_banners/1394246070/1552986159" TargetMode="External" /><Relationship Id="rId84" Type="http://schemas.openxmlformats.org/officeDocument/2006/relationships/hyperlink" Target="https://pbs.twimg.com/profile_banners/31662380/1482273548" TargetMode="External" /><Relationship Id="rId85" Type="http://schemas.openxmlformats.org/officeDocument/2006/relationships/hyperlink" Target="https://pbs.twimg.com/profile_banners/57288936/1529712526" TargetMode="External" /><Relationship Id="rId86" Type="http://schemas.openxmlformats.org/officeDocument/2006/relationships/hyperlink" Target="https://pbs.twimg.com/profile_banners/50010864/1537498017" TargetMode="External" /><Relationship Id="rId87" Type="http://schemas.openxmlformats.org/officeDocument/2006/relationships/hyperlink" Target="https://pbs.twimg.com/profile_banners/38021307/1531794298" TargetMode="External" /><Relationship Id="rId88" Type="http://schemas.openxmlformats.org/officeDocument/2006/relationships/hyperlink" Target="https://pbs.twimg.com/profile_banners/8062702/1413311302" TargetMode="External" /><Relationship Id="rId89" Type="http://schemas.openxmlformats.org/officeDocument/2006/relationships/hyperlink" Target="https://pbs.twimg.com/profile_banners/2511461743/1469029796" TargetMode="External" /><Relationship Id="rId90" Type="http://schemas.openxmlformats.org/officeDocument/2006/relationships/hyperlink" Target="https://pbs.twimg.com/profile_banners/870037900712431624/1502043918" TargetMode="External" /><Relationship Id="rId91" Type="http://schemas.openxmlformats.org/officeDocument/2006/relationships/hyperlink" Target="https://pbs.twimg.com/profile_banners/44783853/1508432767" TargetMode="External" /><Relationship Id="rId92" Type="http://schemas.openxmlformats.org/officeDocument/2006/relationships/hyperlink" Target="https://pbs.twimg.com/profile_banners/108638625/1495134472" TargetMode="External" /><Relationship Id="rId93" Type="http://schemas.openxmlformats.org/officeDocument/2006/relationships/hyperlink" Target="https://pbs.twimg.com/profile_banners/146569971/1553095254" TargetMode="External" /><Relationship Id="rId94" Type="http://schemas.openxmlformats.org/officeDocument/2006/relationships/hyperlink" Target="https://pbs.twimg.com/profile_banners/15134240/1555955219" TargetMode="External" /><Relationship Id="rId95" Type="http://schemas.openxmlformats.org/officeDocument/2006/relationships/hyperlink" Target="https://pbs.twimg.com/profile_banners/68987936/1540302676" TargetMode="External" /><Relationship Id="rId96" Type="http://schemas.openxmlformats.org/officeDocument/2006/relationships/hyperlink" Target="https://pbs.twimg.com/profile_banners/2715280381/1486641521" TargetMode="External" /><Relationship Id="rId97" Type="http://schemas.openxmlformats.org/officeDocument/2006/relationships/hyperlink" Target="https://pbs.twimg.com/profile_banners/769456262/1546936784" TargetMode="External" /><Relationship Id="rId98" Type="http://schemas.openxmlformats.org/officeDocument/2006/relationships/hyperlink" Target="https://pbs.twimg.com/profile_banners/987780156843585536/1524342460" TargetMode="External" /><Relationship Id="rId99" Type="http://schemas.openxmlformats.org/officeDocument/2006/relationships/hyperlink" Target="https://pbs.twimg.com/profile_banners/7998822/1469001875" TargetMode="External" /><Relationship Id="rId100" Type="http://schemas.openxmlformats.org/officeDocument/2006/relationships/hyperlink" Target="https://pbs.twimg.com/profile_banners/1897385054/1554456513" TargetMode="External" /><Relationship Id="rId101" Type="http://schemas.openxmlformats.org/officeDocument/2006/relationships/hyperlink" Target="https://pbs.twimg.com/profile_banners/180494568/1542213781" TargetMode="External" /><Relationship Id="rId102" Type="http://schemas.openxmlformats.org/officeDocument/2006/relationships/hyperlink" Target="https://pbs.twimg.com/profile_banners/17806408/1465953143" TargetMode="External" /><Relationship Id="rId103" Type="http://schemas.openxmlformats.org/officeDocument/2006/relationships/hyperlink" Target="https://pbs.twimg.com/profile_banners/832371799/1519270209" TargetMode="External" /><Relationship Id="rId104" Type="http://schemas.openxmlformats.org/officeDocument/2006/relationships/hyperlink" Target="https://pbs.twimg.com/profile_banners/2573718409/1548711366" TargetMode="External" /><Relationship Id="rId105" Type="http://schemas.openxmlformats.org/officeDocument/2006/relationships/hyperlink" Target="https://pbs.twimg.com/profile_banners/1022439889332260864/1533122166" TargetMode="External" /><Relationship Id="rId106" Type="http://schemas.openxmlformats.org/officeDocument/2006/relationships/hyperlink" Target="https://pbs.twimg.com/profile_banners/74286565/1551998204" TargetMode="External" /><Relationship Id="rId107" Type="http://schemas.openxmlformats.org/officeDocument/2006/relationships/hyperlink" Target="https://pbs.twimg.com/profile_banners/316331833/1431495420" TargetMode="External" /><Relationship Id="rId108" Type="http://schemas.openxmlformats.org/officeDocument/2006/relationships/hyperlink" Target="https://pbs.twimg.com/profile_banners/809273/1500573984" TargetMode="External" /><Relationship Id="rId109" Type="http://schemas.openxmlformats.org/officeDocument/2006/relationships/hyperlink" Target="https://pbs.twimg.com/profile_banners/26492856/1469004237" TargetMode="External" /><Relationship Id="rId110" Type="http://schemas.openxmlformats.org/officeDocument/2006/relationships/hyperlink" Target="https://pbs.twimg.com/profile_banners/7453012/1541626321" TargetMode="External" /><Relationship Id="rId111" Type="http://schemas.openxmlformats.org/officeDocument/2006/relationships/hyperlink" Target="https://pbs.twimg.com/profile_banners/703296564/1525863765" TargetMode="External" /><Relationship Id="rId112" Type="http://schemas.openxmlformats.org/officeDocument/2006/relationships/hyperlink" Target="https://pbs.twimg.com/profile_banners/14428357/1400587071" TargetMode="External" /><Relationship Id="rId113" Type="http://schemas.openxmlformats.org/officeDocument/2006/relationships/hyperlink" Target="https://pbs.twimg.com/profile_banners/436518985/1550595836" TargetMode="External" /><Relationship Id="rId114" Type="http://schemas.openxmlformats.org/officeDocument/2006/relationships/hyperlink" Target="https://pbs.twimg.com/profile_banners/1010293667469365248/1550602773" TargetMode="External" /><Relationship Id="rId115" Type="http://schemas.openxmlformats.org/officeDocument/2006/relationships/hyperlink" Target="https://pbs.twimg.com/profile_banners/11113/1384888594" TargetMode="External" /><Relationship Id="rId116" Type="http://schemas.openxmlformats.org/officeDocument/2006/relationships/hyperlink" Target="https://pbs.twimg.com/profile_banners/3028026848/1476738312" TargetMode="External" /><Relationship Id="rId117" Type="http://schemas.openxmlformats.org/officeDocument/2006/relationships/hyperlink" Target="https://pbs.twimg.com/profile_banners/248835699/1554397167" TargetMode="External" /><Relationship Id="rId118" Type="http://schemas.openxmlformats.org/officeDocument/2006/relationships/hyperlink" Target="https://pbs.twimg.com/profile_banners/18956918/1551193109" TargetMode="External" /><Relationship Id="rId119" Type="http://schemas.openxmlformats.org/officeDocument/2006/relationships/hyperlink" Target="https://pbs.twimg.com/profile_banners/54236551/1398248365" TargetMode="External" /><Relationship Id="rId120" Type="http://schemas.openxmlformats.org/officeDocument/2006/relationships/hyperlink" Target="https://pbs.twimg.com/profile_banners/2526340142/1426996325" TargetMode="External" /><Relationship Id="rId121" Type="http://schemas.openxmlformats.org/officeDocument/2006/relationships/hyperlink" Target="https://pbs.twimg.com/profile_banners/970534589981577216/1554592953" TargetMode="External" /><Relationship Id="rId122" Type="http://schemas.openxmlformats.org/officeDocument/2006/relationships/hyperlink" Target="https://pbs.twimg.com/profile_banners/4493391494/1553203740" TargetMode="External" /><Relationship Id="rId123" Type="http://schemas.openxmlformats.org/officeDocument/2006/relationships/hyperlink" Target="https://pbs.twimg.com/profile_banners/1090139438389305350/1548744680" TargetMode="External" /><Relationship Id="rId124" Type="http://schemas.openxmlformats.org/officeDocument/2006/relationships/hyperlink" Target="https://pbs.twimg.com/profile_banners/2480315653/1507123251" TargetMode="External" /><Relationship Id="rId125" Type="http://schemas.openxmlformats.org/officeDocument/2006/relationships/hyperlink" Target="https://pbs.twimg.com/profile_banners/2208650906/1550569036" TargetMode="External" /><Relationship Id="rId126" Type="http://schemas.openxmlformats.org/officeDocument/2006/relationships/hyperlink" Target="https://pbs.twimg.com/profile_banners/933088556481781760/1543918585" TargetMode="External" /><Relationship Id="rId127" Type="http://schemas.openxmlformats.org/officeDocument/2006/relationships/hyperlink" Target="https://pbs.twimg.com/profile_banners/983629872365944833/1539245009" TargetMode="External" /><Relationship Id="rId128" Type="http://schemas.openxmlformats.org/officeDocument/2006/relationships/hyperlink" Target="https://pbs.twimg.com/profile_banners/3145907362/1555309952" TargetMode="External" /><Relationship Id="rId129" Type="http://schemas.openxmlformats.org/officeDocument/2006/relationships/hyperlink" Target="https://pbs.twimg.com/profile_banners/2826993323/1419217531" TargetMode="External" /><Relationship Id="rId130" Type="http://schemas.openxmlformats.org/officeDocument/2006/relationships/hyperlink" Target="https://pbs.twimg.com/profile_banners/816810481323118592/1483582121" TargetMode="External" /><Relationship Id="rId131" Type="http://schemas.openxmlformats.org/officeDocument/2006/relationships/hyperlink" Target="https://pbs.twimg.com/profile_banners/3376982054/1508343663" TargetMode="External" /><Relationship Id="rId132" Type="http://schemas.openxmlformats.org/officeDocument/2006/relationships/hyperlink" Target="https://pbs.twimg.com/profile_banners/53111253/1548223522" TargetMode="External" /><Relationship Id="rId133" Type="http://schemas.openxmlformats.org/officeDocument/2006/relationships/hyperlink" Target="https://pbs.twimg.com/profile_banners/2568043041/1552779331" TargetMode="External" /><Relationship Id="rId134" Type="http://schemas.openxmlformats.org/officeDocument/2006/relationships/hyperlink" Target="https://pbs.twimg.com/profile_banners/2311001792/1515258588" TargetMode="External" /><Relationship Id="rId135" Type="http://schemas.openxmlformats.org/officeDocument/2006/relationships/hyperlink" Target="https://pbs.twimg.com/profile_banners/912528995048198145/1530157864" TargetMode="External" /><Relationship Id="rId136" Type="http://schemas.openxmlformats.org/officeDocument/2006/relationships/hyperlink" Target="https://pbs.twimg.com/profile_banners/898658978686787585/1503094720" TargetMode="External" /><Relationship Id="rId137" Type="http://schemas.openxmlformats.org/officeDocument/2006/relationships/hyperlink" Target="https://pbs.twimg.com/profile_banners/18575889/1534885257" TargetMode="External" /><Relationship Id="rId138" Type="http://schemas.openxmlformats.org/officeDocument/2006/relationships/hyperlink" Target="https://pbs.twimg.com/profile_banners/11039482/1348020015" TargetMode="External" /><Relationship Id="rId139" Type="http://schemas.openxmlformats.org/officeDocument/2006/relationships/hyperlink" Target="https://pbs.twimg.com/profile_banners/1605693206/1489919486" TargetMode="External" /><Relationship Id="rId140" Type="http://schemas.openxmlformats.org/officeDocument/2006/relationships/hyperlink" Target="https://pbs.twimg.com/profile_banners/752469784042889216/1510195397" TargetMode="External" /><Relationship Id="rId141" Type="http://schemas.openxmlformats.org/officeDocument/2006/relationships/hyperlink" Target="https://pbs.twimg.com/profile_banners/18254115/1454023479" TargetMode="External" /><Relationship Id="rId142" Type="http://schemas.openxmlformats.org/officeDocument/2006/relationships/hyperlink" Target="https://pbs.twimg.com/profile_banners/716668658/1481083589" TargetMode="External" /><Relationship Id="rId143" Type="http://schemas.openxmlformats.org/officeDocument/2006/relationships/hyperlink" Target="https://pbs.twimg.com/profile_banners/813640055298215936/1544679603" TargetMode="External" /><Relationship Id="rId144" Type="http://schemas.openxmlformats.org/officeDocument/2006/relationships/hyperlink" Target="https://pbs.twimg.com/profile_banners/1910924778/1554456548" TargetMode="External" /><Relationship Id="rId145" Type="http://schemas.openxmlformats.org/officeDocument/2006/relationships/hyperlink" Target="https://pbs.twimg.com/profile_banners/15768704/1485551294" TargetMode="External" /><Relationship Id="rId146" Type="http://schemas.openxmlformats.org/officeDocument/2006/relationships/hyperlink" Target="https://pbs.twimg.com/profile_banners/2849640610/1465293961" TargetMode="External" /><Relationship Id="rId147" Type="http://schemas.openxmlformats.org/officeDocument/2006/relationships/hyperlink" Target="https://pbs.twimg.com/profile_banners/1178011/1550602435" TargetMode="External" /><Relationship Id="rId148" Type="http://schemas.openxmlformats.org/officeDocument/2006/relationships/hyperlink" Target="https://pbs.twimg.com/profile_banners/18972097/1415535065" TargetMode="External" /><Relationship Id="rId149" Type="http://schemas.openxmlformats.org/officeDocument/2006/relationships/hyperlink" Target="https://pbs.twimg.com/profile_banners/123850117/1409609709" TargetMode="External" /><Relationship Id="rId150" Type="http://schemas.openxmlformats.org/officeDocument/2006/relationships/hyperlink" Target="https://pbs.twimg.com/profile_banners/104211492/1539379634" TargetMode="External" /><Relationship Id="rId151" Type="http://schemas.openxmlformats.org/officeDocument/2006/relationships/hyperlink" Target="https://pbs.twimg.com/profile_banners/151404868/1416842981" TargetMode="External" /><Relationship Id="rId152" Type="http://schemas.openxmlformats.org/officeDocument/2006/relationships/hyperlink" Target="https://pbs.twimg.com/profile_banners/15865399/1361306164" TargetMode="External" /><Relationship Id="rId153" Type="http://schemas.openxmlformats.org/officeDocument/2006/relationships/hyperlink" Target="https://pbs.twimg.com/profile_banners/27490542/1530082961" TargetMode="External" /><Relationship Id="rId154" Type="http://schemas.openxmlformats.org/officeDocument/2006/relationships/hyperlink" Target="https://pbs.twimg.com/profile_banners/3226164148/1433862352" TargetMode="External" /><Relationship Id="rId155" Type="http://schemas.openxmlformats.org/officeDocument/2006/relationships/hyperlink" Target="https://pbs.twimg.com/profile_banners/104946714/1542132956" TargetMode="External" /><Relationship Id="rId156" Type="http://schemas.openxmlformats.org/officeDocument/2006/relationships/hyperlink" Target="https://pbs.twimg.com/profile_banners/15384995/1542689692" TargetMode="External" /><Relationship Id="rId157" Type="http://schemas.openxmlformats.org/officeDocument/2006/relationships/hyperlink" Target="https://pbs.twimg.com/profile_banners/15458277/1509138967" TargetMode="External" /><Relationship Id="rId158" Type="http://schemas.openxmlformats.org/officeDocument/2006/relationships/hyperlink" Target="https://pbs.twimg.com/profile_banners/216939636/1483126470" TargetMode="External" /><Relationship Id="rId159" Type="http://schemas.openxmlformats.org/officeDocument/2006/relationships/hyperlink" Target="https://pbs.twimg.com/profile_banners/764988974/1551655568" TargetMode="External" /><Relationship Id="rId160" Type="http://schemas.openxmlformats.org/officeDocument/2006/relationships/hyperlink" Target="https://pbs.twimg.com/profile_banners/398087684/1523912904" TargetMode="External" /><Relationship Id="rId161" Type="http://schemas.openxmlformats.org/officeDocument/2006/relationships/hyperlink" Target="https://pbs.twimg.com/profile_banners/6820932/1507055991" TargetMode="External" /><Relationship Id="rId162" Type="http://schemas.openxmlformats.org/officeDocument/2006/relationships/hyperlink" Target="https://pbs.twimg.com/profile_banners/4877814855/1542397024"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2/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0.twimg.com/profile_background_images/383264981/UTSA_logo_w_border.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5/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7/bg.gif"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pbs.twimg.com/profile_background_images/498652402598174720/3d3t8hxH.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8/bg.gif" TargetMode="External" /><Relationship Id="rId221" Type="http://schemas.openxmlformats.org/officeDocument/2006/relationships/hyperlink" Target="http://abs.twimg.com/images/themes/theme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3/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8/bg.gif" TargetMode="External" /><Relationship Id="rId239" Type="http://schemas.openxmlformats.org/officeDocument/2006/relationships/hyperlink" Target="http://abs.twimg.com/images/themes/theme4/bg.gif"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6/bg.gif" TargetMode="External" /><Relationship Id="rId245" Type="http://schemas.openxmlformats.org/officeDocument/2006/relationships/hyperlink" Target="http://abs.twimg.com/images/themes/theme17/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pbs.twimg.com/profile_images/1115864221433118720/YfnNBLvV_normal.png" TargetMode="External" /><Relationship Id="rId249" Type="http://schemas.openxmlformats.org/officeDocument/2006/relationships/hyperlink" Target="http://pbs.twimg.com/profile_images/674692770292875264/7FzfoxbD_normal.jpg" TargetMode="External" /><Relationship Id="rId250" Type="http://schemas.openxmlformats.org/officeDocument/2006/relationships/hyperlink" Target="http://pbs.twimg.com/profile_images/615627501197377536/tsqzu_W-_normal.jpg" TargetMode="External" /><Relationship Id="rId251" Type="http://schemas.openxmlformats.org/officeDocument/2006/relationships/hyperlink" Target="http://pbs.twimg.com/profile_images/832605174547898368/HMFMaln__normal.jpg" TargetMode="External" /><Relationship Id="rId252" Type="http://schemas.openxmlformats.org/officeDocument/2006/relationships/hyperlink" Target="http://pbs.twimg.com/profile_images/588695921522774016/DpYTZ3QI_normal.jpg" TargetMode="External" /><Relationship Id="rId253" Type="http://schemas.openxmlformats.org/officeDocument/2006/relationships/hyperlink" Target="http://pbs.twimg.com/profile_images/1096496220363784192/t8rIo7Vh_normal.jpg" TargetMode="External" /><Relationship Id="rId254" Type="http://schemas.openxmlformats.org/officeDocument/2006/relationships/hyperlink" Target="http://pbs.twimg.com/profile_images/895143927849730050/9SCcaok1_normal.jpg" TargetMode="External" /><Relationship Id="rId255" Type="http://schemas.openxmlformats.org/officeDocument/2006/relationships/hyperlink" Target="http://pbs.twimg.com/profile_images/1010311420129529856/pJBAnSUm_normal.jpg" TargetMode="External" /><Relationship Id="rId256" Type="http://schemas.openxmlformats.org/officeDocument/2006/relationships/hyperlink" Target="http://pbs.twimg.com/profile_images/1082557217398812673/4Nf9OfpG_normal.jpg" TargetMode="External" /><Relationship Id="rId257" Type="http://schemas.openxmlformats.org/officeDocument/2006/relationships/hyperlink" Target="http://pbs.twimg.com/profile_images/813751051559968768/Y4nn8q1X_normal.jpg" TargetMode="External" /><Relationship Id="rId258" Type="http://schemas.openxmlformats.org/officeDocument/2006/relationships/hyperlink" Target="http://pbs.twimg.com/profile_images/526492552/polarized_garry_normal.jpg" TargetMode="External" /><Relationship Id="rId259" Type="http://schemas.openxmlformats.org/officeDocument/2006/relationships/hyperlink" Target="http://pbs.twimg.com/profile_images/954314841056931840/qznAT7rw_normal.jpg" TargetMode="External" /><Relationship Id="rId260" Type="http://schemas.openxmlformats.org/officeDocument/2006/relationships/hyperlink" Target="http://pbs.twimg.com/profile_images/870359627707412485/jyBcBP4X_normal.jpg" TargetMode="External" /><Relationship Id="rId261" Type="http://schemas.openxmlformats.org/officeDocument/2006/relationships/hyperlink" Target="http://pbs.twimg.com/profile_images/567350542326718464/FXOsgyA7_normal.jpeg" TargetMode="External" /><Relationship Id="rId262" Type="http://schemas.openxmlformats.org/officeDocument/2006/relationships/hyperlink" Target="http://pbs.twimg.com/profile_images/3471112888/7a7a0046ccb7c861b2a2f2d353f15983_normal.png" TargetMode="External" /><Relationship Id="rId263" Type="http://schemas.openxmlformats.org/officeDocument/2006/relationships/hyperlink" Target="http://pbs.twimg.com/profile_images/867833514053578752/pQ2wVRG4_normal.jpg" TargetMode="External" /><Relationship Id="rId264" Type="http://schemas.openxmlformats.org/officeDocument/2006/relationships/hyperlink" Target="http://pbs.twimg.com/profile_images/880104586211581952/KPwn1JyQ_normal.jpg" TargetMode="External" /><Relationship Id="rId265" Type="http://schemas.openxmlformats.org/officeDocument/2006/relationships/hyperlink" Target="http://pbs.twimg.com/profile_images/3443048571/ef5062acfce64a7aef1d75b4934fbee6_normal.png" TargetMode="External" /><Relationship Id="rId266" Type="http://schemas.openxmlformats.org/officeDocument/2006/relationships/hyperlink" Target="http://pbs.twimg.com/profile_images/875426038913916928/QkTJ3jwo_normal.jpg" TargetMode="External" /><Relationship Id="rId267" Type="http://schemas.openxmlformats.org/officeDocument/2006/relationships/hyperlink" Target="http://pbs.twimg.com/profile_images/803504962168913920/AdigDUZc_normal.jpg" TargetMode="External" /><Relationship Id="rId268" Type="http://schemas.openxmlformats.org/officeDocument/2006/relationships/hyperlink" Target="http://pbs.twimg.com/profile_images/1114099352501456897/LPJkNEvD_normal.png" TargetMode="External" /><Relationship Id="rId269" Type="http://schemas.openxmlformats.org/officeDocument/2006/relationships/hyperlink" Target="http://pbs.twimg.com/profile_images/987786740911038464/TFBbbcMV_normal.jpg" TargetMode="External" /><Relationship Id="rId270" Type="http://schemas.openxmlformats.org/officeDocument/2006/relationships/hyperlink" Target="http://pbs.twimg.com/profile_images/1702184506/m_normal.jpg" TargetMode="External" /><Relationship Id="rId271" Type="http://schemas.openxmlformats.org/officeDocument/2006/relationships/hyperlink" Target="http://pbs.twimg.com/profile_images/1039906802840817665/_qmg2npT_normal.jpg" TargetMode="External" /><Relationship Id="rId272" Type="http://schemas.openxmlformats.org/officeDocument/2006/relationships/hyperlink" Target="http://pbs.twimg.com/profile_images/852165032200650753/8MoBtqtG_normal.jpg" TargetMode="External" /><Relationship Id="rId273" Type="http://schemas.openxmlformats.org/officeDocument/2006/relationships/hyperlink" Target="http://pbs.twimg.com/profile_images/775735012914106369/bGqPi7C6_normal.jpg" TargetMode="External" /><Relationship Id="rId274" Type="http://schemas.openxmlformats.org/officeDocument/2006/relationships/hyperlink" Target="http://pbs.twimg.com/profile_images/940058831773614080/rqvgIyMO_normal.jpg" TargetMode="External" /><Relationship Id="rId275" Type="http://schemas.openxmlformats.org/officeDocument/2006/relationships/hyperlink" Target="http://pbs.twimg.com/profile_images/1115428794213359617/WUtMJH2-_normal.png" TargetMode="External" /><Relationship Id="rId276" Type="http://schemas.openxmlformats.org/officeDocument/2006/relationships/hyperlink" Target="http://pbs.twimg.com/profile_images/1112616330077921280/_l_cqQQD_normal.png" TargetMode="External" /><Relationship Id="rId277" Type="http://schemas.openxmlformats.org/officeDocument/2006/relationships/hyperlink" Target="http://pbs.twimg.com/profile_images/1103786517686771712/UvG4ZtYW_normal.png" TargetMode="External" /><Relationship Id="rId278" Type="http://schemas.openxmlformats.org/officeDocument/2006/relationships/hyperlink" Target="http://pbs.twimg.com/profile_images/557697019800993794/0TyjH9zG_normal.jpeg" TargetMode="External" /><Relationship Id="rId279" Type="http://schemas.openxmlformats.org/officeDocument/2006/relationships/hyperlink" Target="http://pbs.twimg.com/profile_images/806611324121718784/dcvBcBqD_normal.jpg" TargetMode="External" /><Relationship Id="rId280" Type="http://schemas.openxmlformats.org/officeDocument/2006/relationships/hyperlink" Target="http://pbs.twimg.com/profile_images/1404245782/igeek_normal.jpg" TargetMode="External" /><Relationship Id="rId281" Type="http://schemas.openxmlformats.org/officeDocument/2006/relationships/hyperlink" Target="http://pbs.twimg.com/profile_images/1866862979/50519_388209157862059_947380685_n_normal.jpg" TargetMode="External" /><Relationship Id="rId282" Type="http://schemas.openxmlformats.org/officeDocument/2006/relationships/hyperlink" Target="http://pbs.twimg.com/profile_images/800840075311333376/515GX-Cc_normal.jpg" TargetMode="External" /><Relationship Id="rId283" Type="http://schemas.openxmlformats.org/officeDocument/2006/relationships/hyperlink" Target="http://pbs.twimg.com/profile_images/726828828081922053/gsm70KJI_normal.jpg" TargetMode="External" /><Relationship Id="rId284" Type="http://schemas.openxmlformats.org/officeDocument/2006/relationships/hyperlink" Target="http://pbs.twimg.com/profile_images/1108849039511093248/5M3IkqWI_normal.png" TargetMode="External" /><Relationship Id="rId285" Type="http://schemas.openxmlformats.org/officeDocument/2006/relationships/hyperlink" Target="http://pbs.twimg.com/profile_images/615835011141496832/Du9-iHRg_normal.png" TargetMode="External" /><Relationship Id="rId286" Type="http://schemas.openxmlformats.org/officeDocument/2006/relationships/hyperlink" Target="http://pbs.twimg.com/profile_images/1766423088/image1326985192_normal.png" TargetMode="External" /><Relationship Id="rId287" Type="http://schemas.openxmlformats.org/officeDocument/2006/relationships/hyperlink" Target="http://pbs.twimg.com/profile_images/867000559655690240/GzoEvb1H_normal.jpg" TargetMode="External" /><Relationship Id="rId288" Type="http://schemas.openxmlformats.org/officeDocument/2006/relationships/hyperlink" Target="http://pbs.twimg.com/profile_images/1106548447723880448/a08VPvUw_normal.jpg" TargetMode="External" /><Relationship Id="rId289" Type="http://schemas.openxmlformats.org/officeDocument/2006/relationships/hyperlink" Target="http://pbs.twimg.com/profile_images/1118304282195836930/kMExKE9A_normal.png" TargetMode="External" /><Relationship Id="rId290" Type="http://schemas.openxmlformats.org/officeDocument/2006/relationships/hyperlink" Target="http://pbs.twimg.com/profile_images/788123543003209728/rnSRKBhQ_normal.jpg" TargetMode="External" /><Relationship Id="rId291" Type="http://schemas.openxmlformats.org/officeDocument/2006/relationships/hyperlink" Target="http://pbs.twimg.com/profile_images/424260887688409088/ebL_8RHp_normal.png" TargetMode="External" /><Relationship Id="rId292" Type="http://schemas.openxmlformats.org/officeDocument/2006/relationships/hyperlink" Target="http://pbs.twimg.com/profile_images/786936350532481024/PgcJOjG-_normal.jpg" TargetMode="External" /><Relationship Id="rId293" Type="http://schemas.openxmlformats.org/officeDocument/2006/relationships/hyperlink" Target="http://pbs.twimg.com/profile_images/653557869028098049/c_CJe5b8_normal.jpg" TargetMode="External" /><Relationship Id="rId294" Type="http://schemas.openxmlformats.org/officeDocument/2006/relationships/hyperlink" Target="http://pbs.twimg.com/profile_images/636443618463494144/MN3cXYg1_normal.jpg" TargetMode="External" /><Relationship Id="rId295" Type="http://schemas.openxmlformats.org/officeDocument/2006/relationships/hyperlink" Target="http://pbs.twimg.com/profile_images/1038120227643392000/swGEZNPj_normal.jpg" TargetMode="External" /><Relationship Id="rId296" Type="http://schemas.openxmlformats.org/officeDocument/2006/relationships/hyperlink" Target="http://pbs.twimg.com/profile_images/1114957618554920961/DeWzghVs_normal.jpg" TargetMode="External" /><Relationship Id="rId297" Type="http://schemas.openxmlformats.org/officeDocument/2006/relationships/hyperlink" Target="http://pbs.twimg.com/profile_images/1090140116377628672/I22kXZfs_normal.jpg" TargetMode="External" /><Relationship Id="rId298" Type="http://schemas.openxmlformats.org/officeDocument/2006/relationships/hyperlink" Target="http://pbs.twimg.com/profile_images/761869911811653632/uscFTNXd_normal.jpg" TargetMode="External" /><Relationship Id="rId299" Type="http://schemas.openxmlformats.org/officeDocument/2006/relationships/hyperlink" Target="http://pbs.twimg.com/profile_images/1048816391946686464/BPAefQE3_normal.jpg" TargetMode="External" /><Relationship Id="rId300" Type="http://schemas.openxmlformats.org/officeDocument/2006/relationships/hyperlink" Target="http://pbs.twimg.com/profile_images/879356827296813056/rFOXrNVb_normal.jpg" TargetMode="External" /><Relationship Id="rId301" Type="http://schemas.openxmlformats.org/officeDocument/2006/relationships/hyperlink" Target="http://pbs.twimg.com/profile_images/935192089750536192/e-CEBKRR_normal.jpg" TargetMode="External" /><Relationship Id="rId302" Type="http://schemas.openxmlformats.org/officeDocument/2006/relationships/hyperlink" Target="http://pbs.twimg.com/profile_images/1050295525742792704/1mFbJ8EN_normal.jpg" TargetMode="External" /><Relationship Id="rId303" Type="http://schemas.openxmlformats.org/officeDocument/2006/relationships/hyperlink" Target="http://pbs.twimg.com/profile_images/1114682558879371265/xm_0yGg0_normal.jpg" TargetMode="External" /><Relationship Id="rId304" Type="http://schemas.openxmlformats.org/officeDocument/2006/relationships/hyperlink" Target="http://pbs.twimg.com/profile_images/1072705402121396224/6Gqnrxy6_normal.jpg" TargetMode="External" /><Relationship Id="rId305" Type="http://schemas.openxmlformats.org/officeDocument/2006/relationships/hyperlink" Target="http://pbs.twimg.com/profile_images/923828488624152576/fc2w_pbv_normal.jpg" TargetMode="External" /><Relationship Id="rId306" Type="http://schemas.openxmlformats.org/officeDocument/2006/relationships/hyperlink" Target="http://pbs.twimg.com/profile_images/1060048656559104000/jyXejlxW_normal.jpg" TargetMode="External" /><Relationship Id="rId307" Type="http://schemas.openxmlformats.org/officeDocument/2006/relationships/hyperlink" Target="http://pbs.twimg.com/profile_images/1109308054565085184/hoS0Yyna_normal.jpg" TargetMode="External" /><Relationship Id="rId308" Type="http://schemas.openxmlformats.org/officeDocument/2006/relationships/hyperlink" Target="http://pbs.twimg.com/profile_images/1116092329956233216/Cy1AoUif_normal.jpg" TargetMode="External" /><Relationship Id="rId309" Type="http://schemas.openxmlformats.org/officeDocument/2006/relationships/hyperlink" Target="http://pbs.twimg.com/profile_images/1094455912109096960/ozL5Gbb__normal.jpg" TargetMode="External" /><Relationship Id="rId310" Type="http://schemas.openxmlformats.org/officeDocument/2006/relationships/hyperlink" Target="http://pbs.twimg.com/profile_images/1003987585822347265/hqm7-_54_normal.jpg" TargetMode="External" /><Relationship Id="rId311" Type="http://schemas.openxmlformats.org/officeDocument/2006/relationships/hyperlink" Target="http://pbs.twimg.com/profile_images/898670662809788416/PX6614Gr_normal.jpg" TargetMode="External" /><Relationship Id="rId312" Type="http://schemas.openxmlformats.org/officeDocument/2006/relationships/hyperlink" Target="http://pbs.twimg.com/profile_images/2670814147/126d51998b77516846c033f39d6f108c_normal.png" TargetMode="External" /><Relationship Id="rId313" Type="http://schemas.openxmlformats.org/officeDocument/2006/relationships/hyperlink" Target="http://pbs.twimg.com/profile_images/378800000760268310/21d6c562fdc031619e0a23678a31b2e6_normal.jpeg" TargetMode="External" /><Relationship Id="rId314" Type="http://schemas.openxmlformats.org/officeDocument/2006/relationships/hyperlink" Target="http://pbs.twimg.com/profile_images/1011580749928124421/mnOfYYe9_normal.jpg" TargetMode="External" /><Relationship Id="rId315" Type="http://schemas.openxmlformats.org/officeDocument/2006/relationships/hyperlink" Target="http://pbs.twimg.com/profile_images/957357277496905733/4O_VqwjY_normal.jpg" TargetMode="External" /><Relationship Id="rId316" Type="http://schemas.openxmlformats.org/officeDocument/2006/relationships/hyperlink" Target="http://pbs.twimg.com/profile_images/1115672084263268352/EtCBsUbk_normal.jpg" TargetMode="External" /><Relationship Id="rId317" Type="http://schemas.openxmlformats.org/officeDocument/2006/relationships/hyperlink" Target="http://pbs.twimg.com/profile_images/1116038657608011776/ABBjmANP_normal.png" TargetMode="External" /><Relationship Id="rId318" Type="http://schemas.openxmlformats.org/officeDocument/2006/relationships/hyperlink" Target="http://pbs.twimg.com/profile_images/1026999981872300033/UuKwTeY__normal.jpg" TargetMode="External" /><Relationship Id="rId319" Type="http://schemas.openxmlformats.org/officeDocument/2006/relationships/hyperlink" Target="http://pbs.twimg.com/profile_images/378800000514359053/7dde347a9516f581e7ca49226ec91138_normal.jpeg" TargetMode="External" /><Relationship Id="rId320" Type="http://schemas.openxmlformats.org/officeDocument/2006/relationships/hyperlink" Target="http://pbs.twimg.com/profile_images/590828991252135936/IF6scDF9_normal.png" TargetMode="External" /><Relationship Id="rId321" Type="http://schemas.openxmlformats.org/officeDocument/2006/relationships/hyperlink" Target="http://pbs.twimg.com/profile_images/627218048236163072/hDLF-pS5_normal.jpg" TargetMode="External" /><Relationship Id="rId322" Type="http://schemas.openxmlformats.org/officeDocument/2006/relationships/hyperlink" Target="http://pbs.twimg.com/profile_images/660117415670521856/T0Nvd70p_normal.png" TargetMode="External" /><Relationship Id="rId323" Type="http://schemas.openxmlformats.org/officeDocument/2006/relationships/hyperlink" Target="http://pbs.twimg.com/profile_images/869962597424025601/3NHd0kZ__normal.jpg" TargetMode="External" /><Relationship Id="rId324" Type="http://schemas.openxmlformats.org/officeDocument/2006/relationships/hyperlink" Target="http://pbs.twimg.com/profile_images/1088877344624758784/OH8VFkEY_normal.jpg" TargetMode="External" /><Relationship Id="rId325" Type="http://schemas.openxmlformats.org/officeDocument/2006/relationships/hyperlink" Target="http://pbs.twimg.com/profile_images/934129103942365184/3v4KCYah_normal.jpg" TargetMode="External" /><Relationship Id="rId326" Type="http://schemas.openxmlformats.org/officeDocument/2006/relationships/hyperlink" Target="http://pbs.twimg.com/profile_images/946873137/Ralf_Klinkenberg_normal.jpg" TargetMode="External" /><Relationship Id="rId327" Type="http://schemas.openxmlformats.org/officeDocument/2006/relationships/hyperlink" Target="http://pbs.twimg.com/profile_images/378800000708431883/9ca32f3333fa7e8e3d049cbbd5802a52_normal.png" TargetMode="External" /><Relationship Id="rId328" Type="http://schemas.openxmlformats.org/officeDocument/2006/relationships/hyperlink" Target="http://pbs.twimg.com/profile_images/554682966857641984/_CLyu9Uv_normal.png" TargetMode="External" /><Relationship Id="rId329" Type="http://schemas.openxmlformats.org/officeDocument/2006/relationships/hyperlink" Target="http://pbs.twimg.com/profile_images/689554074136477696/xSxd_U8Y_normal.jpg" TargetMode="External" /><Relationship Id="rId330" Type="http://schemas.openxmlformats.org/officeDocument/2006/relationships/hyperlink" Target="http://pbs.twimg.com/profile_images/1117680149506314242/wjQ6LC8U_normal.jpg" TargetMode="External" /><Relationship Id="rId331" Type="http://schemas.openxmlformats.org/officeDocument/2006/relationships/hyperlink" Target="http://pbs.twimg.com/profile_images/608300135051837442/r7K9329n_normal.png" TargetMode="External" /><Relationship Id="rId332" Type="http://schemas.openxmlformats.org/officeDocument/2006/relationships/hyperlink" Target="http://pbs.twimg.com/profile_images/1062408353588989952/bd8hjMmS_normal.jpg" TargetMode="External" /><Relationship Id="rId333" Type="http://schemas.openxmlformats.org/officeDocument/2006/relationships/hyperlink" Target="http://pbs.twimg.com/profile_images/1029019692873080832/_xxxyZgg_normal.jpg" TargetMode="External" /><Relationship Id="rId334" Type="http://schemas.openxmlformats.org/officeDocument/2006/relationships/hyperlink" Target="http://pbs.twimg.com/profile_images/859082365041344512/tODmEcwr_normal.jpg" TargetMode="External" /><Relationship Id="rId335" Type="http://schemas.openxmlformats.org/officeDocument/2006/relationships/hyperlink" Target="http://pbs.twimg.com/profile_images/733174243714682880/oyG30NEH_normal.jpg" TargetMode="External" /><Relationship Id="rId336" Type="http://schemas.openxmlformats.org/officeDocument/2006/relationships/hyperlink" Target="http://pbs.twimg.com/profile_images/1102347977648209920/y91WSG4h_normal.png" TargetMode="External" /><Relationship Id="rId337" Type="http://schemas.openxmlformats.org/officeDocument/2006/relationships/hyperlink" Target="http://pbs.twimg.com/profile_images/612217097788256257/8cR7GJbW_normal.png" TargetMode="External" /><Relationship Id="rId338" Type="http://schemas.openxmlformats.org/officeDocument/2006/relationships/hyperlink" Target="http://pbs.twimg.com/profile_images/1013865232945405952/oAZhGwc__normal.jpg" TargetMode="External" /><Relationship Id="rId339" Type="http://schemas.openxmlformats.org/officeDocument/2006/relationships/hyperlink" Target="http://pbs.twimg.com/profile_images/915285226263334912/l3w-AabQ_normal.jpg" TargetMode="External" /><Relationship Id="rId340" Type="http://schemas.openxmlformats.org/officeDocument/2006/relationships/hyperlink" Target="http://pbs.twimg.com/profile_images/1064553349771681792/HUHWjA6x_normal.jpg" TargetMode="External" /><Relationship Id="rId341" Type="http://schemas.openxmlformats.org/officeDocument/2006/relationships/hyperlink" Target="http://pbs.twimg.com/profile_images/1045011505157033985/QVKWz6b6_normal.jpg" TargetMode="External" /><Relationship Id="rId342" Type="http://schemas.openxmlformats.org/officeDocument/2006/relationships/hyperlink" Target="https://twitter.com/getfieldtitan" TargetMode="External" /><Relationship Id="rId343" Type="http://schemas.openxmlformats.org/officeDocument/2006/relationships/hyperlink" Target="https://twitter.com/pa_times" TargetMode="External" /><Relationship Id="rId344" Type="http://schemas.openxmlformats.org/officeDocument/2006/relationships/hyperlink" Target="https://twitter.com/mrogati" TargetMode="External" /><Relationship Id="rId345" Type="http://schemas.openxmlformats.org/officeDocument/2006/relationships/hyperlink" Target="https://twitter.com/viral_b_shah" TargetMode="External" /><Relationship Id="rId346" Type="http://schemas.openxmlformats.org/officeDocument/2006/relationships/hyperlink" Target="https://twitter.com/johndijulius" TargetMode="External" /><Relationship Id="rId347" Type="http://schemas.openxmlformats.org/officeDocument/2006/relationships/hyperlink" Target="https://twitter.com/jdodkins" TargetMode="External" /><Relationship Id="rId348" Type="http://schemas.openxmlformats.org/officeDocument/2006/relationships/hyperlink" Target="https://twitter.com/techjohnedwards" TargetMode="External" /><Relationship Id="rId349" Type="http://schemas.openxmlformats.org/officeDocument/2006/relationships/hyperlink" Target="https://twitter.com/ilceruttino" TargetMode="External" /><Relationship Id="rId350" Type="http://schemas.openxmlformats.org/officeDocument/2006/relationships/hyperlink" Target="https://twitter.com/pawcon" TargetMode="External" /><Relationship Id="rId351" Type="http://schemas.openxmlformats.org/officeDocument/2006/relationships/hyperlink" Target="https://twitter.com/predictanalytic" TargetMode="External" /><Relationship Id="rId352" Type="http://schemas.openxmlformats.org/officeDocument/2006/relationships/hyperlink" Target="https://twitter.com/grjenkin" TargetMode="External" /><Relationship Id="rId353" Type="http://schemas.openxmlformats.org/officeDocument/2006/relationships/hyperlink" Target="https://twitter.com/rightrelevance" TargetMode="External" /><Relationship Id="rId354" Type="http://schemas.openxmlformats.org/officeDocument/2006/relationships/hyperlink" Target="https://twitter.com/nhlbi_translate" TargetMode="External" /><Relationship Id="rId355" Type="http://schemas.openxmlformats.org/officeDocument/2006/relationships/hyperlink" Target="https://twitter.com/hhsgov" TargetMode="External" /><Relationship Id="rId356" Type="http://schemas.openxmlformats.org/officeDocument/2006/relationships/hyperlink" Target="https://twitter.com/utsanantonio" TargetMode="External" /><Relationship Id="rId357" Type="http://schemas.openxmlformats.org/officeDocument/2006/relationships/hyperlink" Target="https://twitter.com/onc_healthit" TargetMode="External" /><Relationship Id="rId358" Type="http://schemas.openxmlformats.org/officeDocument/2006/relationships/hyperlink" Target="https://twitter.com/cdcgov" TargetMode="External" /><Relationship Id="rId359" Type="http://schemas.openxmlformats.org/officeDocument/2006/relationships/hyperlink" Target="https://twitter.com/nih" TargetMode="External" /><Relationship Id="rId360" Type="http://schemas.openxmlformats.org/officeDocument/2006/relationships/hyperlink" Target="https://twitter.com/nih_nhlbi" TargetMode="External" /><Relationship Id="rId361" Type="http://schemas.openxmlformats.org/officeDocument/2006/relationships/hyperlink" Target="https://twitter.com/datentreiber" TargetMode="External" /><Relationship Id="rId362" Type="http://schemas.openxmlformats.org/officeDocument/2006/relationships/hyperlink" Target="https://twitter.com/pawdeutschland" TargetMode="External" /><Relationship Id="rId363" Type="http://schemas.openxmlformats.org/officeDocument/2006/relationships/hyperlink" Target="https://twitter.com/brainroaring" TargetMode="External" /><Relationship Id="rId364" Type="http://schemas.openxmlformats.org/officeDocument/2006/relationships/hyperlink" Target="https://twitter.com/m" TargetMode="External" /><Relationship Id="rId365" Type="http://schemas.openxmlformats.org/officeDocument/2006/relationships/hyperlink" Target="https://twitter.com/pawind40" TargetMode="External" /><Relationship Id="rId366" Type="http://schemas.openxmlformats.org/officeDocument/2006/relationships/hyperlink" Target="https://twitter.com/databaseusa" TargetMode="External" /><Relationship Id="rId367" Type="http://schemas.openxmlformats.org/officeDocument/2006/relationships/hyperlink" Target="https://twitter.com/laveur" TargetMode="External" /><Relationship Id="rId368" Type="http://schemas.openxmlformats.org/officeDocument/2006/relationships/hyperlink" Target="https://twitter.com/biggestlittlefc" TargetMode="External" /><Relationship Id="rId369" Type="http://schemas.openxmlformats.org/officeDocument/2006/relationships/hyperlink" Target="https://twitter.com/pacanthro" TargetMode="External" /><Relationship Id="rId370" Type="http://schemas.openxmlformats.org/officeDocument/2006/relationships/hyperlink" Target="https://twitter.com/anacisiongmbh" TargetMode="External" /><Relationship Id="rId371" Type="http://schemas.openxmlformats.org/officeDocument/2006/relationships/hyperlink" Target="https://twitter.com/microsoft" TargetMode="External" /><Relationship Id="rId372" Type="http://schemas.openxmlformats.org/officeDocument/2006/relationships/hyperlink" Target="https://twitter.com/mathew_jaya" TargetMode="External" /><Relationship Id="rId373" Type="http://schemas.openxmlformats.org/officeDocument/2006/relationships/hyperlink" Target="https://twitter.com/vistraenergy" TargetMode="External" /><Relationship Id="rId374" Type="http://schemas.openxmlformats.org/officeDocument/2006/relationships/hyperlink" Target="https://twitter.com/gamergeeknews" TargetMode="External" /><Relationship Id="rId375" Type="http://schemas.openxmlformats.org/officeDocument/2006/relationships/hyperlink" Target="https://twitter.com/biconnections" TargetMode="External" /><Relationship Id="rId376" Type="http://schemas.openxmlformats.org/officeDocument/2006/relationships/hyperlink" Target="https://twitter.com/oracle" TargetMode="External" /><Relationship Id="rId377" Type="http://schemas.openxmlformats.org/officeDocument/2006/relationships/hyperlink" Target="https://twitter.com/alexanderhanff" TargetMode="External" /><Relationship Id="rId378" Type="http://schemas.openxmlformats.org/officeDocument/2006/relationships/hyperlink" Target="https://twitter.com/mkrigsman" TargetMode="External" /><Relationship Id="rId379" Type="http://schemas.openxmlformats.org/officeDocument/2006/relationships/hyperlink" Target="https://twitter.com/neo4jfr" TargetMode="External" /><Relationship Id="rId380" Type="http://schemas.openxmlformats.org/officeDocument/2006/relationships/hyperlink" Target="https://twitter.com/jeffsauer" TargetMode="External" /><Relationship Id="rId381" Type="http://schemas.openxmlformats.org/officeDocument/2006/relationships/hyperlink" Target="https://twitter.com/eusmartcities" TargetMode="External" /><Relationship Id="rId382" Type="http://schemas.openxmlformats.org/officeDocument/2006/relationships/hyperlink" Target="https://twitter.com/najimmei" TargetMode="External" /><Relationship Id="rId383" Type="http://schemas.openxmlformats.org/officeDocument/2006/relationships/hyperlink" Target="https://twitter.com/mat" TargetMode="External" /><Relationship Id="rId384" Type="http://schemas.openxmlformats.org/officeDocument/2006/relationships/hyperlink" Target="https://twitter.com/prediidata" TargetMode="External" /><Relationship Id="rId385" Type="http://schemas.openxmlformats.org/officeDocument/2006/relationships/hyperlink" Target="https://twitter.com/aasa_mema" TargetMode="External" /><Relationship Id="rId386" Type="http://schemas.openxmlformats.org/officeDocument/2006/relationships/hyperlink" Target="https://twitter.com/sensorsexpo" TargetMode="External" /><Relationship Id="rId387" Type="http://schemas.openxmlformats.org/officeDocument/2006/relationships/hyperlink" Target="https://twitter.com/tarun73" TargetMode="External" /><Relationship Id="rId388" Type="http://schemas.openxmlformats.org/officeDocument/2006/relationships/hyperlink" Target="https://twitter.com/seanthegshep" TargetMode="External" /><Relationship Id="rId389" Type="http://schemas.openxmlformats.org/officeDocument/2006/relationships/hyperlink" Target="https://twitter.com/demetriustrader" TargetMode="External" /><Relationship Id="rId390" Type="http://schemas.openxmlformats.org/officeDocument/2006/relationships/hyperlink" Target="https://twitter.com/steventigeron" TargetMode="External" /><Relationship Id="rId391" Type="http://schemas.openxmlformats.org/officeDocument/2006/relationships/hyperlink" Target="https://twitter.com/trancemyth" TargetMode="External" /><Relationship Id="rId392" Type="http://schemas.openxmlformats.org/officeDocument/2006/relationships/hyperlink" Target="https://twitter.com/danglobal" TargetMode="External" /><Relationship Id="rId393" Type="http://schemas.openxmlformats.org/officeDocument/2006/relationships/hyperlink" Target="https://twitter.com/a9raag" TargetMode="External" /><Relationship Id="rId394" Type="http://schemas.openxmlformats.org/officeDocument/2006/relationships/hyperlink" Target="https://twitter.com/iotworldseries" TargetMode="External" /><Relationship Id="rId395" Type="http://schemas.openxmlformats.org/officeDocument/2006/relationships/hyperlink" Target="https://twitter.com/dlwcon" TargetMode="External" /><Relationship Id="rId396" Type="http://schemas.openxmlformats.org/officeDocument/2006/relationships/hyperlink" Target="https://twitter.com/thechrischua" TargetMode="External" /><Relationship Id="rId397" Type="http://schemas.openxmlformats.org/officeDocument/2006/relationships/hyperlink" Target="https://twitter.com/zephyrthetiger" TargetMode="External" /><Relationship Id="rId398" Type="http://schemas.openxmlformats.org/officeDocument/2006/relationships/hyperlink" Target="https://twitter.com/mala_moot" TargetMode="External" /><Relationship Id="rId399" Type="http://schemas.openxmlformats.org/officeDocument/2006/relationships/hyperlink" Target="https://twitter.com/lupesuits" TargetMode="External" /><Relationship Id="rId400" Type="http://schemas.openxmlformats.org/officeDocument/2006/relationships/hyperlink" Target="https://twitter.com/jaceythefox" TargetMode="External" /><Relationship Id="rId401" Type="http://schemas.openxmlformats.org/officeDocument/2006/relationships/hyperlink" Target="https://twitter.com/tohrufusky" TargetMode="External" /><Relationship Id="rId402" Type="http://schemas.openxmlformats.org/officeDocument/2006/relationships/hyperlink" Target="https://twitter.com/thebearhurley" TargetMode="External" /><Relationship Id="rId403" Type="http://schemas.openxmlformats.org/officeDocument/2006/relationships/hyperlink" Target="https://twitter.com/syrianbryn" TargetMode="External" /><Relationship Id="rId404" Type="http://schemas.openxmlformats.org/officeDocument/2006/relationships/hyperlink" Target="https://twitter.com/boomervoneistee" TargetMode="External" /><Relationship Id="rId405" Type="http://schemas.openxmlformats.org/officeDocument/2006/relationships/hyperlink" Target="https://twitter.com/bcmachlearn" TargetMode="External" /><Relationship Id="rId406" Type="http://schemas.openxmlformats.org/officeDocument/2006/relationships/hyperlink" Target="https://twitter.com/beyondthearc" TargetMode="External" /><Relationship Id="rId407" Type="http://schemas.openxmlformats.org/officeDocument/2006/relationships/hyperlink" Target="https://twitter.com/dmgerbino" TargetMode="External" /><Relationship Id="rId408" Type="http://schemas.openxmlformats.org/officeDocument/2006/relationships/hyperlink" Target="https://twitter.com/ottlegalrebels" TargetMode="External" /><Relationship Id="rId409" Type="http://schemas.openxmlformats.org/officeDocument/2006/relationships/hyperlink" Target="https://twitter.com/gagnelegal" TargetMode="External" /><Relationship Id="rId410" Type="http://schemas.openxmlformats.org/officeDocument/2006/relationships/hyperlink" Target="https://twitter.com/corgizilla" TargetMode="External" /><Relationship Id="rId411" Type="http://schemas.openxmlformats.org/officeDocument/2006/relationships/hyperlink" Target="https://twitter.com/pupperuki" TargetMode="External" /><Relationship Id="rId412" Type="http://schemas.openxmlformats.org/officeDocument/2006/relationships/hyperlink" Target="https://twitter.com/risnorwolf" TargetMode="External" /><Relationship Id="rId413" Type="http://schemas.openxmlformats.org/officeDocument/2006/relationships/hyperlink" Target="https://twitter.com/pawhealth" TargetMode="External" /><Relationship Id="rId414" Type="http://schemas.openxmlformats.org/officeDocument/2006/relationships/hyperlink" Target="https://twitter.com/williamandmary" TargetMode="External" /><Relationship Id="rId415" Type="http://schemas.openxmlformats.org/officeDocument/2006/relationships/hyperlink" Target="https://twitter.com/gnfrazier" TargetMode="External" /><Relationship Id="rId416" Type="http://schemas.openxmlformats.org/officeDocument/2006/relationships/hyperlink" Target="https://twitter.com/datacrunch_lab" TargetMode="External" /><Relationship Id="rId417" Type="http://schemas.openxmlformats.org/officeDocument/2006/relationships/hyperlink" Target="https://twitter.com/machinelearn_d" TargetMode="External" /><Relationship Id="rId418" Type="http://schemas.openxmlformats.org/officeDocument/2006/relationships/hyperlink" Target="https://twitter.com/wellsfargo" TargetMode="External" /><Relationship Id="rId419" Type="http://schemas.openxmlformats.org/officeDocument/2006/relationships/hyperlink" Target="https://twitter.com/wortpixel" TargetMode="External" /><Relationship Id="rId420" Type="http://schemas.openxmlformats.org/officeDocument/2006/relationships/hyperlink" Target="https://twitter.com/ralfklinkenberg" TargetMode="External" /><Relationship Id="rId421" Type="http://schemas.openxmlformats.org/officeDocument/2006/relationships/hyperlink" Target="https://twitter.com/rapidminer" TargetMode="External" /><Relationship Id="rId422" Type="http://schemas.openxmlformats.org/officeDocument/2006/relationships/hyperlink" Target="https://twitter.com/ingomierswa" TargetMode="External" /><Relationship Id="rId423" Type="http://schemas.openxmlformats.org/officeDocument/2006/relationships/hyperlink" Target="https://twitter.com/spectrumfox" TargetMode="External" /><Relationship Id="rId424" Type="http://schemas.openxmlformats.org/officeDocument/2006/relationships/hyperlink" Target="https://twitter.com/sdwolf" TargetMode="External" /><Relationship Id="rId425" Type="http://schemas.openxmlformats.org/officeDocument/2006/relationships/hyperlink" Target="https://twitter.com/fredgedling" TargetMode="External" /><Relationship Id="rId426" Type="http://schemas.openxmlformats.org/officeDocument/2006/relationships/hyperlink" Target="https://twitter.com/elc" TargetMode="External" /><Relationship Id="rId427" Type="http://schemas.openxmlformats.org/officeDocument/2006/relationships/hyperlink" Target="https://twitter.com/anirudhkoul" TargetMode="External" /><Relationship Id="rId428" Type="http://schemas.openxmlformats.org/officeDocument/2006/relationships/hyperlink" Target="https://twitter.com/ucsf" TargetMode="External" /><Relationship Id="rId429" Type="http://schemas.openxmlformats.org/officeDocument/2006/relationships/hyperlink" Target="https://twitter.com/andrewyng" TargetMode="External" /><Relationship Id="rId430" Type="http://schemas.openxmlformats.org/officeDocument/2006/relationships/hyperlink" Target="https://twitter.com/nycpyladies" TargetMode="External" /><Relationship Id="rId431" Type="http://schemas.openxmlformats.org/officeDocument/2006/relationships/hyperlink" Target="https://twitter.com/pydataamsterdam" TargetMode="External" /><Relationship Id="rId432" Type="http://schemas.openxmlformats.org/officeDocument/2006/relationships/hyperlink" Target="https://twitter.com/anacondainc" TargetMode="External" /><Relationship Id="rId433" Type="http://schemas.openxmlformats.org/officeDocument/2006/relationships/hyperlink" Target="https://twitter.com/ghc" TargetMode="External" /><Relationship Id="rId434" Type="http://schemas.openxmlformats.org/officeDocument/2006/relationships/hyperlink" Target="https://twitter.com/boweryfarming" TargetMode="External" /><Relationship Id="rId435" Type="http://schemas.openxmlformats.org/officeDocument/2006/relationships/hyperlink" Target="https://twitter.com/mariannehgv" TargetMode="External" /><Relationship Id="rId436" Type="http://schemas.openxmlformats.org/officeDocument/2006/relationships/comments" Target="../comments2.xml" /><Relationship Id="rId437" Type="http://schemas.openxmlformats.org/officeDocument/2006/relationships/vmlDrawing" Target="../drawings/vmlDrawing2.vml" /><Relationship Id="rId438" Type="http://schemas.openxmlformats.org/officeDocument/2006/relationships/table" Target="../tables/table2.xml" /><Relationship Id="rId4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predictiveanalyticsworld.com/doctor-data-show" TargetMode="External" /><Relationship Id="rId2" Type="http://schemas.openxmlformats.org/officeDocument/2006/relationships/hyperlink" Target="https://www.predictiveanalyticsworld.com/patimes/dr-data-video-a-i-is-a-big-fat-lie/9909/" TargetMode="External" /><Relationship Id="rId3" Type="http://schemas.openxmlformats.org/officeDocument/2006/relationships/hyperlink" Target="https://1-risingmedia.com/newsletter/1554196435.html" TargetMode="External" /><Relationship Id="rId4" Type="http://schemas.openxmlformats.org/officeDocument/2006/relationships/hyperlink" Target="https://www.predictiveanalyticsworld.com/patimes/wise-practitioner-predictive-analytics-interview-series-jaya-mathew-microsoft/10315/" TargetMode="External" /><Relationship Id="rId5" Type="http://schemas.openxmlformats.org/officeDocument/2006/relationships/hyperlink" Target="https://www.predictiveanalyticsworld.com/patimes/wise-practitioner-predictive-analytics-interview-series-cheong-ang-university-of-california-san-francisco/10309/" TargetMode="External" /><Relationship Id="rId6" Type="http://schemas.openxmlformats.org/officeDocument/2006/relationships/hyperlink" Target="https://www.deeplearningworld.com/las-vegas/las-vegas-2019/agenda/#session64061" TargetMode="External" /><Relationship Id="rId7" Type="http://schemas.openxmlformats.org/officeDocument/2006/relationships/hyperlink" Target="https://twitter.com/AnirudhKoul/status/1029763315445030913" TargetMode="External" /><Relationship Id="rId8" Type="http://schemas.openxmlformats.org/officeDocument/2006/relationships/hyperlink" Target="https://www.predictiveanalyticsworld.com/patimes/wise-practitioner-predictive-analytics-interview-series-greg-stevens-vistra-energy/10323/" TargetMode="External" /><Relationship Id="rId9" Type="http://schemas.openxmlformats.org/officeDocument/2006/relationships/hyperlink" Target="https://www.cio.com/article/3387640/7-ways-predictive-analytics-can-improve-customer-experience.html" TargetMode="External" /><Relationship Id="rId10" Type="http://schemas.openxmlformats.org/officeDocument/2006/relationships/hyperlink" Target="https://predictiveanalyticsworld.de/en/industry4-0/muenchen2019/?utm_content=bufferec568&amp;utm_medium=social&amp;utm_source=twitter.com&amp;utm_campaign=buffer" TargetMode="External" /><Relationship Id="rId11" Type="http://schemas.openxmlformats.org/officeDocument/2006/relationships/hyperlink" Target="http://www.predictiveanalyticsworld.com/doctor-data-show" TargetMode="External" /><Relationship Id="rId12" Type="http://schemas.openxmlformats.org/officeDocument/2006/relationships/hyperlink" Target="https://www.predictiveanalyticsworld.com/patimes/dr-data-video-a-i-is-a-big-fat-lie/9909/" TargetMode="External" /><Relationship Id="rId13" Type="http://schemas.openxmlformats.org/officeDocument/2006/relationships/hyperlink" Target="https://1-risingmedia.com/newsletter/1554196435.html" TargetMode="External" /><Relationship Id="rId14" Type="http://schemas.openxmlformats.org/officeDocument/2006/relationships/hyperlink" Target="https://www.deeplearningworld.com/las-vegas/las-vegas-2019/agenda/#session64061" TargetMode="External" /><Relationship Id="rId15" Type="http://schemas.openxmlformats.org/officeDocument/2006/relationships/hyperlink" Target="https://twitter.com/AnirudhKoul/status/1029763315445030913" TargetMode="External" /><Relationship Id="rId16" Type="http://schemas.openxmlformats.org/officeDocument/2006/relationships/hyperlink" Target="https://www.predictiveanalyticsworld.com/patimes/wise-practitioner-predictive-analytics-interview-series-cheong-ang-university-of-california-san-francisco/10309/" TargetMode="External" /><Relationship Id="rId17" Type="http://schemas.openxmlformats.org/officeDocument/2006/relationships/hyperlink" Target="https://www.predictiveanalyticsworld.com/patimes/wise-practitioner-predictive-analytics-interview-series-steve-lamb-ipm-ai-and-dan-fisher-swoop/10327/" TargetMode="External" /><Relationship Id="rId18" Type="http://schemas.openxmlformats.org/officeDocument/2006/relationships/hyperlink" Target="https://www.predictiveanalyticsworld.com/lasvegas/" TargetMode="External" /><Relationship Id="rId19" Type="http://schemas.openxmlformats.org/officeDocument/2006/relationships/hyperlink" Target="https://www.predictiveanalyticsworld.com/patimes/wise-practitioner-predictive-analytics-interview-series-cal-zemelman-cvp/10276/" TargetMode="External" /><Relationship Id="rId20" Type="http://schemas.openxmlformats.org/officeDocument/2006/relationships/hyperlink" Target="https://1-risingmedia.com/newsletter/1555470697.html" TargetMode="External" /><Relationship Id="rId21" Type="http://schemas.openxmlformats.org/officeDocument/2006/relationships/hyperlink" Target="https://www.cio.com/article/3387640/7-ways-predictive-analytics-can-improve-customer-experience.html" TargetMode="External" /><Relationship Id="rId22" Type="http://schemas.openxmlformats.org/officeDocument/2006/relationships/hyperlink" Target="https://1-risingmedia.com/newsletter/1555560186.html" TargetMode="External" /><Relationship Id="rId23" Type="http://schemas.openxmlformats.org/officeDocument/2006/relationships/hyperlink" Target="https://www.predictiveanalyticsworld.com/newsletter/1555470697-i.html" TargetMode="External" /><Relationship Id="rId24" Type="http://schemas.openxmlformats.org/officeDocument/2006/relationships/hyperlink" Target="https://www.predictiveanalyticsworld.com/patimes/wise-practitioner-predictive-analytics-interview-series-chip-hart-physicians-computer-company-and-karl-rexer-rexer-analytics/10297/" TargetMode="External" /><Relationship Id="rId25" Type="http://schemas.openxmlformats.org/officeDocument/2006/relationships/hyperlink" Target="https://www.predictiveanalyticsworld.com/patimes/wise-practitioner-predictive-analytics-interview-series-greg-stevens-vistra-energy/10323/" TargetMode="External" /><Relationship Id="rId26" Type="http://schemas.openxmlformats.org/officeDocument/2006/relationships/hyperlink" Target="https://www.predictiveanalyticsworld.com/patimes/wise-practitioner-predictive-analytics-interview-series-jaya-mathew-microsoft/10315/" TargetMode="External" /><Relationship Id="rId27" Type="http://schemas.openxmlformats.org/officeDocument/2006/relationships/hyperlink" Target="https://www.mathworks.com/campaigns/offers/data-science-cheat-sheets.html?s_eid=psm_da&amp;source=15308&amp;hootPostID=e83339343c1cf235d8cfe286c4a1ca4b" TargetMode="External" /><Relationship Id="rId28" Type="http://schemas.openxmlformats.org/officeDocument/2006/relationships/hyperlink" Target="https://www.healthit.gov/sites/default/files/draft-uscdi.pdf" TargetMode="External" /><Relationship Id="rId29" Type="http://schemas.openxmlformats.org/officeDocument/2006/relationships/hyperlink" Target="https://predictiveanalyticsworld.de/en/industry4-0/muenchen2019/?utm_content=bufferec568&amp;utm_medium=social&amp;utm_source=twitter.com&amp;utm_campaign=buff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1462</v>
      </c>
      <c r="BB2" s="13" t="s">
        <v>1491</v>
      </c>
      <c r="BC2" s="13" t="s">
        <v>1492</v>
      </c>
      <c r="BD2" s="117" t="s">
        <v>2090</v>
      </c>
      <c r="BE2" s="117" t="s">
        <v>2091</v>
      </c>
      <c r="BF2" s="117" t="s">
        <v>2092</v>
      </c>
      <c r="BG2" s="117" t="s">
        <v>2093</v>
      </c>
      <c r="BH2" s="117" t="s">
        <v>2094</v>
      </c>
      <c r="BI2" s="117" t="s">
        <v>2095</v>
      </c>
      <c r="BJ2" s="117" t="s">
        <v>2096</v>
      </c>
      <c r="BK2" s="117" t="s">
        <v>2097</v>
      </c>
      <c r="BL2" s="117" t="s">
        <v>2098</v>
      </c>
    </row>
    <row r="3" spans="1:64" ht="15" customHeight="1">
      <c r="A3" s="64" t="s">
        <v>212</v>
      </c>
      <c r="B3" s="64" t="s">
        <v>266</v>
      </c>
      <c r="C3" s="65" t="s">
        <v>2141</v>
      </c>
      <c r="D3" s="66">
        <v>3</v>
      </c>
      <c r="E3" s="67" t="s">
        <v>132</v>
      </c>
      <c r="F3" s="68">
        <v>35</v>
      </c>
      <c r="G3" s="65"/>
      <c r="H3" s="69"/>
      <c r="I3" s="70"/>
      <c r="J3" s="70"/>
      <c r="K3" s="34" t="s">
        <v>65</v>
      </c>
      <c r="L3" s="71">
        <v>3</v>
      </c>
      <c r="M3" s="71"/>
      <c r="N3" s="72"/>
      <c r="O3" s="78" t="s">
        <v>306</v>
      </c>
      <c r="P3" s="80">
        <v>43567.59541666666</v>
      </c>
      <c r="Q3" s="78" t="s">
        <v>308</v>
      </c>
      <c r="R3" s="83" t="s">
        <v>384</v>
      </c>
      <c r="S3" s="78" t="s">
        <v>410</v>
      </c>
      <c r="T3" s="78" t="s">
        <v>420</v>
      </c>
      <c r="U3" s="78"/>
      <c r="V3" s="83" t="s">
        <v>473</v>
      </c>
      <c r="W3" s="80">
        <v>43567.59541666666</v>
      </c>
      <c r="X3" s="83" t="s">
        <v>509</v>
      </c>
      <c r="Y3" s="78"/>
      <c r="Z3" s="78"/>
      <c r="AA3" s="85" t="s">
        <v>602</v>
      </c>
      <c r="AB3" s="78"/>
      <c r="AC3" s="78" t="b">
        <v>0</v>
      </c>
      <c r="AD3" s="78">
        <v>7</v>
      </c>
      <c r="AE3" s="85" t="s">
        <v>698</v>
      </c>
      <c r="AF3" s="78" t="b">
        <v>0</v>
      </c>
      <c r="AG3" s="78" t="s">
        <v>702</v>
      </c>
      <c r="AH3" s="78"/>
      <c r="AI3" s="85" t="s">
        <v>698</v>
      </c>
      <c r="AJ3" s="78" t="b">
        <v>0</v>
      </c>
      <c r="AK3" s="78">
        <v>3</v>
      </c>
      <c r="AL3" s="85" t="s">
        <v>698</v>
      </c>
      <c r="AM3" s="78" t="s">
        <v>705</v>
      </c>
      <c r="AN3" s="78" t="b">
        <v>0</v>
      </c>
      <c r="AO3" s="85" t="s">
        <v>602</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267</v>
      </c>
      <c r="C4" s="65" t="s">
        <v>2141</v>
      </c>
      <c r="D4" s="66">
        <v>3</v>
      </c>
      <c r="E4" s="67" t="s">
        <v>132</v>
      </c>
      <c r="F4" s="68">
        <v>35</v>
      </c>
      <c r="G4" s="65"/>
      <c r="H4" s="69"/>
      <c r="I4" s="70"/>
      <c r="J4" s="70"/>
      <c r="K4" s="34" t="s">
        <v>65</v>
      </c>
      <c r="L4" s="77">
        <v>4</v>
      </c>
      <c r="M4" s="77"/>
      <c r="N4" s="72"/>
      <c r="O4" s="79" t="s">
        <v>306</v>
      </c>
      <c r="P4" s="81">
        <v>43567.59541666666</v>
      </c>
      <c r="Q4" s="79" t="s">
        <v>308</v>
      </c>
      <c r="R4" s="84" t="s">
        <v>384</v>
      </c>
      <c r="S4" s="79" t="s">
        <v>410</v>
      </c>
      <c r="T4" s="79" t="s">
        <v>420</v>
      </c>
      <c r="U4" s="79"/>
      <c r="V4" s="84" t="s">
        <v>473</v>
      </c>
      <c r="W4" s="81">
        <v>43567.59541666666</v>
      </c>
      <c r="X4" s="84" t="s">
        <v>509</v>
      </c>
      <c r="Y4" s="79"/>
      <c r="Z4" s="79"/>
      <c r="AA4" s="82" t="s">
        <v>602</v>
      </c>
      <c r="AB4" s="79"/>
      <c r="AC4" s="79" t="b">
        <v>0</v>
      </c>
      <c r="AD4" s="79">
        <v>7</v>
      </c>
      <c r="AE4" s="82" t="s">
        <v>698</v>
      </c>
      <c r="AF4" s="79" t="b">
        <v>0</v>
      </c>
      <c r="AG4" s="79" t="s">
        <v>702</v>
      </c>
      <c r="AH4" s="79"/>
      <c r="AI4" s="82" t="s">
        <v>698</v>
      </c>
      <c r="AJ4" s="79" t="b">
        <v>0</v>
      </c>
      <c r="AK4" s="79">
        <v>3</v>
      </c>
      <c r="AL4" s="82" t="s">
        <v>698</v>
      </c>
      <c r="AM4" s="79" t="s">
        <v>705</v>
      </c>
      <c r="AN4" s="79" t="b">
        <v>0</v>
      </c>
      <c r="AO4" s="82" t="s">
        <v>602</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268</v>
      </c>
      <c r="C5" s="65" t="s">
        <v>2141</v>
      </c>
      <c r="D5" s="66">
        <v>3</v>
      </c>
      <c r="E5" s="67" t="s">
        <v>132</v>
      </c>
      <c r="F5" s="68">
        <v>35</v>
      </c>
      <c r="G5" s="65"/>
      <c r="H5" s="69"/>
      <c r="I5" s="70"/>
      <c r="J5" s="70"/>
      <c r="K5" s="34" t="s">
        <v>65</v>
      </c>
      <c r="L5" s="77">
        <v>5</v>
      </c>
      <c r="M5" s="77"/>
      <c r="N5" s="72"/>
      <c r="O5" s="79" t="s">
        <v>306</v>
      </c>
      <c r="P5" s="81">
        <v>43567.59541666666</v>
      </c>
      <c r="Q5" s="79" t="s">
        <v>308</v>
      </c>
      <c r="R5" s="84" t="s">
        <v>384</v>
      </c>
      <c r="S5" s="79" t="s">
        <v>410</v>
      </c>
      <c r="T5" s="79" t="s">
        <v>420</v>
      </c>
      <c r="U5" s="79"/>
      <c r="V5" s="84" t="s">
        <v>473</v>
      </c>
      <c r="W5" s="81">
        <v>43567.59541666666</v>
      </c>
      <c r="X5" s="84" t="s">
        <v>509</v>
      </c>
      <c r="Y5" s="79"/>
      <c r="Z5" s="79"/>
      <c r="AA5" s="82" t="s">
        <v>602</v>
      </c>
      <c r="AB5" s="79"/>
      <c r="AC5" s="79" t="b">
        <v>0</v>
      </c>
      <c r="AD5" s="79">
        <v>7</v>
      </c>
      <c r="AE5" s="82" t="s">
        <v>698</v>
      </c>
      <c r="AF5" s="79" t="b">
        <v>0</v>
      </c>
      <c r="AG5" s="79" t="s">
        <v>702</v>
      </c>
      <c r="AH5" s="79"/>
      <c r="AI5" s="82" t="s">
        <v>698</v>
      </c>
      <c r="AJ5" s="79" t="b">
        <v>0</v>
      </c>
      <c r="AK5" s="79">
        <v>3</v>
      </c>
      <c r="AL5" s="82" t="s">
        <v>698</v>
      </c>
      <c r="AM5" s="79" t="s">
        <v>705</v>
      </c>
      <c r="AN5" s="79" t="b">
        <v>0</v>
      </c>
      <c r="AO5" s="82" t="s">
        <v>602</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269</v>
      </c>
      <c r="C6" s="65" t="s">
        <v>2141</v>
      </c>
      <c r="D6" s="66">
        <v>3</v>
      </c>
      <c r="E6" s="67" t="s">
        <v>132</v>
      </c>
      <c r="F6" s="68">
        <v>35</v>
      </c>
      <c r="G6" s="65"/>
      <c r="H6" s="69"/>
      <c r="I6" s="70"/>
      <c r="J6" s="70"/>
      <c r="K6" s="34" t="s">
        <v>65</v>
      </c>
      <c r="L6" s="77">
        <v>6</v>
      </c>
      <c r="M6" s="77"/>
      <c r="N6" s="72"/>
      <c r="O6" s="79" t="s">
        <v>306</v>
      </c>
      <c r="P6" s="81">
        <v>43567.59541666666</v>
      </c>
      <c r="Q6" s="79" t="s">
        <v>308</v>
      </c>
      <c r="R6" s="84" t="s">
        <v>384</v>
      </c>
      <c r="S6" s="79" t="s">
        <v>410</v>
      </c>
      <c r="T6" s="79" t="s">
        <v>420</v>
      </c>
      <c r="U6" s="79"/>
      <c r="V6" s="84" t="s">
        <v>473</v>
      </c>
      <c r="W6" s="81">
        <v>43567.59541666666</v>
      </c>
      <c r="X6" s="84" t="s">
        <v>509</v>
      </c>
      <c r="Y6" s="79"/>
      <c r="Z6" s="79"/>
      <c r="AA6" s="82" t="s">
        <v>602</v>
      </c>
      <c r="AB6" s="79"/>
      <c r="AC6" s="79" t="b">
        <v>0</v>
      </c>
      <c r="AD6" s="79">
        <v>7</v>
      </c>
      <c r="AE6" s="82" t="s">
        <v>698</v>
      </c>
      <c r="AF6" s="79" t="b">
        <v>0</v>
      </c>
      <c r="AG6" s="79" t="s">
        <v>702</v>
      </c>
      <c r="AH6" s="79"/>
      <c r="AI6" s="82" t="s">
        <v>698</v>
      </c>
      <c r="AJ6" s="79" t="b">
        <v>0</v>
      </c>
      <c r="AK6" s="79">
        <v>3</v>
      </c>
      <c r="AL6" s="82" t="s">
        <v>698</v>
      </c>
      <c r="AM6" s="79" t="s">
        <v>705</v>
      </c>
      <c r="AN6" s="79" t="b">
        <v>0</v>
      </c>
      <c r="AO6" s="82" t="s">
        <v>602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270</v>
      </c>
      <c r="C7" s="65" t="s">
        <v>2141</v>
      </c>
      <c r="D7" s="66">
        <v>3</v>
      </c>
      <c r="E7" s="67" t="s">
        <v>132</v>
      </c>
      <c r="F7" s="68">
        <v>35</v>
      </c>
      <c r="G7" s="65"/>
      <c r="H7" s="69"/>
      <c r="I7" s="70"/>
      <c r="J7" s="70"/>
      <c r="K7" s="34" t="s">
        <v>65</v>
      </c>
      <c r="L7" s="77">
        <v>7</v>
      </c>
      <c r="M7" s="77"/>
      <c r="N7" s="72"/>
      <c r="O7" s="79" t="s">
        <v>306</v>
      </c>
      <c r="P7" s="81">
        <v>43567.59541666666</v>
      </c>
      <c r="Q7" s="79" t="s">
        <v>308</v>
      </c>
      <c r="R7" s="84" t="s">
        <v>384</v>
      </c>
      <c r="S7" s="79" t="s">
        <v>410</v>
      </c>
      <c r="T7" s="79" t="s">
        <v>420</v>
      </c>
      <c r="U7" s="79"/>
      <c r="V7" s="84" t="s">
        <v>473</v>
      </c>
      <c r="W7" s="81">
        <v>43567.59541666666</v>
      </c>
      <c r="X7" s="84" t="s">
        <v>509</v>
      </c>
      <c r="Y7" s="79"/>
      <c r="Z7" s="79"/>
      <c r="AA7" s="82" t="s">
        <v>602</v>
      </c>
      <c r="AB7" s="79"/>
      <c r="AC7" s="79" t="b">
        <v>0</v>
      </c>
      <c r="AD7" s="79">
        <v>7</v>
      </c>
      <c r="AE7" s="82" t="s">
        <v>698</v>
      </c>
      <c r="AF7" s="79" t="b">
        <v>0</v>
      </c>
      <c r="AG7" s="79" t="s">
        <v>702</v>
      </c>
      <c r="AH7" s="79"/>
      <c r="AI7" s="82" t="s">
        <v>698</v>
      </c>
      <c r="AJ7" s="79" t="b">
        <v>0</v>
      </c>
      <c r="AK7" s="79">
        <v>3</v>
      </c>
      <c r="AL7" s="82" t="s">
        <v>698</v>
      </c>
      <c r="AM7" s="79" t="s">
        <v>705</v>
      </c>
      <c r="AN7" s="79" t="b">
        <v>0</v>
      </c>
      <c r="AO7" s="82" t="s">
        <v>602</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271</v>
      </c>
      <c r="C8" s="65" t="s">
        <v>2141</v>
      </c>
      <c r="D8" s="66">
        <v>3</v>
      </c>
      <c r="E8" s="67" t="s">
        <v>132</v>
      </c>
      <c r="F8" s="68">
        <v>35</v>
      </c>
      <c r="G8" s="65"/>
      <c r="H8" s="69"/>
      <c r="I8" s="70"/>
      <c r="J8" s="70"/>
      <c r="K8" s="34" t="s">
        <v>65</v>
      </c>
      <c r="L8" s="77">
        <v>8</v>
      </c>
      <c r="M8" s="77"/>
      <c r="N8" s="72"/>
      <c r="O8" s="79" t="s">
        <v>306</v>
      </c>
      <c r="P8" s="81">
        <v>43567.59541666666</v>
      </c>
      <c r="Q8" s="79" t="s">
        <v>308</v>
      </c>
      <c r="R8" s="84" t="s">
        <v>384</v>
      </c>
      <c r="S8" s="79" t="s">
        <v>410</v>
      </c>
      <c r="T8" s="79" t="s">
        <v>420</v>
      </c>
      <c r="U8" s="79"/>
      <c r="V8" s="84" t="s">
        <v>473</v>
      </c>
      <c r="W8" s="81">
        <v>43567.59541666666</v>
      </c>
      <c r="X8" s="84" t="s">
        <v>509</v>
      </c>
      <c r="Y8" s="79"/>
      <c r="Z8" s="79"/>
      <c r="AA8" s="82" t="s">
        <v>602</v>
      </c>
      <c r="AB8" s="79"/>
      <c r="AC8" s="79" t="b">
        <v>0</v>
      </c>
      <c r="AD8" s="79">
        <v>7</v>
      </c>
      <c r="AE8" s="82" t="s">
        <v>698</v>
      </c>
      <c r="AF8" s="79" t="b">
        <v>0</v>
      </c>
      <c r="AG8" s="79" t="s">
        <v>702</v>
      </c>
      <c r="AH8" s="79"/>
      <c r="AI8" s="82" t="s">
        <v>698</v>
      </c>
      <c r="AJ8" s="79" t="b">
        <v>0</v>
      </c>
      <c r="AK8" s="79">
        <v>3</v>
      </c>
      <c r="AL8" s="82" t="s">
        <v>698</v>
      </c>
      <c r="AM8" s="79" t="s">
        <v>705</v>
      </c>
      <c r="AN8" s="79" t="b">
        <v>0</v>
      </c>
      <c r="AO8" s="82" t="s">
        <v>602</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271</v>
      </c>
      <c r="C9" s="65" t="s">
        <v>2141</v>
      </c>
      <c r="D9" s="66">
        <v>3</v>
      </c>
      <c r="E9" s="67" t="s">
        <v>132</v>
      </c>
      <c r="F9" s="68">
        <v>35</v>
      </c>
      <c r="G9" s="65"/>
      <c r="H9" s="69"/>
      <c r="I9" s="70"/>
      <c r="J9" s="70"/>
      <c r="K9" s="34" t="s">
        <v>65</v>
      </c>
      <c r="L9" s="77">
        <v>9</v>
      </c>
      <c r="M9" s="77"/>
      <c r="N9" s="72"/>
      <c r="O9" s="79" t="s">
        <v>306</v>
      </c>
      <c r="P9" s="81">
        <v>43567.66181712963</v>
      </c>
      <c r="Q9" s="79" t="s">
        <v>309</v>
      </c>
      <c r="R9" s="84" t="s">
        <v>384</v>
      </c>
      <c r="S9" s="79" t="s">
        <v>410</v>
      </c>
      <c r="T9" s="79" t="s">
        <v>421</v>
      </c>
      <c r="U9" s="79"/>
      <c r="V9" s="84" t="s">
        <v>474</v>
      </c>
      <c r="W9" s="81">
        <v>43567.66181712963</v>
      </c>
      <c r="X9" s="84" t="s">
        <v>510</v>
      </c>
      <c r="Y9" s="79"/>
      <c r="Z9" s="79"/>
      <c r="AA9" s="82" t="s">
        <v>603</v>
      </c>
      <c r="AB9" s="79"/>
      <c r="AC9" s="79" t="b">
        <v>0</v>
      </c>
      <c r="AD9" s="79">
        <v>0</v>
      </c>
      <c r="AE9" s="82" t="s">
        <v>698</v>
      </c>
      <c r="AF9" s="79" t="b">
        <v>0</v>
      </c>
      <c r="AG9" s="79" t="s">
        <v>702</v>
      </c>
      <c r="AH9" s="79"/>
      <c r="AI9" s="82" t="s">
        <v>698</v>
      </c>
      <c r="AJ9" s="79" t="b">
        <v>0</v>
      </c>
      <c r="AK9" s="79">
        <v>3</v>
      </c>
      <c r="AL9" s="82" t="s">
        <v>602</v>
      </c>
      <c r="AM9" s="79" t="s">
        <v>706</v>
      </c>
      <c r="AN9" s="79" t="b">
        <v>0</v>
      </c>
      <c r="AO9" s="82" t="s">
        <v>602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212</v>
      </c>
      <c r="B10" s="64" t="s">
        <v>263</v>
      </c>
      <c r="C10" s="65" t="s">
        <v>2141</v>
      </c>
      <c r="D10" s="66">
        <v>3</v>
      </c>
      <c r="E10" s="67" t="s">
        <v>132</v>
      </c>
      <c r="F10" s="68">
        <v>35</v>
      </c>
      <c r="G10" s="65"/>
      <c r="H10" s="69"/>
      <c r="I10" s="70"/>
      <c r="J10" s="70"/>
      <c r="K10" s="34" t="s">
        <v>65</v>
      </c>
      <c r="L10" s="77">
        <v>10</v>
      </c>
      <c r="M10" s="77"/>
      <c r="N10" s="72"/>
      <c r="O10" s="79" t="s">
        <v>306</v>
      </c>
      <c r="P10" s="81">
        <v>43567.59541666666</v>
      </c>
      <c r="Q10" s="79" t="s">
        <v>308</v>
      </c>
      <c r="R10" s="84" t="s">
        <v>384</v>
      </c>
      <c r="S10" s="79" t="s">
        <v>410</v>
      </c>
      <c r="T10" s="79" t="s">
        <v>420</v>
      </c>
      <c r="U10" s="79"/>
      <c r="V10" s="84" t="s">
        <v>473</v>
      </c>
      <c r="W10" s="81">
        <v>43567.59541666666</v>
      </c>
      <c r="X10" s="84" t="s">
        <v>509</v>
      </c>
      <c r="Y10" s="79"/>
      <c r="Z10" s="79"/>
      <c r="AA10" s="82" t="s">
        <v>602</v>
      </c>
      <c r="AB10" s="79"/>
      <c r="AC10" s="79" t="b">
        <v>0</v>
      </c>
      <c r="AD10" s="79">
        <v>7</v>
      </c>
      <c r="AE10" s="82" t="s">
        <v>698</v>
      </c>
      <c r="AF10" s="79" t="b">
        <v>0</v>
      </c>
      <c r="AG10" s="79" t="s">
        <v>702</v>
      </c>
      <c r="AH10" s="79"/>
      <c r="AI10" s="82" t="s">
        <v>698</v>
      </c>
      <c r="AJ10" s="79" t="b">
        <v>0</v>
      </c>
      <c r="AK10" s="79">
        <v>3</v>
      </c>
      <c r="AL10" s="82" t="s">
        <v>698</v>
      </c>
      <c r="AM10" s="79" t="s">
        <v>705</v>
      </c>
      <c r="AN10" s="79" t="b">
        <v>0</v>
      </c>
      <c r="AO10" s="82" t="s">
        <v>602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212</v>
      </c>
      <c r="B11" s="64" t="s">
        <v>260</v>
      </c>
      <c r="C11" s="65" t="s">
        <v>2141</v>
      </c>
      <c r="D11" s="66">
        <v>3</v>
      </c>
      <c r="E11" s="67" t="s">
        <v>132</v>
      </c>
      <c r="F11" s="68">
        <v>35</v>
      </c>
      <c r="G11" s="65"/>
      <c r="H11" s="69"/>
      <c r="I11" s="70"/>
      <c r="J11" s="70"/>
      <c r="K11" s="34" t="s">
        <v>65</v>
      </c>
      <c r="L11" s="77">
        <v>11</v>
      </c>
      <c r="M11" s="77"/>
      <c r="N11" s="72"/>
      <c r="O11" s="79" t="s">
        <v>306</v>
      </c>
      <c r="P11" s="81">
        <v>43567.59541666666</v>
      </c>
      <c r="Q11" s="79" t="s">
        <v>308</v>
      </c>
      <c r="R11" s="84" t="s">
        <v>384</v>
      </c>
      <c r="S11" s="79" t="s">
        <v>410</v>
      </c>
      <c r="T11" s="79" t="s">
        <v>420</v>
      </c>
      <c r="U11" s="79"/>
      <c r="V11" s="84" t="s">
        <v>473</v>
      </c>
      <c r="W11" s="81">
        <v>43567.59541666666</v>
      </c>
      <c r="X11" s="84" t="s">
        <v>509</v>
      </c>
      <c r="Y11" s="79"/>
      <c r="Z11" s="79"/>
      <c r="AA11" s="82" t="s">
        <v>602</v>
      </c>
      <c r="AB11" s="79"/>
      <c r="AC11" s="79" t="b">
        <v>0</v>
      </c>
      <c r="AD11" s="79">
        <v>7</v>
      </c>
      <c r="AE11" s="82" t="s">
        <v>698</v>
      </c>
      <c r="AF11" s="79" t="b">
        <v>0</v>
      </c>
      <c r="AG11" s="79" t="s">
        <v>702</v>
      </c>
      <c r="AH11" s="79"/>
      <c r="AI11" s="82" t="s">
        <v>698</v>
      </c>
      <c r="AJ11" s="79" t="b">
        <v>0</v>
      </c>
      <c r="AK11" s="79">
        <v>3</v>
      </c>
      <c r="AL11" s="82" t="s">
        <v>698</v>
      </c>
      <c r="AM11" s="79" t="s">
        <v>705</v>
      </c>
      <c r="AN11" s="79" t="b">
        <v>0</v>
      </c>
      <c r="AO11" s="82" t="s">
        <v>602</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1</v>
      </c>
      <c r="BE11" s="49">
        <v>4.3478260869565215</v>
      </c>
      <c r="BF11" s="48">
        <v>0</v>
      </c>
      <c r="BG11" s="49">
        <v>0</v>
      </c>
      <c r="BH11" s="48">
        <v>0</v>
      </c>
      <c r="BI11" s="49">
        <v>0</v>
      </c>
      <c r="BJ11" s="48">
        <v>22</v>
      </c>
      <c r="BK11" s="49">
        <v>95.65217391304348</v>
      </c>
      <c r="BL11" s="48">
        <v>23</v>
      </c>
    </row>
    <row r="12" spans="1:64" ht="15">
      <c r="A12" s="64" t="s">
        <v>213</v>
      </c>
      <c r="B12" s="64" t="s">
        <v>212</v>
      </c>
      <c r="C12" s="65" t="s">
        <v>2141</v>
      </c>
      <c r="D12" s="66">
        <v>3</v>
      </c>
      <c r="E12" s="67" t="s">
        <v>132</v>
      </c>
      <c r="F12" s="68">
        <v>35</v>
      </c>
      <c r="G12" s="65"/>
      <c r="H12" s="69"/>
      <c r="I12" s="70"/>
      <c r="J12" s="70"/>
      <c r="K12" s="34" t="s">
        <v>65</v>
      </c>
      <c r="L12" s="77">
        <v>12</v>
      </c>
      <c r="M12" s="77"/>
      <c r="N12" s="72"/>
      <c r="O12" s="79" t="s">
        <v>306</v>
      </c>
      <c r="P12" s="81">
        <v>43567.66181712963</v>
      </c>
      <c r="Q12" s="79" t="s">
        <v>309</v>
      </c>
      <c r="R12" s="84" t="s">
        <v>384</v>
      </c>
      <c r="S12" s="79" t="s">
        <v>410</v>
      </c>
      <c r="T12" s="79" t="s">
        <v>421</v>
      </c>
      <c r="U12" s="79"/>
      <c r="V12" s="84" t="s">
        <v>474</v>
      </c>
      <c r="W12" s="81">
        <v>43567.66181712963</v>
      </c>
      <c r="X12" s="84" t="s">
        <v>510</v>
      </c>
      <c r="Y12" s="79"/>
      <c r="Z12" s="79"/>
      <c r="AA12" s="82" t="s">
        <v>603</v>
      </c>
      <c r="AB12" s="79"/>
      <c r="AC12" s="79" t="b">
        <v>0</v>
      </c>
      <c r="AD12" s="79">
        <v>0</v>
      </c>
      <c r="AE12" s="82" t="s">
        <v>698</v>
      </c>
      <c r="AF12" s="79" t="b">
        <v>0</v>
      </c>
      <c r="AG12" s="79" t="s">
        <v>702</v>
      </c>
      <c r="AH12" s="79"/>
      <c r="AI12" s="82" t="s">
        <v>698</v>
      </c>
      <c r="AJ12" s="79" t="b">
        <v>0</v>
      </c>
      <c r="AK12" s="79">
        <v>3</v>
      </c>
      <c r="AL12" s="82" t="s">
        <v>602</v>
      </c>
      <c r="AM12" s="79" t="s">
        <v>706</v>
      </c>
      <c r="AN12" s="79" t="b">
        <v>0</v>
      </c>
      <c r="AO12" s="82" t="s">
        <v>602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214</v>
      </c>
      <c r="B13" s="64" t="s">
        <v>272</v>
      </c>
      <c r="C13" s="65" t="s">
        <v>2141</v>
      </c>
      <c r="D13" s="66">
        <v>3</v>
      </c>
      <c r="E13" s="67" t="s">
        <v>132</v>
      </c>
      <c r="F13" s="68">
        <v>35</v>
      </c>
      <c r="G13" s="65"/>
      <c r="H13" s="69"/>
      <c r="I13" s="70"/>
      <c r="J13" s="70"/>
      <c r="K13" s="34" t="s">
        <v>65</v>
      </c>
      <c r="L13" s="77">
        <v>13</v>
      </c>
      <c r="M13" s="77"/>
      <c r="N13" s="72"/>
      <c r="O13" s="79" t="s">
        <v>306</v>
      </c>
      <c r="P13" s="81">
        <v>43567.69636574074</v>
      </c>
      <c r="Q13" s="79" t="s">
        <v>310</v>
      </c>
      <c r="R13" s="84" t="s">
        <v>385</v>
      </c>
      <c r="S13" s="79" t="s">
        <v>411</v>
      </c>
      <c r="T13" s="79"/>
      <c r="U13" s="79"/>
      <c r="V13" s="84" t="s">
        <v>475</v>
      </c>
      <c r="W13" s="81">
        <v>43567.69636574074</v>
      </c>
      <c r="X13" s="84" t="s">
        <v>511</v>
      </c>
      <c r="Y13" s="79"/>
      <c r="Z13" s="79"/>
      <c r="AA13" s="82" t="s">
        <v>604</v>
      </c>
      <c r="AB13" s="79"/>
      <c r="AC13" s="79" t="b">
        <v>0</v>
      </c>
      <c r="AD13" s="79">
        <v>1</v>
      </c>
      <c r="AE13" s="82" t="s">
        <v>698</v>
      </c>
      <c r="AF13" s="79" t="b">
        <v>0</v>
      </c>
      <c r="AG13" s="79" t="s">
        <v>702</v>
      </c>
      <c r="AH13" s="79"/>
      <c r="AI13" s="82" t="s">
        <v>698</v>
      </c>
      <c r="AJ13" s="79" t="b">
        <v>0</v>
      </c>
      <c r="AK13" s="79">
        <v>0</v>
      </c>
      <c r="AL13" s="82" t="s">
        <v>698</v>
      </c>
      <c r="AM13" s="79" t="s">
        <v>707</v>
      </c>
      <c r="AN13" s="79" t="b">
        <v>0</v>
      </c>
      <c r="AO13" s="82" t="s">
        <v>604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3.8461538461538463</v>
      </c>
      <c r="BF13" s="48">
        <v>0</v>
      </c>
      <c r="BG13" s="49">
        <v>0</v>
      </c>
      <c r="BH13" s="48">
        <v>0</v>
      </c>
      <c r="BI13" s="49">
        <v>0</v>
      </c>
      <c r="BJ13" s="48">
        <v>25</v>
      </c>
      <c r="BK13" s="49">
        <v>96.15384615384616</v>
      </c>
      <c r="BL13" s="48">
        <v>26</v>
      </c>
    </row>
    <row r="14" spans="1:64" ht="15">
      <c r="A14" s="64" t="s">
        <v>214</v>
      </c>
      <c r="B14" s="64" t="s">
        <v>263</v>
      </c>
      <c r="C14" s="65" t="s">
        <v>2141</v>
      </c>
      <c r="D14" s="66">
        <v>3</v>
      </c>
      <c r="E14" s="67" t="s">
        <v>132</v>
      </c>
      <c r="F14" s="68">
        <v>35</v>
      </c>
      <c r="G14" s="65"/>
      <c r="H14" s="69"/>
      <c r="I14" s="70"/>
      <c r="J14" s="70"/>
      <c r="K14" s="34" t="s">
        <v>65</v>
      </c>
      <c r="L14" s="77">
        <v>14</v>
      </c>
      <c r="M14" s="77"/>
      <c r="N14" s="72"/>
      <c r="O14" s="79" t="s">
        <v>306</v>
      </c>
      <c r="P14" s="81">
        <v>43567.69636574074</v>
      </c>
      <c r="Q14" s="79" t="s">
        <v>310</v>
      </c>
      <c r="R14" s="84" t="s">
        <v>385</v>
      </c>
      <c r="S14" s="79" t="s">
        <v>411</v>
      </c>
      <c r="T14" s="79"/>
      <c r="U14" s="79"/>
      <c r="V14" s="84" t="s">
        <v>475</v>
      </c>
      <c r="W14" s="81">
        <v>43567.69636574074</v>
      </c>
      <c r="X14" s="84" t="s">
        <v>511</v>
      </c>
      <c r="Y14" s="79"/>
      <c r="Z14" s="79"/>
      <c r="AA14" s="82" t="s">
        <v>604</v>
      </c>
      <c r="AB14" s="79"/>
      <c r="AC14" s="79" t="b">
        <v>0</v>
      </c>
      <c r="AD14" s="79">
        <v>1</v>
      </c>
      <c r="AE14" s="82" t="s">
        <v>698</v>
      </c>
      <c r="AF14" s="79" t="b">
        <v>0</v>
      </c>
      <c r="AG14" s="79" t="s">
        <v>702</v>
      </c>
      <c r="AH14" s="79"/>
      <c r="AI14" s="82" t="s">
        <v>698</v>
      </c>
      <c r="AJ14" s="79" t="b">
        <v>0</v>
      </c>
      <c r="AK14" s="79">
        <v>0</v>
      </c>
      <c r="AL14" s="82" t="s">
        <v>698</v>
      </c>
      <c r="AM14" s="79" t="s">
        <v>707</v>
      </c>
      <c r="AN14" s="79" t="b">
        <v>0</v>
      </c>
      <c r="AO14" s="82" t="s">
        <v>604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215</v>
      </c>
      <c r="B15" s="64" t="s">
        <v>273</v>
      </c>
      <c r="C15" s="65" t="s">
        <v>2141</v>
      </c>
      <c r="D15" s="66">
        <v>3</v>
      </c>
      <c r="E15" s="67" t="s">
        <v>132</v>
      </c>
      <c r="F15" s="68">
        <v>35</v>
      </c>
      <c r="G15" s="65"/>
      <c r="H15" s="69"/>
      <c r="I15" s="70"/>
      <c r="J15" s="70"/>
      <c r="K15" s="34" t="s">
        <v>65</v>
      </c>
      <c r="L15" s="77">
        <v>15</v>
      </c>
      <c r="M15" s="77"/>
      <c r="N15" s="72"/>
      <c r="O15" s="79" t="s">
        <v>306</v>
      </c>
      <c r="P15" s="81">
        <v>43567.66236111111</v>
      </c>
      <c r="Q15" s="79" t="s">
        <v>311</v>
      </c>
      <c r="R15" s="79"/>
      <c r="S15" s="79"/>
      <c r="T15" s="79" t="s">
        <v>422</v>
      </c>
      <c r="U15" s="79"/>
      <c r="V15" s="84" t="s">
        <v>476</v>
      </c>
      <c r="W15" s="81">
        <v>43567.66236111111</v>
      </c>
      <c r="X15" s="84" t="s">
        <v>512</v>
      </c>
      <c r="Y15" s="79"/>
      <c r="Z15" s="79"/>
      <c r="AA15" s="82" t="s">
        <v>605</v>
      </c>
      <c r="AB15" s="79"/>
      <c r="AC15" s="79" t="b">
        <v>0</v>
      </c>
      <c r="AD15" s="79">
        <v>2</v>
      </c>
      <c r="AE15" s="82" t="s">
        <v>698</v>
      </c>
      <c r="AF15" s="79" t="b">
        <v>0</v>
      </c>
      <c r="AG15" s="79" t="s">
        <v>702</v>
      </c>
      <c r="AH15" s="79"/>
      <c r="AI15" s="82" t="s">
        <v>698</v>
      </c>
      <c r="AJ15" s="79" t="b">
        <v>0</v>
      </c>
      <c r="AK15" s="79">
        <v>0</v>
      </c>
      <c r="AL15" s="82" t="s">
        <v>698</v>
      </c>
      <c r="AM15" s="79" t="s">
        <v>705</v>
      </c>
      <c r="AN15" s="79" t="b">
        <v>0</v>
      </c>
      <c r="AO15" s="82" t="s">
        <v>605</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215</v>
      </c>
      <c r="B16" s="64" t="s">
        <v>274</v>
      </c>
      <c r="C16" s="65" t="s">
        <v>2141</v>
      </c>
      <c r="D16" s="66">
        <v>3</v>
      </c>
      <c r="E16" s="67" t="s">
        <v>132</v>
      </c>
      <c r="F16" s="68">
        <v>35</v>
      </c>
      <c r="G16" s="65"/>
      <c r="H16" s="69"/>
      <c r="I16" s="70"/>
      <c r="J16" s="70"/>
      <c r="K16" s="34" t="s">
        <v>65</v>
      </c>
      <c r="L16" s="77">
        <v>16</v>
      </c>
      <c r="M16" s="77"/>
      <c r="N16" s="72"/>
      <c r="O16" s="79" t="s">
        <v>306</v>
      </c>
      <c r="P16" s="81">
        <v>43567.66236111111</v>
      </c>
      <c r="Q16" s="79" t="s">
        <v>311</v>
      </c>
      <c r="R16" s="79"/>
      <c r="S16" s="79"/>
      <c r="T16" s="79" t="s">
        <v>422</v>
      </c>
      <c r="U16" s="79"/>
      <c r="V16" s="84" t="s">
        <v>476</v>
      </c>
      <c r="W16" s="81">
        <v>43567.66236111111</v>
      </c>
      <c r="X16" s="84" t="s">
        <v>512</v>
      </c>
      <c r="Y16" s="79"/>
      <c r="Z16" s="79"/>
      <c r="AA16" s="82" t="s">
        <v>605</v>
      </c>
      <c r="AB16" s="79"/>
      <c r="AC16" s="79" t="b">
        <v>0</v>
      </c>
      <c r="AD16" s="79">
        <v>2</v>
      </c>
      <c r="AE16" s="82" t="s">
        <v>698</v>
      </c>
      <c r="AF16" s="79" t="b">
        <v>0</v>
      </c>
      <c r="AG16" s="79" t="s">
        <v>702</v>
      </c>
      <c r="AH16" s="79"/>
      <c r="AI16" s="82" t="s">
        <v>698</v>
      </c>
      <c r="AJ16" s="79" t="b">
        <v>0</v>
      </c>
      <c r="AK16" s="79">
        <v>0</v>
      </c>
      <c r="AL16" s="82" t="s">
        <v>698</v>
      </c>
      <c r="AM16" s="79" t="s">
        <v>705</v>
      </c>
      <c r="AN16" s="79" t="b">
        <v>0</v>
      </c>
      <c r="AO16" s="82" t="s">
        <v>605</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215</v>
      </c>
      <c r="B17" s="64" t="s">
        <v>275</v>
      </c>
      <c r="C17" s="65" t="s">
        <v>2141</v>
      </c>
      <c r="D17" s="66">
        <v>3</v>
      </c>
      <c r="E17" s="67" t="s">
        <v>132</v>
      </c>
      <c r="F17" s="68">
        <v>35</v>
      </c>
      <c r="G17" s="65"/>
      <c r="H17" s="69"/>
      <c r="I17" s="70"/>
      <c r="J17" s="70"/>
      <c r="K17" s="34" t="s">
        <v>65</v>
      </c>
      <c r="L17" s="77">
        <v>17</v>
      </c>
      <c r="M17" s="77"/>
      <c r="N17" s="72"/>
      <c r="O17" s="79" t="s">
        <v>306</v>
      </c>
      <c r="P17" s="81">
        <v>43567.68896990741</v>
      </c>
      <c r="Q17" s="79" t="s">
        <v>312</v>
      </c>
      <c r="R17" s="84" t="s">
        <v>386</v>
      </c>
      <c r="S17" s="79" t="s">
        <v>412</v>
      </c>
      <c r="T17" s="79" t="s">
        <v>423</v>
      </c>
      <c r="U17" s="84" t="s">
        <v>452</v>
      </c>
      <c r="V17" s="84" t="s">
        <v>452</v>
      </c>
      <c r="W17" s="81">
        <v>43567.68896990741</v>
      </c>
      <c r="X17" s="84" t="s">
        <v>513</v>
      </c>
      <c r="Y17" s="79"/>
      <c r="Z17" s="79"/>
      <c r="AA17" s="82" t="s">
        <v>606</v>
      </c>
      <c r="AB17" s="79"/>
      <c r="AC17" s="79" t="b">
        <v>0</v>
      </c>
      <c r="AD17" s="79">
        <v>1</v>
      </c>
      <c r="AE17" s="82" t="s">
        <v>698</v>
      </c>
      <c r="AF17" s="79" t="b">
        <v>0</v>
      </c>
      <c r="AG17" s="79" t="s">
        <v>702</v>
      </c>
      <c r="AH17" s="79"/>
      <c r="AI17" s="82" t="s">
        <v>698</v>
      </c>
      <c r="AJ17" s="79" t="b">
        <v>0</v>
      </c>
      <c r="AK17" s="79">
        <v>0</v>
      </c>
      <c r="AL17" s="82" t="s">
        <v>698</v>
      </c>
      <c r="AM17" s="79" t="s">
        <v>705</v>
      </c>
      <c r="AN17" s="79" t="b">
        <v>0</v>
      </c>
      <c r="AO17" s="82" t="s">
        <v>606</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215</v>
      </c>
      <c r="B18" s="64" t="s">
        <v>276</v>
      </c>
      <c r="C18" s="65" t="s">
        <v>2141</v>
      </c>
      <c r="D18" s="66">
        <v>3</v>
      </c>
      <c r="E18" s="67" t="s">
        <v>132</v>
      </c>
      <c r="F18" s="68">
        <v>35</v>
      </c>
      <c r="G18" s="65"/>
      <c r="H18" s="69"/>
      <c r="I18" s="70"/>
      <c r="J18" s="70"/>
      <c r="K18" s="34" t="s">
        <v>65</v>
      </c>
      <c r="L18" s="77">
        <v>18</v>
      </c>
      <c r="M18" s="77"/>
      <c r="N18" s="72"/>
      <c r="O18" s="79" t="s">
        <v>306</v>
      </c>
      <c r="P18" s="81">
        <v>43567.761608796296</v>
      </c>
      <c r="Q18" s="79" t="s">
        <v>313</v>
      </c>
      <c r="R18" s="79"/>
      <c r="S18" s="79"/>
      <c r="T18" s="79" t="s">
        <v>424</v>
      </c>
      <c r="U18" s="79"/>
      <c r="V18" s="84" t="s">
        <v>476</v>
      </c>
      <c r="W18" s="81">
        <v>43567.761608796296</v>
      </c>
      <c r="X18" s="84" t="s">
        <v>514</v>
      </c>
      <c r="Y18" s="79"/>
      <c r="Z18" s="79"/>
      <c r="AA18" s="82" t="s">
        <v>607</v>
      </c>
      <c r="AB18" s="79"/>
      <c r="AC18" s="79" t="b">
        <v>0</v>
      </c>
      <c r="AD18" s="79">
        <v>1</v>
      </c>
      <c r="AE18" s="82" t="s">
        <v>698</v>
      </c>
      <c r="AF18" s="79" t="b">
        <v>0</v>
      </c>
      <c r="AG18" s="79" t="s">
        <v>702</v>
      </c>
      <c r="AH18" s="79"/>
      <c r="AI18" s="82" t="s">
        <v>698</v>
      </c>
      <c r="AJ18" s="79" t="b">
        <v>0</v>
      </c>
      <c r="AK18" s="79">
        <v>0</v>
      </c>
      <c r="AL18" s="82" t="s">
        <v>698</v>
      </c>
      <c r="AM18" s="79" t="s">
        <v>705</v>
      </c>
      <c r="AN18" s="79" t="b">
        <v>0</v>
      </c>
      <c r="AO18" s="82" t="s">
        <v>607</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215</v>
      </c>
      <c r="B19" s="64" t="s">
        <v>277</v>
      </c>
      <c r="C19" s="65" t="s">
        <v>2142</v>
      </c>
      <c r="D19" s="66">
        <v>6.5</v>
      </c>
      <c r="E19" s="67" t="s">
        <v>136</v>
      </c>
      <c r="F19" s="68">
        <v>23.5</v>
      </c>
      <c r="G19" s="65"/>
      <c r="H19" s="69"/>
      <c r="I19" s="70"/>
      <c r="J19" s="70"/>
      <c r="K19" s="34" t="s">
        <v>65</v>
      </c>
      <c r="L19" s="77">
        <v>19</v>
      </c>
      <c r="M19" s="77"/>
      <c r="N19" s="72"/>
      <c r="O19" s="79" t="s">
        <v>306</v>
      </c>
      <c r="P19" s="81">
        <v>43567.66236111111</v>
      </c>
      <c r="Q19" s="79" t="s">
        <v>311</v>
      </c>
      <c r="R19" s="79"/>
      <c r="S19" s="79"/>
      <c r="T19" s="79" t="s">
        <v>422</v>
      </c>
      <c r="U19" s="79"/>
      <c r="V19" s="84" t="s">
        <v>476</v>
      </c>
      <c r="W19" s="81">
        <v>43567.66236111111</v>
      </c>
      <c r="X19" s="84" t="s">
        <v>512</v>
      </c>
      <c r="Y19" s="79"/>
      <c r="Z19" s="79"/>
      <c r="AA19" s="82" t="s">
        <v>605</v>
      </c>
      <c r="AB19" s="79"/>
      <c r="AC19" s="79" t="b">
        <v>0</v>
      </c>
      <c r="AD19" s="79">
        <v>2</v>
      </c>
      <c r="AE19" s="82" t="s">
        <v>698</v>
      </c>
      <c r="AF19" s="79" t="b">
        <v>0</v>
      </c>
      <c r="AG19" s="79" t="s">
        <v>702</v>
      </c>
      <c r="AH19" s="79"/>
      <c r="AI19" s="82" t="s">
        <v>698</v>
      </c>
      <c r="AJ19" s="79" t="b">
        <v>0</v>
      </c>
      <c r="AK19" s="79">
        <v>0</v>
      </c>
      <c r="AL19" s="82" t="s">
        <v>698</v>
      </c>
      <c r="AM19" s="79" t="s">
        <v>705</v>
      </c>
      <c r="AN19" s="79" t="b">
        <v>0</v>
      </c>
      <c r="AO19" s="82" t="s">
        <v>605</v>
      </c>
      <c r="AP19" s="79" t="s">
        <v>176</v>
      </c>
      <c r="AQ19" s="79">
        <v>0</v>
      </c>
      <c r="AR19" s="79">
        <v>0</v>
      </c>
      <c r="AS19" s="79"/>
      <c r="AT19" s="79"/>
      <c r="AU19" s="79"/>
      <c r="AV19" s="79"/>
      <c r="AW19" s="79"/>
      <c r="AX19" s="79"/>
      <c r="AY19" s="79"/>
      <c r="AZ19" s="79"/>
      <c r="BA19">
        <v>2</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215</v>
      </c>
      <c r="B20" s="64" t="s">
        <v>277</v>
      </c>
      <c r="C20" s="65" t="s">
        <v>2142</v>
      </c>
      <c r="D20" s="66">
        <v>6.5</v>
      </c>
      <c r="E20" s="67" t="s">
        <v>136</v>
      </c>
      <c r="F20" s="68">
        <v>23.5</v>
      </c>
      <c r="G20" s="65"/>
      <c r="H20" s="69"/>
      <c r="I20" s="70"/>
      <c r="J20" s="70"/>
      <c r="K20" s="34" t="s">
        <v>65</v>
      </c>
      <c r="L20" s="77">
        <v>20</v>
      </c>
      <c r="M20" s="77"/>
      <c r="N20" s="72"/>
      <c r="O20" s="79" t="s">
        <v>306</v>
      </c>
      <c r="P20" s="81">
        <v>43567.761608796296</v>
      </c>
      <c r="Q20" s="79" t="s">
        <v>313</v>
      </c>
      <c r="R20" s="79"/>
      <c r="S20" s="79"/>
      <c r="T20" s="79" t="s">
        <v>424</v>
      </c>
      <c r="U20" s="79"/>
      <c r="V20" s="84" t="s">
        <v>476</v>
      </c>
      <c r="W20" s="81">
        <v>43567.761608796296</v>
      </c>
      <c r="X20" s="84" t="s">
        <v>514</v>
      </c>
      <c r="Y20" s="79"/>
      <c r="Z20" s="79"/>
      <c r="AA20" s="82" t="s">
        <v>607</v>
      </c>
      <c r="AB20" s="79"/>
      <c r="AC20" s="79" t="b">
        <v>0</v>
      </c>
      <c r="AD20" s="79">
        <v>1</v>
      </c>
      <c r="AE20" s="82" t="s">
        <v>698</v>
      </c>
      <c r="AF20" s="79" t="b">
        <v>0</v>
      </c>
      <c r="AG20" s="79" t="s">
        <v>702</v>
      </c>
      <c r="AH20" s="79"/>
      <c r="AI20" s="82" t="s">
        <v>698</v>
      </c>
      <c r="AJ20" s="79" t="b">
        <v>0</v>
      </c>
      <c r="AK20" s="79">
        <v>0</v>
      </c>
      <c r="AL20" s="82" t="s">
        <v>698</v>
      </c>
      <c r="AM20" s="79" t="s">
        <v>705</v>
      </c>
      <c r="AN20" s="79" t="b">
        <v>0</v>
      </c>
      <c r="AO20" s="82" t="s">
        <v>607</v>
      </c>
      <c r="AP20" s="79" t="s">
        <v>176</v>
      </c>
      <c r="AQ20" s="79">
        <v>0</v>
      </c>
      <c r="AR20" s="79">
        <v>0</v>
      </c>
      <c r="AS20" s="79"/>
      <c r="AT20" s="79"/>
      <c r="AU20" s="79"/>
      <c r="AV20" s="79"/>
      <c r="AW20" s="79"/>
      <c r="AX20" s="79"/>
      <c r="AY20" s="79"/>
      <c r="AZ20" s="79"/>
      <c r="BA20">
        <v>2</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215</v>
      </c>
      <c r="B21" s="64" t="s">
        <v>278</v>
      </c>
      <c r="C21" s="65" t="s">
        <v>2143</v>
      </c>
      <c r="D21" s="66">
        <v>10</v>
      </c>
      <c r="E21" s="67" t="s">
        <v>136</v>
      </c>
      <c r="F21" s="68">
        <v>12</v>
      </c>
      <c r="G21" s="65"/>
      <c r="H21" s="69"/>
      <c r="I21" s="70"/>
      <c r="J21" s="70"/>
      <c r="K21" s="34" t="s">
        <v>65</v>
      </c>
      <c r="L21" s="77">
        <v>21</v>
      </c>
      <c r="M21" s="77"/>
      <c r="N21" s="72"/>
      <c r="O21" s="79" t="s">
        <v>306</v>
      </c>
      <c r="P21" s="81">
        <v>43567.66236111111</v>
      </c>
      <c r="Q21" s="79" t="s">
        <v>311</v>
      </c>
      <c r="R21" s="79"/>
      <c r="S21" s="79"/>
      <c r="T21" s="79" t="s">
        <v>422</v>
      </c>
      <c r="U21" s="79"/>
      <c r="V21" s="84" t="s">
        <v>476</v>
      </c>
      <c r="W21" s="81">
        <v>43567.66236111111</v>
      </c>
      <c r="X21" s="84" t="s">
        <v>512</v>
      </c>
      <c r="Y21" s="79"/>
      <c r="Z21" s="79"/>
      <c r="AA21" s="82" t="s">
        <v>605</v>
      </c>
      <c r="AB21" s="79"/>
      <c r="AC21" s="79" t="b">
        <v>0</v>
      </c>
      <c r="AD21" s="79">
        <v>2</v>
      </c>
      <c r="AE21" s="82" t="s">
        <v>698</v>
      </c>
      <c r="AF21" s="79" t="b">
        <v>0</v>
      </c>
      <c r="AG21" s="79" t="s">
        <v>702</v>
      </c>
      <c r="AH21" s="79"/>
      <c r="AI21" s="82" t="s">
        <v>698</v>
      </c>
      <c r="AJ21" s="79" t="b">
        <v>0</v>
      </c>
      <c r="AK21" s="79">
        <v>0</v>
      </c>
      <c r="AL21" s="82" t="s">
        <v>698</v>
      </c>
      <c r="AM21" s="79" t="s">
        <v>705</v>
      </c>
      <c r="AN21" s="79" t="b">
        <v>0</v>
      </c>
      <c r="AO21" s="82" t="s">
        <v>605</v>
      </c>
      <c r="AP21" s="79" t="s">
        <v>176</v>
      </c>
      <c r="AQ21" s="79">
        <v>0</v>
      </c>
      <c r="AR21" s="79">
        <v>0</v>
      </c>
      <c r="AS21" s="79"/>
      <c r="AT21" s="79"/>
      <c r="AU21" s="79"/>
      <c r="AV21" s="79"/>
      <c r="AW21" s="79"/>
      <c r="AX21" s="79"/>
      <c r="AY21" s="79"/>
      <c r="AZ21" s="79"/>
      <c r="BA21">
        <v>3</v>
      </c>
      <c r="BB21" s="78" t="str">
        <f>REPLACE(INDEX(GroupVertices[Group],MATCH(Edges[[#This Row],[Vertex 1]],GroupVertices[Vertex],0)),1,1,"")</f>
        <v>6</v>
      </c>
      <c r="BC21" s="78" t="str">
        <f>REPLACE(INDEX(GroupVertices[Group],MATCH(Edges[[#This Row],[Vertex 2]],GroupVertices[Vertex],0)),1,1,"")</f>
        <v>6</v>
      </c>
      <c r="BD21" s="48">
        <v>2</v>
      </c>
      <c r="BE21" s="49">
        <v>5.2631578947368425</v>
      </c>
      <c r="BF21" s="48">
        <v>0</v>
      </c>
      <c r="BG21" s="49">
        <v>0</v>
      </c>
      <c r="BH21" s="48">
        <v>0</v>
      </c>
      <c r="BI21" s="49">
        <v>0</v>
      </c>
      <c r="BJ21" s="48">
        <v>36</v>
      </c>
      <c r="BK21" s="49">
        <v>94.73684210526316</v>
      </c>
      <c r="BL21" s="48">
        <v>38</v>
      </c>
    </row>
    <row r="22" spans="1:64" ht="15">
      <c r="A22" s="64" t="s">
        <v>215</v>
      </c>
      <c r="B22" s="64" t="s">
        <v>278</v>
      </c>
      <c r="C22" s="65" t="s">
        <v>2143</v>
      </c>
      <c r="D22" s="66">
        <v>10</v>
      </c>
      <c r="E22" s="67" t="s">
        <v>136</v>
      </c>
      <c r="F22" s="68">
        <v>12</v>
      </c>
      <c r="G22" s="65"/>
      <c r="H22" s="69"/>
      <c r="I22" s="70"/>
      <c r="J22" s="70"/>
      <c r="K22" s="34" t="s">
        <v>65</v>
      </c>
      <c r="L22" s="77">
        <v>22</v>
      </c>
      <c r="M22" s="77"/>
      <c r="N22" s="72"/>
      <c r="O22" s="79" t="s">
        <v>306</v>
      </c>
      <c r="P22" s="81">
        <v>43567.68896990741</v>
      </c>
      <c r="Q22" s="79" t="s">
        <v>312</v>
      </c>
      <c r="R22" s="84" t="s">
        <v>386</v>
      </c>
      <c r="S22" s="79" t="s">
        <v>412</v>
      </c>
      <c r="T22" s="79" t="s">
        <v>423</v>
      </c>
      <c r="U22" s="84" t="s">
        <v>452</v>
      </c>
      <c r="V22" s="84" t="s">
        <v>452</v>
      </c>
      <c r="W22" s="81">
        <v>43567.68896990741</v>
      </c>
      <c r="X22" s="84" t="s">
        <v>513</v>
      </c>
      <c r="Y22" s="79"/>
      <c r="Z22" s="79"/>
      <c r="AA22" s="82" t="s">
        <v>606</v>
      </c>
      <c r="AB22" s="79"/>
      <c r="AC22" s="79" t="b">
        <v>0</v>
      </c>
      <c r="AD22" s="79">
        <v>1</v>
      </c>
      <c r="AE22" s="82" t="s">
        <v>698</v>
      </c>
      <c r="AF22" s="79" t="b">
        <v>0</v>
      </c>
      <c r="AG22" s="79" t="s">
        <v>702</v>
      </c>
      <c r="AH22" s="79"/>
      <c r="AI22" s="82" t="s">
        <v>698</v>
      </c>
      <c r="AJ22" s="79" t="b">
        <v>0</v>
      </c>
      <c r="AK22" s="79">
        <v>0</v>
      </c>
      <c r="AL22" s="82" t="s">
        <v>698</v>
      </c>
      <c r="AM22" s="79" t="s">
        <v>705</v>
      </c>
      <c r="AN22" s="79" t="b">
        <v>0</v>
      </c>
      <c r="AO22" s="82" t="s">
        <v>606</v>
      </c>
      <c r="AP22" s="79" t="s">
        <v>176</v>
      </c>
      <c r="AQ22" s="79">
        <v>0</v>
      </c>
      <c r="AR22" s="79">
        <v>0</v>
      </c>
      <c r="AS22" s="79"/>
      <c r="AT22" s="79"/>
      <c r="AU22" s="79"/>
      <c r="AV22" s="79"/>
      <c r="AW22" s="79"/>
      <c r="AX22" s="79"/>
      <c r="AY22" s="79"/>
      <c r="AZ22" s="79"/>
      <c r="BA22">
        <v>3</v>
      </c>
      <c r="BB22" s="78" t="str">
        <f>REPLACE(INDEX(GroupVertices[Group],MATCH(Edges[[#This Row],[Vertex 1]],GroupVertices[Vertex],0)),1,1,"")</f>
        <v>6</v>
      </c>
      <c r="BC22" s="78" t="str">
        <f>REPLACE(INDEX(GroupVertices[Group],MATCH(Edges[[#This Row],[Vertex 2]],GroupVertices[Vertex],0)),1,1,"")</f>
        <v>6</v>
      </c>
      <c r="BD22" s="48">
        <v>1</v>
      </c>
      <c r="BE22" s="49">
        <v>3.3333333333333335</v>
      </c>
      <c r="BF22" s="48">
        <v>0</v>
      </c>
      <c r="BG22" s="49">
        <v>0</v>
      </c>
      <c r="BH22" s="48">
        <v>0</v>
      </c>
      <c r="BI22" s="49">
        <v>0</v>
      </c>
      <c r="BJ22" s="48">
        <v>29</v>
      </c>
      <c r="BK22" s="49">
        <v>96.66666666666667</v>
      </c>
      <c r="BL22" s="48">
        <v>30</v>
      </c>
    </row>
    <row r="23" spans="1:64" ht="15">
      <c r="A23" s="64" t="s">
        <v>215</v>
      </c>
      <c r="B23" s="64" t="s">
        <v>278</v>
      </c>
      <c r="C23" s="65" t="s">
        <v>2143</v>
      </c>
      <c r="D23" s="66">
        <v>10</v>
      </c>
      <c r="E23" s="67" t="s">
        <v>136</v>
      </c>
      <c r="F23" s="68">
        <v>12</v>
      </c>
      <c r="G23" s="65"/>
      <c r="H23" s="69"/>
      <c r="I23" s="70"/>
      <c r="J23" s="70"/>
      <c r="K23" s="34" t="s">
        <v>65</v>
      </c>
      <c r="L23" s="77">
        <v>23</v>
      </c>
      <c r="M23" s="77"/>
      <c r="N23" s="72"/>
      <c r="O23" s="79" t="s">
        <v>306</v>
      </c>
      <c r="P23" s="81">
        <v>43567.761608796296</v>
      </c>
      <c r="Q23" s="79" t="s">
        <v>313</v>
      </c>
      <c r="R23" s="79"/>
      <c r="S23" s="79"/>
      <c r="T23" s="79" t="s">
        <v>424</v>
      </c>
      <c r="U23" s="79"/>
      <c r="V23" s="84" t="s">
        <v>476</v>
      </c>
      <c r="W23" s="81">
        <v>43567.761608796296</v>
      </c>
      <c r="X23" s="84" t="s">
        <v>514</v>
      </c>
      <c r="Y23" s="79"/>
      <c r="Z23" s="79"/>
      <c r="AA23" s="82" t="s">
        <v>607</v>
      </c>
      <c r="AB23" s="79"/>
      <c r="AC23" s="79" t="b">
        <v>0</v>
      </c>
      <c r="AD23" s="79">
        <v>1</v>
      </c>
      <c r="AE23" s="82" t="s">
        <v>698</v>
      </c>
      <c r="AF23" s="79" t="b">
        <v>0</v>
      </c>
      <c r="AG23" s="79" t="s">
        <v>702</v>
      </c>
      <c r="AH23" s="79"/>
      <c r="AI23" s="82" t="s">
        <v>698</v>
      </c>
      <c r="AJ23" s="79" t="b">
        <v>0</v>
      </c>
      <c r="AK23" s="79">
        <v>0</v>
      </c>
      <c r="AL23" s="82" t="s">
        <v>698</v>
      </c>
      <c r="AM23" s="79" t="s">
        <v>705</v>
      </c>
      <c r="AN23" s="79" t="b">
        <v>0</v>
      </c>
      <c r="AO23" s="82" t="s">
        <v>607</v>
      </c>
      <c r="AP23" s="79" t="s">
        <v>176</v>
      </c>
      <c r="AQ23" s="79">
        <v>0</v>
      </c>
      <c r="AR23" s="79">
        <v>0</v>
      </c>
      <c r="AS23" s="79"/>
      <c r="AT23" s="79"/>
      <c r="AU23" s="79"/>
      <c r="AV23" s="79"/>
      <c r="AW23" s="79"/>
      <c r="AX23" s="79"/>
      <c r="AY23" s="79"/>
      <c r="AZ23" s="79"/>
      <c r="BA23">
        <v>3</v>
      </c>
      <c r="BB23" s="78" t="str">
        <f>REPLACE(INDEX(GroupVertices[Group],MATCH(Edges[[#This Row],[Vertex 1]],GroupVertices[Vertex],0)),1,1,"")</f>
        <v>6</v>
      </c>
      <c r="BC23" s="78" t="str">
        <f>REPLACE(INDEX(GroupVertices[Group],MATCH(Edges[[#This Row],[Vertex 2]],GroupVertices[Vertex],0)),1,1,"")</f>
        <v>6</v>
      </c>
      <c r="BD23" s="48">
        <v>1</v>
      </c>
      <c r="BE23" s="49">
        <v>4.3478260869565215</v>
      </c>
      <c r="BF23" s="48">
        <v>0</v>
      </c>
      <c r="BG23" s="49">
        <v>0</v>
      </c>
      <c r="BH23" s="48">
        <v>0</v>
      </c>
      <c r="BI23" s="49">
        <v>0</v>
      </c>
      <c r="BJ23" s="48">
        <v>22</v>
      </c>
      <c r="BK23" s="49">
        <v>95.65217391304348</v>
      </c>
      <c r="BL23" s="48">
        <v>23</v>
      </c>
    </row>
    <row r="24" spans="1:64" ht="15">
      <c r="A24" s="64" t="s">
        <v>215</v>
      </c>
      <c r="B24" s="64" t="s">
        <v>263</v>
      </c>
      <c r="C24" s="65" t="s">
        <v>2143</v>
      </c>
      <c r="D24" s="66">
        <v>10</v>
      </c>
      <c r="E24" s="67" t="s">
        <v>136</v>
      </c>
      <c r="F24" s="68">
        <v>12</v>
      </c>
      <c r="G24" s="65"/>
      <c r="H24" s="69"/>
      <c r="I24" s="70"/>
      <c r="J24" s="70"/>
      <c r="K24" s="34" t="s">
        <v>65</v>
      </c>
      <c r="L24" s="77">
        <v>24</v>
      </c>
      <c r="M24" s="77"/>
      <c r="N24" s="72"/>
      <c r="O24" s="79" t="s">
        <v>306</v>
      </c>
      <c r="P24" s="81">
        <v>43567.66236111111</v>
      </c>
      <c r="Q24" s="79" t="s">
        <v>311</v>
      </c>
      <c r="R24" s="79"/>
      <c r="S24" s="79"/>
      <c r="T24" s="79" t="s">
        <v>422</v>
      </c>
      <c r="U24" s="79"/>
      <c r="V24" s="84" t="s">
        <v>476</v>
      </c>
      <c r="W24" s="81">
        <v>43567.66236111111</v>
      </c>
      <c r="X24" s="84" t="s">
        <v>512</v>
      </c>
      <c r="Y24" s="79"/>
      <c r="Z24" s="79"/>
      <c r="AA24" s="82" t="s">
        <v>605</v>
      </c>
      <c r="AB24" s="79"/>
      <c r="AC24" s="79" t="b">
        <v>0</v>
      </c>
      <c r="AD24" s="79">
        <v>2</v>
      </c>
      <c r="AE24" s="82" t="s">
        <v>698</v>
      </c>
      <c r="AF24" s="79" t="b">
        <v>0</v>
      </c>
      <c r="AG24" s="79" t="s">
        <v>702</v>
      </c>
      <c r="AH24" s="79"/>
      <c r="AI24" s="82" t="s">
        <v>698</v>
      </c>
      <c r="AJ24" s="79" t="b">
        <v>0</v>
      </c>
      <c r="AK24" s="79">
        <v>0</v>
      </c>
      <c r="AL24" s="82" t="s">
        <v>698</v>
      </c>
      <c r="AM24" s="79" t="s">
        <v>705</v>
      </c>
      <c r="AN24" s="79" t="b">
        <v>0</v>
      </c>
      <c r="AO24" s="82" t="s">
        <v>605</v>
      </c>
      <c r="AP24" s="79" t="s">
        <v>176</v>
      </c>
      <c r="AQ24" s="79">
        <v>0</v>
      </c>
      <c r="AR24" s="79">
        <v>0</v>
      </c>
      <c r="AS24" s="79"/>
      <c r="AT24" s="79"/>
      <c r="AU24" s="79"/>
      <c r="AV24" s="79"/>
      <c r="AW24" s="79"/>
      <c r="AX24" s="79"/>
      <c r="AY24" s="79"/>
      <c r="AZ24" s="79"/>
      <c r="BA24">
        <v>3</v>
      </c>
      <c r="BB24" s="78" t="str">
        <f>REPLACE(INDEX(GroupVertices[Group],MATCH(Edges[[#This Row],[Vertex 1]],GroupVertices[Vertex],0)),1,1,"")</f>
        <v>6</v>
      </c>
      <c r="BC24" s="78" t="str">
        <f>REPLACE(INDEX(GroupVertices[Group],MATCH(Edges[[#This Row],[Vertex 2]],GroupVertices[Vertex],0)),1,1,"")</f>
        <v>1</v>
      </c>
      <c r="BD24" s="48"/>
      <c r="BE24" s="49"/>
      <c r="BF24" s="48"/>
      <c r="BG24" s="49"/>
      <c r="BH24" s="48"/>
      <c r="BI24" s="49"/>
      <c r="BJ24" s="48"/>
      <c r="BK24" s="49"/>
      <c r="BL24" s="48"/>
    </row>
    <row r="25" spans="1:64" ht="15">
      <c r="A25" s="64" t="s">
        <v>215</v>
      </c>
      <c r="B25" s="64" t="s">
        <v>263</v>
      </c>
      <c r="C25" s="65" t="s">
        <v>2143</v>
      </c>
      <c r="D25" s="66">
        <v>10</v>
      </c>
      <c r="E25" s="67" t="s">
        <v>136</v>
      </c>
      <c r="F25" s="68">
        <v>12</v>
      </c>
      <c r="G25" s="65"/>
      <c r="H25" s="69"/>
      <c r="I25" s="70"/>
      <c r="J25" s="70"/>
      <c r="K25" s="34" t="s">
        <v>65</v>
      </c>
      <c r="L25" s="77">
        <v>25</v>
      </c>
      <c r="M25" s="77"/>
      <c r="N25" s="72"/>
      <c r="O25" s="79" t="s">
        <v>306</v>
      </c>
      <c r="P25" s="81">
        <v>43567.68896990741</v>
      </c>
      <c r="Q25" s="79" t="s">
        <v>312</v>
      </c>
      <c r="R25" s="84" t="s">
        <v>386</v>
      </c>
      <c r="S25" s="79" t="s">
        <v>412</v>
      </c>
      <c r="T25" s="79" t="s">
        <v>423</v>
      </c>
      <c r="U25" s="84" t="s">
        <v>452</v>
      </c>
      <c r="V25" s="84" t="s">
        <v>452</v>
      </c>
      <c r="W25" s="81">
        <v>43567.68896990741</v>
      </c>
      <c r="X25" s="84" t="s">
        <v>513</v>
      </c>
      <c r="Y25" s="79"/>
      <c r="Z25" s="79"/>
      <c r="AA25" s="82" t="s">
        <v>606</v>
      </c>
      <c r="AB25" s="79"/>
      <c r="AC25" s="79" t="b">
        <v>0</v>
      </c>
      <c r="AD25" s="79">
        <v>1</v>
      </c>
      <c r="AE25" s="82" t="s">
        <v>698</v>
      </c>
      <c r="AF25" s="79" t="b">
        <v>0</v>
      </c>
      <c r="AG25" s="79" t="s">
        <v>702</v>
      </c>
      <c r="AH25" s="79"/>
      <c r="AI25" s="82" t="s">
        <v>698</v>
      </c>
      <c r="AJ25" s="79" t="b">
        <v>0</v>
      </c>
      <c r="AK25" s="79">
        <v>0</v>
      </c>
      <c r="AL25" s="82" t="s">
        <v>698</v>
      </c>
      <c r="AM25" s="79" t="s">
        <v>705</v>
      </c>
      <c r="AN25" s="79" t="b">
        <v>0</v>
      </c>
      <c r="AO25" s="82" t="s">
        <v>606</v>
      </c>
      <c r="AP25" s="79" t="s">
        <v>176</v>
      </c>
      <c r="AQ25" s="79">
        <v>0</v>
      </c>
      <c r="AR25" s="79">
        <v>0</v>
      </c>
      <c r="AS25" s="79"/>
      <c r="AT25" s="79"/>
      <c r="AU25" s="79"/>
      <c r="AV25" s="79"/>
      <c r="AW25" s="79"/>
      <c r="AX25" s="79"/>
      <c r="AY25" s="79"/>
      <c r="AZ25" s="79"/>
      <c r="BA25">
        <v>3</v>
      </c>
      <c r="BB25" s="78" t="str">
        <f>REPLACE(INDEX(GroupVertices[Group],MATCH(Edges[[#This Row],[Vertex 1]],GroupVertices[Vertex],0)),1,1,"")</f>
        <v>6</v>
      </c>
      <c r="BC25" s="78" t="str">
        <f>REPLACE(INDEX(GroupVertices[Group],MATCH(Edges[[#This Row],[Vertex 2]],GroupVertices[Vertex],0)),1,1,"")</f>
        <v>1</v>
      </c>
      <c r="BD25" s="48"/>
      <c r="BE25" s="49"/>
      <c r="BF25" s="48"/>
      <c r="BG25" s="49"/>
      <c r="BH25" s="48"/>
      <c r="BI25" s="49"/>
      <c r="BJ25" s="48"/>
      <c r="BK25" s="49"/>
      <c r="BL25" s="48"/>
    </row>
    <row r="26" spans="1:64" ht="15">
      <c r="A26" s="64" t="s">
        <v>215</v>
      </c>
      <c r="B26" s="64" t="s">
        <v>263</v>
      </c>
      <c r="C26" s="65" t="s">
        <v>2143</v>
      </c>
      <c r="D26" s="66">
        <v>10</v>
      </c>
      <c r="E26" s="67" t="s">
        <v>136</v>
      </c>
      <c r="F26" s="68">
        <v>12</v>
      </c>
      <c r="G26" s="65"/>
      <c r="H26" s="69"/>
      <c r="I26" s="70"/>
      <c r="J26" s="70"/>
      <c r="K26" s="34" t="s">
        <v>65</v>
      </c>
      <c r="L26" s="77">
        <v>26</v>
      </c>
      <c r="M26" s="77"/>
      <c r="N26" s="72"/>
      <c r="O26" s="79" t="s">
        <v>306</v>
      </c>
      <c r="P26" s="81">
        <v>43567.761608796296</v>
      </c>
      <c r="Q26" s="79" t="s">
        <v>313</v>
      </c>
      <c r="R26" s="79"/>
      <c r="S26" s="79"/>
      <c r="T26" s="79" t="s">
        <v>424</v>
      </c>
      <c r="U26" s="79"/>
      <c r="V26" s="84" t="s">
        <v>476</v>
      </c>
      <c r="W26" s="81">
        <v>43567.761608796296</v>
      </c>
      <c r="X26" s="84" t="s">
        <v>514</v>
      </c>
      <c r="Y26" s="79"/>
      <c r="Z26" s="79"/>
      <c r="AA26" s="82" t="s">
        <v>607</v>
      </c>
      <c r="AB26" s="79"/>
      <c r="AC26" s="79" t="b">
        <v>0</v>
      </c>
      <c r="AD26" s="79">
        <v>1</v>
      </c>
      <c r="AE26" s="82" t="s">
        <v>698</v>
      </c>
      <c r="AF26" s="79" t="b">
        <v>0</v>
      </c>
      <c r="AG26" s="79" t="s">
        <v>702</v>
      </c>
      <c r="AH26" s="79"/>
      <c r="AI26" s="82" t="s">
        <v>698</v>
      </c>
      <c r="AJ26" s="79" t="b">
        <v>0</v>
      </c>
      <c r="AK26" s="79">
        <v>0</v>
      </c>
      <c r="AL26" s="82" t="s">
        <v>698</v>
      </c>
      <c r="AM26" s="79" t="s">
        <v>705</v>
      </c>
      <c r="AN26" s="79" t="b">
        <v>0</v>
      </c>
      <c r="AO26" s="82" t="s">
        <v>607</v>
      </c>
      <c r="AP26" s="79" t="s">
        <v>176</v>
      </c>
      <c r="AQ26" s="79">
        <v>0</v>
      </c>
      <c r="AR26" s="79">
        <v>0</v>
      </c>
      <c r="AS26" s="79"/>
      <c r="AT26" s="79"/>
      <c r="AU26" s="79"/>
      <c r="AV26" s="79"/>
      <c r="AW26" s="79"/>
      <c r="AX26" s="79"/>
      <c r="AY26" s="79"/>
      <c r="AZ26" s="79"/>
      <c r="BA26">
        <v>3</v>
      </c>
      <c r="BB26" s="78" t="str">
        <f>REPLACE(INDEX(GroupVertices[Group],MATCH(Edges[[#This Row],[Vertex 1]],GroupVertices[Vertex],0)),1,1,"")</f>
        <v>6</v>
      </c>
      <c r="BC26" s="78" t="str">
        <f>REPLACE(INDEX(GroupVertices[Group],MATCH(Edges[[#This Row],[Vertex 2]],GroupVertices[Vertex],0)),1,1,"")</f>
        <v>1</v>
      </c>
      <c r="BD26" s="48"/>
      <c r="BE26" s="49"/>
      <c r="BF26" s="48"/>
      <c r="BG26" s="49"/>
      <c r="BH26" s="48"/>
      <c r="BI26" s="49"/>
      <c r="BJ26" s="48"/>
      <c r="BK26" s="49"/>
      <c r="BL26" s="48"/>
    </row>
    <row r="27" spans="1:64" ht="15">
      <c r="A27" s="64" t="s">
        <v>216</v>
      </c>
      <c r="B27" s="64" t="s">
        <v>220</v>
      </c>
      <c r="C27" s="65" t="s">
        <v>2141</v>
      </c>
      <c r="D27" s="66">
        <v>3</v>
      </c>
      <c r="E27" s="67" t="s">
        <v>132</v>
      </c>
      <c r="F27" s="68">
        <v>35</v>
      </c>
      <c r="G27" s="65"/>
      <c r="H27" s="69"/>
      <c r="I27" s="70"/>
      <c r="J27" s="70"/>
      <c r="K27" s="34" t="s">
        <v>65</v>
      </c>
      <c r="L27" s="77">
        <v>27</v>
      </c>
      <c r="M27" s="77"/>
      <c r="N27" s="72"/>
      <c r="O27" s="79" t="s">
        <v>306</v>
      </c>
      <c r="P27" s="81">
        <v>43570.44414351852</v>
      </c>
      <c r="Q27" s="79" t="s">
        <v>314</v>
      </c>
      <c r="R27" s="79"/>
      <c r="S27" s="79"/>
      <c r="T27" s="79"/>
      <c r="U27" s="79"/>
      <c r="V27" s="84" t="s">
        <v>477</v>
      </c>
      <c r="W27" s="81">
        <v>43570.44414351852</v>
      </c>
      <c r="X27" s="84" t="s">
        <v>515</v>
      </c>
      <c r="Y27" s="79"/>
      <c r="Z27" s="79"/>
      <c r="AA27" s="82" t="s">
        <v>608</v>
      </c>
      <c r="AB27" s="79"/>
      <c r="AC27" s="79" t="b">
        <v>0</v>
      </c>
      <c r="AD27" s="79">
        <v>0</v>
      </c>
      <c r="AE27" s="82" t="s">
        <v>698</v>
      </c>
      <c r="AF27" s="79" t="b">
        <v>0</v>
      </c>
      <c r="AG27" s="79" t="s">
        <v>702</v>
      </c>
      <c r="AH27" s="79"/>
      <c r="AI27" s="82" t="s">
        <v>698</v>
      </c>
      <c r="AJ27" s="79" t="b">
        <v>0</v>
      </c>
      <c r="AK27" s="79">
        <v>1</v>
      </c>
      <c r="AL27" s="82" t="s">
        <v>612</v>
      </c>
      <c r="AM27" s="79" t="s">
        <v>708</v>
      </c>
      <c r="AN27" s="79" t="b">
        <v>0</v>
      </c>
      <c r="AO27" s="82" t="s">
        <v>612</v>
      </c>
      <c r="AP27" s="79" t="s">
        <v>176</v>
      </c>
      <c r="AQ27" s="79">
        <v>0</v>
      </c>
      <c r="AR27" s="79">
        <v>0</v>
      </c>
      <c r="AS27" s="79"/>
      <c r="AT27" s="79"/>
      <c r="AU27" s="79"/>
      <c r="AV27" s="79"/>
      <c r="AW27" s="79"/>
      <c r="AX27" s="79"/>
      <c r="AY27" s="79"/>
      <c r="AZ27" s="79"/>
      <c r="BA27">
        <v>1</v>
      </c>
      <c r="BB27" s="78" t="str">
        <f>REPLACE(INDEX(GroupVertices[Group],MATCH(Edges[[#This Row],[Vertex 1]],GroupVertices[Vertex],0)),1,1,"")</f>
        <v>13</v>
      </c>
      <c r="BC27" s="78" t="str">
        <f>REPLACE(INDEX(GroupVertices[Group],MATCH(Edges[[#This Row],[Vertex 2]],GroupVertices[Vertex],0)),1,1,"")</f>
        <v>13</v>
      </c>
      <c r="BD27" s="48">
        <v>0</v>
      </c>
      <c r="BE27" s="49">
        <v>0</v>
      </c>
      <c r="BF27" s="48">
        <v>0</v>
      </c>
      <c r="BG27" s="49">
        <v>0</v>
      </c>
      <c r="BH27" s="48">
        <v>0</v>
      </c>
      <c r="BI27" s="49">
        <v>0</v>
      </c>
      <c r="BJ27" s="48">
        <v>22</v>
      </c>
      <c r="BK27" s="49">
        <v>100</v>
      </c>
      <c r="BL27" s="48">
        <v>22</v>
      </c>
    </row>
    <row r="28" spans="1:64" ht="15">
      <c r="A28" s="64" t="s">
        <v>217</v>
      </c>
      <c r="B28" s="64" t="s">
        <v>279</v>
      </c>
      <c r="C28" s="65" t="s">
        <v>2141</v>
      </c>
      <c r="D28" s="66">
        <v>3</v>
      </c>
      <c r="E28" s="67" t="s">
        <v>132</v>
      </c>
      <c r="F28" s="68">
        <v>35</v>
      </c>
      <c r="G28" s="65"/>
      <c r="H28" s="69"/>
      <c r="I28" s="70"/>
      <c r="J28" s="70"/>
      <c r="K28" s="34" t="s">
        <v>65</v>
      </c>
      <c r="L28" s="77">
        <v>28</v>
      </c>
      <c r="M28" s="77"/>
      <c r="N28" s="72"/>
      <c r="O28" s="79" t="s">
        <v>306</v>
      </c>
      <c r="P28" s="81">
        <v>43570.63543981482</v>
      </c>
      <c r="Q28" s="79" t="s">
        <v>315</v>
      </c>
      <c r="R28" s="79"/>
      <c r="S28" s="79"/>
      <c r="T28" s="79"/>
      <c r="U28" s="79"/>
      <c r="V28" s="84" t="s">
        <v>478</v>
      </c>
      <c r="W28" s="81">
        <v>43570.63543981482</v>
      </c>
      <c r="X28" s="84" t="s">
        <v>516</v>
      </c>
      <c r="Y28" s="79"/>
      <c r="Z28" s="79"/>
      <c r="AA28" s="82" t="s">
        <v>609</v>
      </c>
      <c r="AB28" s="79"/>
      <c r="AC28" s="79" t="b">
        <v>0</v>
      </c>
      <c r="AD28" s="79">
        <v>0</v>
      </c>
      <c r="AE28" s="82" t="s">
        <v>698</v>
      </c>
      <c r="AF28" s="79" t="b">
        <v>0</v>
      </c>
      <c r="AG28" s="79" t="s">
        <v>702</v>
      </c>
      <c r="AH28" s="79"/>
      <c r="AI28" s="82" t="s">
        <v>698</v>
      </c>
      <c r="AJ28" s="79" t="b">
        <v>0</v>
      </c>
      <c r="AK28" s="79">
        <v>1</v>
      </c>
      <c r="AL28" s="82" t="s">
        <v>614</v>
      </c>
      <c r="AM28" s="79" t="s">
        <v>709</v>
      </c>
      <c r="AN28" s="79" t="b">
        <v>0</v>
      </c>
      <c r="AO28" s="82" t="s">
        <v>614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217</v>
      </c>
      <c r="B29" s="64" t="s">
        <v>222</v>
      </c>
      <c r="C29" s="65" t="s">
        <v>2141</v>
      </c>
      <c r="D29" s="66">
        <v>3</v>
      </c>
      <c r="E29" s="67" t="s">
        <v>132</v>
      </c>
      <c r="F29" s="68">
        <v>35</v>
      </c>
      <c r="G29" s="65"/>
      <c r="H29" s="69"/>
      <c r="I29" s="70"/>
      <c r="J29" s="70"/>
      <c r="K29" s="34" t="s">
        <v>65</v>
      </c>
      <c r="L29" s="77">
        <v>29</v>
      </c>
      <c r="M29" s="77"/>
      <c r="N29" s="72"/>
      <c r="O29" s="79" t="s">
        <v>306</v>
      </c>
      <c r="P29" s="81">
        <v>43570.63543981482</v>
      </c>
      <c r="Q29" s="79" t="s">
        <v>315</v>
      </c>
      <c r="R29" s="79"/>
      <c r="S29" s="79"/>
      <c r="T29" s="79"/>
      <c r="U29" s="79"/>
      <c r="V29" s="84" t="s">
        <v>478</v>
      </c>
      <c r="W29" s="81">
        <v>43570.63543981482</v>
      </c>
      <c r="X29" s="84" t="s">
        <v>516</v>
      </c>
      <c r="Y29" s="79"/>
      <c r="Z29" s="79"/>
      <c r="AA29" s="82" t="s">
        <v>609</v>
      </c>
      <c r="AB29" s="79"/>
      <c r="AC29" s="79" t="b">
        <v>0</v>
      </c>
      <c r="AD29" s="79">
        <v>0</v>
      </c>
      <c r="AE29" s="82" t="s">
        <v>698</v>
      </c>
      <c r="AF29" s="79" t="b">
        <v>0</v>
      </c>
      <c r="AG29" s="79" t="s">
        <v>702</v>
      </c>
      <c r="AH29" s="79"/>
      <c r="AI29" s="82" t="s">
        <v>698</v>
      </c>
      <c r="AJ29" s="79" t="b">
        <v>0</v>
      </c>
      <c r="AK29" s="79">
        <v>1</v>
      </c>
      <c r="AL29" s="82" t="s">
        <v>614</v>
      </c>
      <c r="AM29" s="79" t="s">
        <v>709</v>
      </c>
      <c r="AN29" s="79" t="b">
        <v>0</v>
      </c>
      <c r="AO29" s="82" t="s">
        <v>614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22</v>
      </c>
      <c r="BK29" s="49">
        <v>100</v>
      </c>
      <c r="BL29" s="48">
        <v>22</v>
      </c>
    </row>
    <row r="30" spans="1:64" ht="15">
      <c r="A30" s="64" t="s">
        <v>218</v>
      </c>
      <c r="B30" s="64" t="s">
        <v>263</v>
      </c>
      <c r="C30" s="65" t="s">
        <v>2141</v>
      </c>
      <c r="D30" s="66">
        <v>3</v>
      </c>
      <c r="E30" s="67" t="s">
        <v>132</v>
      </c>
      <c r="F30" s="68">
        <v>35</v>
      </c>
      <c r="G30" s="65"/>
      <c r="H30" s="69"/>
      <c r="I30" s="70"/>
      <c r="J30" s="70"/>
      <c r="K30" s="34" t="s">
        <v>65</v>
      </c>
      <c r="L30" s="77">
        <v>30</v>
      </c>
      <c r="M30" s="77"/>
      <c r="N30" s="72"/>
      <c r="O30" s="79" t="s">
        <v>306</v>
      </c>
      <c r="P30" s="81">
        <v>43570.67212962963</v>
      </c>
      <c r="Q30" s="79" t="s">
        <v>316</v>
      </c>
      <c r="R30" s="84" t="s">
        <v>387</v>
      </c>
      <c r="S30" s="79" t="s">
        <v>413</v>
      </c>
      <c r="T30" s="79" t="s">
        <v>425</v>
      </c>
      <c r="U30" s="84" t="s">
        <v>453</v>
      </c>
      <c r="V30" s="84" t="s">
        <v>453</v>
      </c>
      <c r="W30" s="81">
        <v>43570.67212962963</v>
      </c>
      <c r="X30" s="84" t="s">
        <v>517</v>
      </c>
      <c r="Y30" s="79"/>
      <c r="Z30" s="79"/>
      <c r="AA30" s="82" t="s">
        <v>610</v>
      </c>
      <c r="AB30" s="79"/>
      <c r="AC30" s="79" t="b">
        <v>0</v>
      </c>
      <c r="AD30" s="79">
        <v>0</v>
      </c>
      <c r="AE30" s="82" t="s">
        <v>698</v>
      </c>
      <c r="AF30" s="79" t="b">
        <v>0</v>
      </c>
      <c r="AG30" s="79" t="s">
        <v>702</v>
      </c>
      <c r="AH30" s="79"/>
      <c r="AI30" s="82" t="s">
        <v>698</v>
      </c>
      <c r="AJ30" s="79" t="b">
        <v>0</v>
      </c>
      <c r="AK30" s="79">
        <v>0</v>
      </c>
      <c r="AL30" s="82" t="s">
        <v>698</v>
      </c>
      <c r="AM30" s="79" t="s">
        <v>705</v>
      </c>
      <c r="AN30" s="79" t="b">
        <v>0</v>
      </c>
      <c r="AO30" s="82" t="s">
        <v>610</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24</v>
      </c>
      <c r="BK30" s="49">
        <v>100</v>
      </c>
      <c r="BL30" s="48">
        <v>24</v>
      </c>
    </row>
    <row r="31" spans="1:64" ht="15">
      <c r="A31" s="64" t="s">
        <v>219</v>
      </c>
      <c r="B31" s="64" t="s">
        <v>280</v>
      </c>
      <c r="C31" s="65" t="s">
        <v>2141</v>
      </c>
      <c r="D31" s="66">
        <v>3</v>
      </c>
      <c r="E31" s="67" t="s">
        <v>132</v>
      </c>
      <c r="F31" s="68">
        <v>35</v>
      </c>
      <c r="G31" s="65"/>
      <c r="H31" s="69"/>
      <c r="I31" s="70"/>
      <c r="J31" s="70"/>
      <c r="K31" s="34" t="s">
        <v>65</v>
      </c>
      <c r="L31" s="77">
        <v>31</v>
      </c>
      <c r="M31" s="77"/>
      <c r="N31" s="72"/>
      <c r="O31" s="79" t="s">
        <v>306</v>
      </c>
      <c r="P31" s="81">
        <v>43570.83796296296</v>
      </c>
      <c r="Q31" s="79" t="s">
        <v>317</v>
      </c>
      <c r="R31" s="79"/>
      <c r="S31" s="79"/>
      <c r="T31" s="79"/>
      <c r="U31" s="79"/>
      <c r="V31" s="84" t="s">
        <v>479</v>
      </c>
      <c r="W31" s="81">
        <v>43570.83796296296</v>
      </c>
      <c r="X31" s="84" t="s">
        <v>518</v>
      </c>
      <c r="Y31" s="79"/>
      <c r="Z31" s="79"/>
      <c r="AA31" s="82" t="s">
        <v>611</v>
      </c>
      <c r="AB31" s="79"/>
      <c r="AC31" s="79" t="b">
        <v>0</v>
      </c>
      <c r="AD31" s="79">
        <v>0</v>
      </c>
      <c r="AE31" s="82" t="s">
        <v>698</v>
      </c>
      <c r="AF31" s="79" t="b">
        <v>0</v>
      </c>
      <c r="AG31" s="79" t="s">
        <v>702</v>
      </c>
      <c r="AH31" s="79"/>
      <c r="AI31" s="82" t="s">
        <v>698</v>
      </c>
      <c r="AJ31" s="79" t="b">
        <v>0</v>
      </c>
      <c r="AK31" s="79">
        <v>2</v>
      </c>
      <c r="AL31" s="82" t="s">
        <v>654</v>
      </c>
      <c r="AM31" s="79" t="s">
        <v>710</v>
      </c>
      <c r="AN31" s="79" t="b">
        <v>0</v>
      </c>
      <c r="AO31" s="82" t="s">
        <v>654</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c r="BE31" s="49"/>
      <c r="BF31" s="48"/>
      <c r="BG31" s="49"/>
      <c r="BH31" s="48"/>
      <c r="BI31" s="49"/>
      <c r="BJ31" s="48"/>
      <c r="BK31" s="49"/>
      <c r="BL31" s="48"/>
    </row>
    <row r="32" spans="1:64" ht="15">
      <c r="A32" s="64" t="s">
        <v>219</v>
      </c>
      <c r="B32" s="64" t="s">
        <v>255</v>
      </c>
      <c r="C32" s="65" t="s">
        <v>2141</v>
      </c>
      <c r="D32" s="66">
        <v>3</v>
      </c>
      <c r="E32" s="67" t="s">
        <v>132</v>
      </c>
      <c r="F32" s="68">
        <v>35</v>
      </c>
      <c r="G32" s="65"/>
      <c r="H32" s="69"/>
      <c r="I32" s="70"/>
      <c r="J32" s="70"/>
      <c r="K32" s="34" t="s">
        <v>65</v>
      </c>
      <c r="L32" s="77">
        <v>32</v>
      </c>
      <c r="M32" s="77"/>
      <c r="N32" s="72"/>
      <c r="O32" s="79" t="s">
        <v>306</v>
      </c>
      <c r="P32" s="81">
        <v>43570.83796296296</v>
      </c>
      <c r="Q32" s="79" t="s">
        <v>317</v>
      </c>
      <c r="R32" s="79"/>
      <c r="S32" s="79"/>
      <c r="T32" s="79"/>
      <c r="U32" s="79"/>
      <c r="V32" s="84" t="s">
        <v>479</v>
      </c>
      <c r="W32" s="81">
        <v>43570.83796296296</v>
      </c>
      <c r="X32" s="84" t="s">
        <v>518</v>
      </c>
      <c r="Y32" s="79"/>
      <c r="Z32" s="79"/>
      <c r="AA32" s="82" t="s">
        <v>611</v>
      </c>
      <c r="AB32" s="79"/>
      <c r="AC32" s="79" t="b">
        <v>0</v>
      </c>
      <c r="AD32" s="79">
        <v>0</v>
      </c>
      <c r="AE32" s="82" t="s">
        <v>698</v>
      </c>
      <c r="AF32" s="79" t="b">
        <v>0</v>
      </c>
      <c r="AG32" s="79" t="s">
        <v>702</v>
      </c>
      <c r="AH32" s="79"/>
      <c r="AI32" s="82" t="s">
        <v>698</v>
      </c>
      <c r="AJ32" s="79" t="b">
        <v>0</v>
      </c>
      <c r="AK32" s="79">
        <v>2</v>
      </c>
      <c r="AL32" s="82" t="s">
        <v>654</v>
      </c>
      <c r="AM32" s="79" t="s">
        <v>710</v>
      </c>
      <c r="AN32" s="79" t="b">
        <v>0</v>
      </c>
      <c r="AO32" s="82" t="s">
        <v>654</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1</v>
      </c>
      <c r="BE32" s="49">
        <v>4.545454545454546</v>
      </c>
      <c r="BF32" s="48">
        <v>0</v>
      </c>
      <c r="BG32" s="49">
        <v>0</v>
      </c>
      <c r="BH32" s="48">
        <v>0</v>
      </c>
      <c r="BI32" s="49">
        <v>0</v>
      </c>
      <c r="BJ32" s="48">
        <v>21</v>
      </c>
      <c r="BK32" s="49">
        <v>95.45454545454545</v>
      </c>
      <c r="BL32" s="48">
        <v>22</v>
      </c>
    </row>
    <row r="33" spans="1:64" ht="15">
      <c r="A33" s="64" t="s">
        <v>220</v>
      </c>
      <c r="B33" s="64" t="s">
        <v>220</v>
      </c>
      <c r="C33" s="65" t="s">
        <v>2141</v>
      </c>
      <c r="D33" s="66">
        <v>3</v>
      </c>
      <c r="E33" s="67" t="s">
        <v>132</v>
      </c>
      <c r="F33" s="68">
        <v>35</v>
      </c>
      <c r="G33" s="65"/>
      <c r="H33" s="69"/>
      <c r="I33" s="70"/>
      <c r="J33" s="70"/>
      <c r="K33" s="34" t="s">
        <v>65</v>
      </c>
      <c r="L33" s="77">
        <v>33</v>
      </c>
      <c r="M33" s="77"/>
      <c r="N33" s="72"/>
      <c r="O33" s="79" t="s">
        <v>176</v>
      </c>
      <c r="P33" s="81">
        <v>43570.42965277778</v>
      </c>
      <c r="Q33" s="79" t="s">
        <v>318</v>
      </c>
      <c r="R33" s="84" t="s">
        <v>388</v>
      </c>
      <c r="S33" s="79" t="s">
        <v>414</v>
      </c>
      <c r="T33" s="79" t="s">
        <v>426</v>
      </c>
      <c r="U33" s="84" t="s">
        <v>454</v>
      </c>
      <c r="V33" s="84" t="s">
        <v>454</v>
      </c>
      <c r="W33" s="81">
        <v>43570.42965277778</v>
      </c>
      <c r="X33" s="84" t="s">
        <v>519</v>
      </c>
      <c r="Y33" s="79"/>
      <c r="Z33" s="79"/>
      <c r="AA33" s="82" t="s">
        <v>612</v>
      </c>
      <c r="AB33" s="79"/>
      <c r="AC33" s="79" t="b">
        <v>0</v>
      </c>
      <c r="AD33" s="79">
        <v>2</v>
      </c>
      <c r="AE33" s="82" t="s">
        <v>698</v>
      </c>
      <c r="AF33" s="79" t="b">
        <v>0</v>
      </c>
      <c r="AG33" s="79" t="s">
        <v>702</v>
      </c>
      <c r="AH33" s="79"/>
      <c r="AI33" s="82" t="s">
        <v>698</v>
      </c>
      <c r="AJ33" s="79" t="b">
        <v>0</v>
      </c>
      <c r="AK33" s="79">
        <v>1</v>
      </c>
      <c r="AL33" s="82" t="s">
        <v>698</v>
      </c>
      <c r="AM33" s="79" t="s">
        <v>705</v>
      </c>
      <c r="AN33" s="79" t="b">
        <v>0</v>
      </c>
      <c r="AO33" s="82" t="s">
        <v>612</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v>0</v>
      </c>
      <c r="BE33" s="49">
        <v>0</v>
      </c>
      <c r="BF33" s="48">
        <v>0</v>
      </c>
      <c r="BG33" s="49">
        <v>0</v>
      </c>
      <c r="BH33" s="48">
        <v>0</v>
      </c>
      <c r="BI33" s="49">
        <v>0</v>
      </c>
      <c r="BJ33" s="48">
        <v>38</v>
      </c>
      <c r="BK33" s="49">
        <v>100</v>
      </c>
      <c r="BL33" s="48">
        <v>38</v>
      </c>
    </row>
    <row r="34" spans="1:64" ht="15">
      <c r="A34" s="64" t="s">
        <v>221</v>
      </c>
      <c r="B34" s="64" t="s">
        <v>220</v>
      </c>
      <c r="C34" s="65" t="s">
        <v>2141</v>
      </c>
      <c r="D34" s="66">
        <v>3</v>
      </c>
      <c r="E34" s="67" t="s">
        <v>132</v>
      </c>
      <c r="F34" s="68">
        <v>35</v>
      </c>
      <c r="G34" s="65"/>
      <c r="H34" s="69"/>
      <c r="I34" s="70"/>
      <c r="J34" s="70"/>
      <c r="K34" s="34" t="s">
        <v>65</v>
      </c>
      <c r="L34" s="77">
        <v>34</v>
      </c>
      <c r="M34" s="77"/>
      <c r="N34" s="72"/>
      <c r="O34" s="79" t="s">
        <v>306</v>
      </c>
      <c r="P34" s="81">
        <v>43571.24303240741</v>
      </c>
      <c r="Q34" s="79" t="s">
        <v>319</v>
      </c>
      <c r="R34" s="84" t="s">
        <v>389</v>
      </c>
      <c r="S34" s="79" t="s">
        <v>415</v>
      </c>
      <c r="T34" s="79" t="s">
        <v>427</v>
      </c>
      <c r="U34" s="84" t="s">
        <v>455</v>
      </c>
      <c r="V34" s="84" t="s">
        <v>455</v>
      </c>
      <c r="W34" s="81">
        <v>43571.24303240741</v>
      </c>
      <c r="X34" s="84" t="s">
        <v>520</v>
      </c>
      <c r="Y34" s="79"/>
      <c r="Z34" s="79"/>
      <c r="AA34" s="82" t="s">
        <v>613</v>
      </c>
      <c r="AB34" s="79"/>
      <c r="AC34" s="79" t="b">
        <v>0</v>
      </c>
      <c r="AD34" s="79">
        <v>1</v>
      </c>
      <c r="AE34" s="82" t="s">
        <v>698</v>
      </c>
      <c r="AF34" s="79" t="b">
        <v>0</v>
      </c>
      <c r="AG34" s="79" t="s">
        <v>703</v>
      </c>
      <c r="AH34" s="79"/>
      <c r="AI34" s="82" t="s">
        <v>698</v>
      </c>
      <c r="AJ34" s="79" t="b">
        <v>0</v>
      </c>
      <c r="AK34" s="79">
        <v>0</v>
      </c>
      <c r="AL34" s="82" t="s">
        <v>698</v>
      </c>
      <c r="AM34" s="79" t="s">
        <v>711</v>
      </c>
      <c r="AN34" s="79" t="b">
        <v>0</v>
      </c>
      <c r="AO34" s="82" t="s">
        <v>613</v>
      </c>
      <c r="AP34" s="79" t="s">
        <v>176</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13</v>
      </c>
      <c r="BD34" s="48">
        <v>0</v>
      </c>
      <c r="BE34" s="49">
        <v>0</v>
      </c>
      <c r="BF34" s="48">
        <v>1</v>
      </c>
      <c r="BG34" s="49">
        <v>3.3333333333333335</v>
      </c>
      <c r="BH34" s="48">
        <v>0</v>
      </c>
      <c r="BI34" s="49">
        <v>0</v>
      </c>
      <c r="BJ34" s="48">
        <v>29</v>
      </c>
      <c r="BK34" s="49">
        <v>96.66666666666667</v>
      </c>
      <c r="BL34" s="48">
        <v>30</v>
      </c>
    </row>
    <row r="35" spans="1:64" ht="15">
      <c r="A35" s="64" t="s">
        <v>222</v>
      </c>
      <c r="B35" s="64" t="s">
        <v>281</v>
      </c>
      <c r="C35" s="65" t="s">
        <v>2141</v>
      </c>
      <c r="D35" s="66">
        <v>3</v>
      </c>
      <c r="E35" s="67" t="s">
        <v>132</v>
      </c>
      <c r="F35" s="68">
        <v>35</v>
      </c>
      <c r="G35" s="65"/>
      <c r="H35" s="69"/>
      <c r="I35" s="70"/>
      <c r="J35" s="70"/>
      <c r="K35" s="34" t="s">
        <v>65</v>
      </c>
      <c r="L35" s="77">
        <v>35</v>
      </c>
      <c r="M35" s="77"/>
      <c r="N35" s="72"/>
      <c r="O35" s="79" t="s">
        <v>306</v>
      </c>
      <c r="P35" s="81">
        <v>43570.634791666664</v>
      </c>
      <c r="Q35" s="79" t="s">
        <v>320</v>
      </c>
      <c r="R35" s="84" t="s">
        <v>390</v>
      </c>
      <c r="S35" s="79" t="s">
        <v>411</v>
      </c>
      <c r="T35" s="79" t="s">
        <v>428</v>
      </c>
      <c r="U35" s="84" t="s">
        <v>456</v>
      </c>
      <c r="V35" s="84" t="s">
        <v>456</v>
      </c>
      <c r="W35" s="81">
        <v>43570.634791666664</v>
      </c>
      <c r="X35" s="84" t="s">
        <v>521</v>
      </c>
      <c r="Y35" s="79"/>
      <c r="Z35" s="79"/>
      <c r="AA35" s="82" t="s">
        <v>614</v>
      </c>
      <c r="AB35" s="79"/>
      <c r="AC35" s="79" t="b">
        <v>0</v>
      </c>
      <c r="AD35" s="79">
        <v>0</v>
      </c>
      <c r="AE35" s="82" t="s">
        <v>698</v>
      </c>
      <c r="AF35" s="79" t="b">
        <v>0</v>
      </c>
      <c r="AG35" s="79" t="s">
        <v>702</v>
      </c>
      <c r="AH35" s="79"/>
      <c r="AI35" s="82" t="s">
        <v>698</v>
      </c>
      <c r="AJ35" s="79" t="b">
        <v>0</v>
      </c>
      <c r="AK35" s="79">
        <v>1</v>
      </c>
      <c r="AL35" s="82" t="s">
        <v>698</v>
      </c>
      <c r="AM35" s="79" t="s">
        <v>711</v>
      </c>
      <c r="AN35" s="79" t="b">
        <v>0</v>
      </c>
      <c r="AO35" s="82" t="s">
        <v>614</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222</v>
      </c>
      <c r="B36" s="64" t="s">
        <v>230</v>
      </c>
      <c r="C36" s="65" t="s">
        <v>2141</v>
      </c>
      <c r="D36" s="66">
        <v>3</v>
      </c>
      <c r="E36" s="67" t="s">
        <v>132</v>
      </c>
      <c r="F36" s="68">
        <v>35</v>
      </c>
      <c r="G36" s="65"/>
      <c r="H36" s="69"/>
      <c r="I36" s="70"/>
      <c r="J36" s="70"/>
      <c r="K36" s="34" t="s">
        <v>65</v>
      </c>
      <c r="L36" s="77">
        <v>36</v>
      </c>
      <c r="M36" s="77"/>
      <c r="N36" s="72"/>
      <c r="O36" s="79" t="s">
        <v>306</v>
      </c>
      <c r="P36" s="81">
        <v>43570.634791666664</v>
      </c>
      <c r="Q36" s="79" t="s">
        <v>320</v>
      </c>
      <c r="R36" s="84" t="s">
        <v>390</v>
      </c>
      <c r="S36" s="79" t="s">
        <v>411</v>
      </c>
      <c r="T36" s="79" t="s">
        <v>428</v>
      </c>
      <c r="U36" s="84" t="s">
        <v>456</v>
      </c>
      <c r="V36" s="84" t="s">
        <v>456</v>
      </c>
      <c r="W36" s="81">
        <v>43570.634791666664</v>
      </c>
      <c r="X36" s="84" t="s">
        <v>521</v>
      </c>
      <c r="Y36" s="79"/>
      <c r="Z36" s="79"/>
      <c r="AA36" s="82" t="s">
        <v>614</v>
      </c>
      <c r="AB36" s="79"/>
      <c r="AC36" s="79" t="b">
        <v>0</v>
      </c>
      <c r="AD36" s="79">
        <v>0</v>
      </c>
      <c r="AE36" s="82" t="s">
        <v>698</v>
      </c>
      <c r="AF36" s="79" t="b">
        <v>0</v>
      </c>
      <c r="AG36" s="79" t="s">
        <v>702</v>
      </c>
      <c r="AH36" s="79"/>
      <c r="AI36" s="82" t="s">
        <v>698</v>
      </c>
      <c r="AJ36" s="79" t="b">
        <v>0</v>
      </c>
      <c r="AK36" s="79">
        <v>1</v>
      </c>
      <c r="AL36" s="82" t="s">
        <v>698</v>
      </c>
      <c r="AM36" s="79" t="s">
        <v>711</v>
      </c>
      <c r="AN36" s="79" t="b">
        <v>0</v>
      </c>
      <c r="AO36" s="82" t="s">
        <v>614</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0</v>
      </c>
      <c r="BE36" s="49">
        <v>0</v>
      </c>
      <c r="BF36" s="48">
        <v>0</v>
      </c>
      <c r="BG36" s="49">
        <v>0</v>
      </c>
      <c r="BH36" s="48">
        <v>0</v>
      </c>
      <c r="BI36" s="49">
        <v>0</v>
      </c>
      <c r="BJ36" s="48">
        <v>34</v>
      </c>
      <c r="BK36" s="49">
        <v>100</v>
      </c>
      <c r="BL36" s="48">
        <v>34</v>
      </c>
    </row>
    <row r="37" spans="1:64" ht="15">
      <c r="A37" s="64" t="s">
        <v>222</v>
      </c>
      <c r="B37" s="64" t="s">
        <v>282</v>
      </c>
      <c r="C37" s="65" t="s">
        <v>2141</v>
      </c>
      <c r="D37" s="66">
        <v>3</v>
      </c>
      <c r="E37" s="67" t="s">
        <v>132</v>
      </c>
      <c r="F37" s="68">
        <v>35</v>
      </c>
      <c r="G37" s="65"/>
      <c r="H37" s="69"/>
      <c r="I37" s="70"/>
      <c r="J37" s="70"/>
      <c r="K37" s="34" t="s">
        <v>65</v>
      </c>
      <c r="L37" s="77">
        <v>37</v>
      </c>
      <c r="M37" s="77"/>
      <c r="N37" s="72"/>
      <c r="O37" s="79" t="s">
        <v>306</v>
      </c>
      <c r="P37" s="81">
        <v>43571.60371527778</v>
      </c>
      <c r="Q37" s="79" t="s">
        <v>321</v>
      </c>
      <c r="R37" s="84" t="s">
        <v>391</v>
      </c>
      <c r="S37" s="79" t="s">
        <v>411</v>
      </c>
      <c r="T37" s="79" t="s">
        <v>428</v>
      </c>
      <c r="U37" s="84" t="s">
        <v>457</v>
      </c>
      <c r="V37" s="84" t="s">
        <v>457</v>
      </c>
      <c r="W37" s="81">
        <v>43571.60371527778</v>
      </c>
      <c r="X37" s="84" t="s">
        <v>522</v>
      </c>
      <c r="Y37" s="79"/>
      <c r="Z37" s="79"/>
      <c r="AA37" s="82" t="s">
        <v>615</v>
      </c>
      <c r="AB37" s="79"/>
      <c r="AC37" s="79" t="b">
        <v>0</v>
      </c>
      <c r="AD37" s="79">
        <v>1</v>
      </c>
      <c r="AE37" s="82" t="s">
        <v>698</v>
      </c>
      <c r="AF37" s="79" t="b">
        <v>0</v>
      </c>
      <c r="AG37" s="79" t="s">
        <v>702</v>
      </c>
      <c r="AH37" s="79"/>
      <c r="AI37" s="82" t="s">
        <v>698</v>
      </c>
      <c r="AJ37" s="79" t="b">
        <v>0</v>
      </c>
      <c r="AK37" s="79">
        <v>1</v>
      </c>
      <c r="AL37" s="82" t="s">
        <v>698</v>
      </c>
      <c r="AM37" s="79" t="s">
        <v>711</v>
      </c>
      <c r="AN37" s="79" t="b">
        <v>0</v>
      </c>
      <c r="AO37" s="82" t="s">
        <v>615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35</v>
      </c>
      <c r="BK37" s="49">
        <v>100</v>
      </c>
      <c r="BL37" s="48">
        <v>35</v>
      </c>
    </row>
    <row r="38" spans="1:64" ht="15">
      <c r="A38" s="64" t="s">
        <v>223</v>
      </c>
      <c r="B38" s="64" t="s">
        <v>222</v>
      </c>
      <c r="C38" s="65" t="s">
        <v>2141</v>
      </c>
      <c r="D38" s="66">
        <v>3</v>
      </c>
      <c r="E38" s="67" t="s">
        <v>132</v>
      </c>
      <c r="F38" s="68">
        <v>35</v>
      </c>
      <c r="G38" s="65"/>
      <c r="H38" s="69"/>
      <c r="I38" s="70"/>
      <c r="J38" s="70"/>
      <c r="K38" s="34" t="s">
        <v>65</v>
      </c>
      <c r="L38" s="77">
        <v>38</v>
      </c>
      <c r="M38" s="77"/>
      <c r="N38" s="72"/>
      <c r="O38" s="79" t="s">
        <v>306</v>
      </c>
      <c r="P38" s="81">
        <v>43571.60422453703</v>
      </c>
      <c r="Q38" s="79" t="s">
        <v>322</v>
      </c>
      <c r="R38" s="79"/>
      <c r="S38" s="79"/>
      <c r="T38" s="79"/>
      <c r="U38" s="79"/>
      <c r="V38" s="84" t="s">
        <v>480</v>
      </c>
      <c r="W38" s="81">
        <v>43571.60422453703</v>
      </c>
      <c r="X38" s="84" t="s">
        <v>523</v>
      </c>
      <c r="Y38" s="79"/>
      <c r="Z38" s="79"/>
      <c r="AA38" s="82" t="s">
        <v>616</v>
      </c>
      <c r="AB38" s="79"/>
      <c r="AC38" s="79" t="b">
        <v>0</v>
      </c>
      <c r="AD38" s="79">
        <v>0</v>
      </c>
      <c r="AE38" s="82" t="s">
        <v>698</v>
      </c>
      <c r="AF38" s="79" t="b">
        <v>0</v>
      </c>
      <c r="AG38" s="79" t="s">
        <v>702</v>
      </c>
      <c r="AH38" s="79"/>
      <c r="AI38" s="82" t="s">
        <v>698</v>
      </c>
      <c r="AJ38" s="79" t="b">
        <v>0</v>
      </c>
      <c r="AK38" s="79">
        <v>1</v>
      </c>
      <c r="AL38" s="82" t="s">
        <v>615</v>
      </c>
      <c r="AM38" s="79" t="s">
        <v>712</v>
      </c>
      <c r="AN38" s="79" t="b">
        <v>0</v>
      </c>
      <c r="AO38" s="82" t="s">
        <v>615</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22</v>
      </c>
      <c r="BK38" s="49">
        <v>100</v>
      </c>
      <c r="BL38" s="48">
        <v>22</v>
      </c>
    </row>
    <row r="39" spans="1:64" ht="15">
      <c r="A39" s="64" t="s">
        <v>224</v>
      </c>
      <c r="B39" s="64" t="s">
        <v>283</v>
      </c>
      <c r="C39" s="65" t="s">
        <v>2141</v>
      </c>
      <c r="D39" s="66">
        <v>3</v>
      </c>
      <c r="E39" s="67" t="s">
        <v>132</v>
      </c>
      <c r="F39" s="68">
        <v>35</v>
      </c>
      <c r="G39" s="65"/>
      <c r="H39" s="69"/>
      <c r="I39" s="70"/>
      <c r="J39" s="70"/>
      <c r="K39" s="34" t="s">
        <v>65</v>
      </c>
      <c r="L39" s="77">
        <v>39</v>
      </c>
      <c r="M39" s="77"/>
      <c r="N39" s="72"/>
      <c r="O39" s="79" t="s">
        <v>306</v>
      </c>
      <c r="P39" s="81">
        <v>43571.62944444444</v>
      </c>
      <c r="Q39" s="79" t="s">
        <v>323</v>
      </c>
      <c r="R39" s="84" t="s">
        <v>392</v>
      </c>
      <c r="S39" s="79" t="s">
        <v>416</v>
      </c>
      <c r="T39" s="79" t="s">
        <v>429</v>
      </c>
      <c r="U39" s="84" t="s">
        <v>458</v>
      </c>
      <c r="V39" s="84" t="s">
        <v>458</v>
      </c>
      <c r="W39" s="81">
        <v>43571.62944444444</v>
      </c>
      <c r="X39" s="84" t="s">
        <v>524</v>
      </c>
      <c r="Y39" s="79"/>
      <c r="Z39" s="79"/>
      <c r="AA39" s="82" t="s">
        <v>617</v>
      </c>
      <c r="AB39" s="79"/>
      <c r="AC39" s="79" t="b">
        <v>0</v>
      </c>
      <c r="AD39" s="79">
        <v>0</v>
      </c>
      <c r="AE39" s="82" t="s">
        <v>698</v>
      </c>
      <c r="AF39" s="79" t="b">
        <v>0</v>
      </c>
      <c r="AG39" s="79" t="s">
        <v>702</v>
      </c>
      <c r="AH39" s="79"/>
      <c r="AI39" s="82" t="s">
        <v>698</v>
      </c>
      <c r="AJ39" s="79" t="b">
        <v>0</v>
      </c>
      <c r="AK39" s="79">
        <v>0</v>
      </c>
      <c r="AL39" s="82" t="s">
        <v>698</v>
      </c>
      <c r="AM39" s="79" t="s">
        <v>705</v>
      </c>
      <c r="AN39" s="79" t="b">
        <v>0</v>
      </c>
      <c r="AO39" s="82" t="s">
        <v>617</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224</v>
      </c>
      <c r="B40" s="64" t="s">
        <v>284</v>
      </c>
      <c r="C40" s="65" t="s">
        <v>2141</v>
      </c>
      <c r="D40" s="66">
        <v>3</v>
      </c>
      <c r="E40" s="67" t="s">
        <v>132</v>
      </c>
      <c r="F40" s="68">
        <v>35</v>
      </c>
      <c r="G40" s="65"/>
      <c r="H40" s="69"/>
      <c r="I40" s="70"/>
      <c r="J40" s="70"/>
      <c r="K40" s="34" t="s">
        <v>65</v>
      </c>
      <c r="L40" s="77">
        <v>40</v>
      </c>
      <c r="M40" s="77"/>
      <c r="N40" s="72"/>
      <c r="O40" s="79" t="s">
        <v>306</v>
      </c>
      <c r="P40" s="81">
        <v>43571.62944444444</v>
      </c>
      <c r="Q40" s="79" t="s">
        <v>323</v>
      </c>
      <c r="R40" s="84" t="s">
        <v>392</v>
      </c>
      <c r="S40" s="79" t="s">
        <v>416</v>
      </c>
      <c r="T40" s="79" t="s">
        <v>429</v>
      </c>
      <c r="U40" s="84" t="s">
        <v>458</v>
      </c>
      <c r="V40" s="84" t="s">
        <v>458</v>
      </c>
      <c r="W40" s="81">
        <v>43571.62944444444</v>
      </c>
      <c r="X40" s="84" t="s">
        <v>524</v>
      </c>
      <c r="Y40" s="79"/>
      <c r="Z40" s="79"/>
      <c r="AA40" s="82" t="s">
        <v>617</v>
      </c>
      <c r="AB40" s="79"/>
      <c r="AC40" s="79" t="b">
        <v>0</v>
      </c>
      <c r="AD40" s="79">
        <v>0</v>
      </c>
      <c r="AE40" s="82" t="s">
        <v>698</v>
      </c>
      <c r="AF40" s="79" t="b">
        <v>0</v>
      </c>
      <c r="AG40" s="79" t="s">
        <v>702</v>
      </c>
      <c r="AH40" s="79"/>
      <c r="AI40" s="82" t="s">
        <v>698</v>
      </c>
      <c r="AJ40" s="79" t="b">
        <v>0</v>
      </c>
      <c r="AK40" s="79">
        <v>0</v>
      </c>
      <c r="AL40" s="82" t="s">
        <v>698</v>
      </c>
      <c r="AM40" s="79" t="s">
        <v>705</v>
      </c>
      <c r="AN40" s="79" t="b">
        <v>0</v>
      </c>
      <c r="AO40" s="82" t="s">
        <v>617</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224</v>
      </c>
      <c r="B41" s="64" t="s">
        <v>285</v>
      </c>
      <c r="C41" s="65" t="s">
        <v>2141</v>
      </c>
      <c r="D41" s="66">
        <v>3</v>
      </c>
      <c r="E41" s="67" t="s">
        <v>132</v>
      </c>
      <c r="F41" s="68">
        <v>35</v>
      </c>
      <c r="G41" s="65"/>
      <c r="H41" s="69"/>
      <c r="I41" s="70"/>
      <c r="J41" s="70"/>
      <c r="K41" s="34" t="s">
        <v>65</v>
      </c>
      <c r="L41" s="77">
        <v>41</v>
      </c>
      <c r="M41" s="77"/>
      <c r="N41" s="72"/>
      <c r="O41" s="79" t="s">
        <v>306</v>
      </c>
      <c r="P41" s="81">
        <v>43571.62944444444</v>
      </c>
      <c r="Q41" s="79" t="s">
        <v>323</v>
      </c>
      <c r="R41" s="84" t="s">
        <v>392</v>
      </c>
      <c r="S41" s="79" t="s">
        <v>416</v>
      </c>
      <c r="T41" s="79" t="s">
        <v>429</v>
      </c>
      <c r="U41" s="84" t="s">
        <v>458</v>
      </c>
      <c r="V41" s="84" t="s">
        <v>458</v>
      </c>
      <c r="W41" s="81">
        <v>43571.62944444444</v>
      </c>
      <c r="X41" s="84" t="s">
        <v>524</v>
      </c>
      <c r="Y41" s="79"/>
      <c r="Z41" s="79"/>
      <c r="AA41" s="82" t="s">
        <v>617</v>
      </c>
      <c r="AB41" s="79"/>
      <c r="AC41" s="79" t="b">
        <v>0</v>
      </c>
      <c r="AD41" s="79">
        <v>0</v>
      </c>
      <c r="AE41" s="82" t="s">
        <v>698</v>
      </c>
      <c r="AF41" s="79" t="b">
        <v>0</v>
      </c>
      <c r="AG41" s="79" t="s">
        <v>702</v>
      </c>
      <c r="AH41" s="79"/>
      <c r="AI41" s="82" t="s">
        <v>698</v>
      </c>
      <c r="AJ41" s="79" t="b">
        <v>0</v>
      </c>
      <c r="AK41" s="79">
        <v>0</v>
      </c>
      <c r="AL41" s="82" t="s">
        <v>698</v>
      </c>
      <c r="AM41" s="79" t="s">
        <v>705</v>
      </c>
      <c r="AN41" s="79" t="b">
        <v>0</v>
      </c>
      <c r="AO41" s="82" t="s">
        <v>617</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224</v>
      </c>
      <c r="B42" s="64" t="s">
        <v>286</v>
      </c>
      <c r="C42" s="65" t="s">
        <v>2141</v>
      </c>
      <c r="D42" s="66">
        <v>3</v>
      </c>
      <c r="E42" s="67" t="s">
        <v>132</v>
      </c>
      <c r="F42" s="68">
        <v>35</v>
      </c>
      <c r="G42" s="65"/>
      <c r="H42" s="69"/>
      <c r="I42" s="70"/>
      <c r="J42" s="70"/>
      <c r="K42" s="34" t="s">
        <v>65</v>
      </c>
      <c r="L42" s="77">
        <v>42</v>
      </c>
      <c r="M42" s="77"/>
      <c r="N42" s="72"/>
      <c r="O42" s="79" t="s">
        <v>306</v>
      </c>
      <c r="P42" s="81">
        <v>43571.62944444444</v>
      </c>
      <c r="Q42" s="79" t="s">
        <v>323</v>
      </c>
      <c r="R42" s="84" t="s">
        <v>392</v>
      </c>
      <c r="S42" s="79" t="s">
        <v>416</v>
      </c>
      <c r="T42" s="79" t="s">
        <v>429</v>
      </c>
      <c r="U42" s="84" t="s">
        <v>458</v>
      </c>
      <c r="V42" s="84" t="s">
        <v>458</v>
      </c>
      <c r="W42" s="81">
        <v>43571.62944444444</v>
      </c>
      <c r="X42" s="84" t="s">
        <v>524</v>
      </c>
      <c r="Y42" s="79"/>
      <c r="Z42" s="79"/>
      <c r="AA42" s="82" t="s">
        <v>617</v>
      </c>
      <c r="AB42" s="79"/>
      <c r="AC42" s="79" t="b">
        <v>0</v>
      </c>
      <c r="AD42" s="79">
        <v>0</v>
      </c>
      <c r="AE42" s="82" t="s">
        <v>698</v>
      </c>
      <c r="AF42" s="79" t="b">
        <v>0</v>
      </c>
      <c r="AG42" s="79" t="s">
        <v>702</v>
      </c>
      <c r="AH42" s="79"/>
      <c r="AI42" s="82" t="s">
        <v>698</v>
      </c>
      <c r="AJ42" s="79" t="b">
        <v>0</v>
      </c>
      <c r="AK42" s="79">
        <v>0</v>
      </c>
      <c r="AL42" s="82" t="s">
        <v>698</v>
      </c>
      <c r="AM42" s="79" t="s">
        <v>705</v>
      </c>
      <c r="AN42" s="79" t="b">
        <v>0</v>
      </c>
      <c r="AO42" s="82" t="s">
        <v>617</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224</v>
      </c>
      <c r="B43" s="64" t="s">
        <v>287</v>
      </c>
      <c r="C43" s="65" t="s">
        <v>2141</v>
      </c>
      <c r="D43" s="66">
        <v>3</v>
      </c>
      <c r="E43" s="67" t="s">
        <v>132</v>
      </c>
      <c r="F43" s="68">
        <v>35</v>
      </c>
      <c r="G43" s="65"/>
      <c r="H43" s="69"/>
      <c r="I43" s="70"/>
      <c r="J43" s="70"/>
      <c r="K43" s="34" t="s">
        <v>65</v>
      </c>
      <c r="L43" s="77">
        <v>43</v>
      </c>
      <c r="M43" s="77"/>
      <c r="N43" s="72"/>
      <c r="O43" s="79" t="s">
        <v>306</v>
      </c>
      <c r="P43" s="81">
        <v>43571.62944444444</v>
      </c>
      <c r="Q43" s="79" t="s">
        <v>323</v>
      </c>
      <c r="R43" s="84" t="s">
        <v>392</v>
      </c>
      <c r="S43" s="79" t="s">
        <v>416</v>
      </c>
      <c r="T43" s="79" t="s">
        <v>429</v>
      </c>
      <c r="U43" s="84" t="s">
        <v>458</v>
      </c>
      <c r="V43" s="84" t="s">
        <v>458</v>
      </c>
      <c r="W43" s="81">
        <v>43571.62944444444</v>
      </c>
      <c r="X43" s="84" t="s">
        <v>524</v>
      </c>
      <c r="Y43" s="79"/>
      <c r="Z43" s="79"/>
      <c r="AA43" s="82" t="s">
        <v>617</v>
      </c>
      <c r="AB43" s="79"/>
      <c r="AC43" s="79" t="b">
        <v>0</v>
      </c>
      <c r="AD43" s="79">
        <v>0</v>
      </c>
      <c r="AE43" s="82" t="s">
        <v>698</v>
      </c>
      <c r="AF43" s="79" t="b">
        <v>0</v>
      </c>
      <c r="AG43" s="79" t="s">
        <v>702</v>
      </c>
      <c r="AH43" s="79"/>
      <c r="AI43" s="82" t="s">
        <v>698</v>
      </c>
      <c r="AJ43" s="79" t="b">
        <v>0</v>
      </c>
      <c r="AK43" s="79">
        <v>0</v>
      </c>
      <c r="AL43" s="82" t="s">
        <v>698</v>
      </c>
      <c r="AM43" s="79" t="s">
        <v>705</v>
      </c>
      <c r="AN43" s="79" t="b">
        <v>0</v>
      </c>
      <c r="AO43" s="82" t="s">
        <v>617</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224</v>
      </c>
      <c r="B44" s="64" t="s">
        <v>288</v>
      </c>
      <c r="C44" s="65" t="s">
        <v>2141</v>
      </c>
      <c r="D44" s="66">
        <v>3</v>
      </c>
      <c r="E44" s="67" t="s">
        <v>132</v>
      </c>
      <c r="F44" s="68">
        <v>35</v>
      </c>
      <c r="G44" s="65"/>
      <c r="H44" s="69"/>
      <c r="I44" s="70"/>
      <c r="J44" s="70"/>
      <c r="K44" s="34" t="s">
        <v>65</v>
      </c>
      <c r="L44" s="77">
        <v>44</v>
      </c>
      <c r="M44" s="77"/>
      <c r="N44" s="72"/>
      <c r="O44" s="79" t="s">
        <v>306</v>
      </c>
      <c r="P44" s="81">
        <v>43571.62944444444</v>
      </c>
      <c r="Q44" s="79" t="s">
        <v>323</v>
      </c>
      <c r="R44" s="84" t="s">
        <v>392</v>
      </c>
      <c r="S44" s="79" t="s">
        <v>416</v>
      </c>
      <c r="T44" s="79" t="s">
        <v>429</v>
      </c>
      <c r="U44" s="84" t="s">
        <v>458</v>
      </c>
      <c r="V44" s="84" t="s">
        <v>458</v>
      </c>
      <c r="W44" s="81">
        <v>43571.62944444444</v>
      </c>
      <c r="X44" s="84" t="s">
        <v>524</v>
      </c>
      <c r="Y44" s="79"/>
      <c r="Z44" s="79"/>
      <c r="AA44" s="82" t="s">
        <v>617</v>
      </c>
      <c r="AB44" s="79"/>
      <c r="AC44" s="79" t="b">
        <v>0</v>
      </c>
      <c r="AD44" s="79">
        <v>0</v>
      </c>
      <c r="AE44" s="82" t="s">
        <v>698</v>
      </c>
      <c r="AF44" s="79" t="b">
        <v>0</v>
      </c>
      <c r="AG44" s="79" t="s">
        <v>702</v>
      </c>
      <c r="AH44" s="79"/>
      <c r="AI44" s="82" t="s">
        <v>698</v>
      </c>
      <c r="AJ44" s="79" t="b">
        <v>0</v>
      </c>
      <c r="AK44" s="79">
        <v>0</v>
      </c>
      <c r="AL44" s="82" t="s">
        <v>698</v>
      </c>
      <c r="AM44" s="79" t="s">
        <v>705</v>
      </c>
      <c r="AN44" s="79" t="b">
        <v>0</v>
      </c>
      <c r="AO44" s="82" t="s">
        <v>617</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1</v>
      </c>
      <c r="BG44" s="49">
        <v>5.882352941176471</v>
      </c>
      <c r="BH44" s="48">
        <v>0</v>
      </c>
      <c r="BI44" s="49">
        <v>0</v>
      </c>
      <c r="BJ44" s="48">
        <v>16</v>
      </c>
      <c r="BK44" s="49">
        <v>94.11764705882354</v>
      </c>
      <c r="BL44" s="48">
        <v>17</v>
      </c>
    </row>
    <row r="45" spans="1:64" ht="15">
      <c r="A45" s="64" t="s">
        <v>224</v>
      </c>
      <c r="B45" s="64" t="s">
        <v>263</v>
      </c>
      <c r="C45" s="65" t="s">
        <v>2141</v>
      </c>
      <c r="D45" s="66">
        <v>3</v>
      </c>
      <c r="E45" s="67" t="s">
        <v>132</v>
      </c>
      <c r="F45" s="68">
        <v>35</v>
      </c>
      <c r="G45" s="65"/>
      <c r="H45" s="69"/>
      <c r="I45" s="70"/>
      <c r="J45" s="70"/>
      <c r="K45" s="34" t="s">
        <v>65</v>
      </c>
      <c r="L45" s="77">
        <v>45</v>
      </c>
      <c r="M45" s="77"/>
      <c r="N45" s="72"/>
      <c r="O45" s="79" t="s">
        <v>306</v>
      </c>
      <c r="P45" s="81">
        <v>43571.62944444444</v>
      </c>
      <c r="Q45" s="79" t="s">
        <v>323</v>
      </c>
      <c r="R45" s="84" t="s">
        <v>392</v>
      </c>
      <c r="S45" s="79" t="s">
        <v>416</v>
      </c>
      <c r="T45" s="79" t="s">
        <v>429</v>
      </c>
      <c r="U45" s="84" t="s">
        <v>458</v>
      </c>
      <c r="V45" s="84" t="s">
        <v>458</v>
      </c>
      <c r="W45" s="81">
        <v>43571.62944444444</v>
      </c>
      <c r="X45" s="84" t="s">
        <v>524</v>
      </c>
      <c r="Y45" s="79"/>
      <c r="Z45" s="79"/>
      <c r="AA45" s="82" t="s">
        <v>617</v>
      </c>
      <c r="AB45" s="79"/>
      <c r="AC45" s="79" t="b">
        <v>0</v>
      </c>
      <c r="AD45" s="79">
        <v>0</v>
      </c>
      <c r="AE45" s="82" t="s">
        <v>698</v>
      </c>
      <c r="AF45" s="79" t="b">
        <v>0</v>
      </c>
      <c r="AG45" s="79" t="s">
        <v>702</v>
      </c>
      <c r="AH45" s="79"/>
      <c r="AI45" s="82" t="s">
        <v>698</v>
      </c>
      <c r="AJ45" s="79" t="b">
        <v>0</v>
      </c>
      <c r="AK45" s="79">
        <v>0</v>
      </c>
      <c r="AL45" s="82" t="s">
        <v>698</v>
      </c>
      <c r="AM45" s="79" t="s">
        <v>705</v>
      </c>
      <c r="AN45" s="79" t="b">
        <v>0</v>
      </c>
      <c r="AO45" s="82" t="s">
        <v>617</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1</v>
      </c>
      <c r="BD45" s="48"/>
      <c r="BE45" s="49"/>
      <c r="BF45" s="48"/>
      <c r="BG45" s="49"/>
      <c r="BH45" s="48"/>
      <c r="BI45" s="49"/>
      <c r="BJ45" s="48"/>
      <c r="BK45" s="49"/>
      <c r="BL45" s="48"/>
    </row>
    <row r="46" spans="1:64" ht="15">
      <c r="A46" s="64" t="s">
        <v>225</v>
      </c>
      <c r="B46" s="64" t="s">
        <v>263</v>
      </c>
      <c r="C46" s="65" t="s">
        <v>2143</v>
      </c>
      <c r="D46" s="66">
        <v>10</v>
      </c>
      <c r="E46" s="67" t="s">
        <v>136</v>
      </c>
      <c r="F46" s="68">
        <v>12</v>
      </c>
      <c r="G46" s="65"/>
      <c r="H46" s="69"/>
      <c r="I46" s="70"/>
      <c r="J46" s="70"/>
      <c r="K46" s="34" t="s">
        <v>65</v>
      </c>
      <c r="L46" s="77">
        <v>46</v>
      </c>
      <c r="M46" s="77"/>
      <c r="N46" s="72"/>
      <c r="O46" s="79" t="s">
        <v>306</v>
      </c>
      <c r="P46" s="81">
        <v>43567.58703703704</v>
      </c>
      <c r="Q46" s="79" t="s">
        <v>324</v>
      </c>
      <c r="R46" s="79"/>
      <c r="S46" s="79"/>
      <c r="T46" s="79"/>
      <c r="U46" s="79"/>
      <c r="V46" s="84" t="s">
        <v>481</v>
      </c>
      <c r="W46" s="81">
        <v>43567.58703703704</v>
      </c>
      <c r="X46" s="84" t="s">
        <v>525</v>
      </c>
      <c r="Y46" s="79"/>
      <c r="Z46" s="79"/>
      <c r="AA46" s="82" t="s">
        <v>618</v>
      </c>
      <c r="AB46" s="79"/>
      <c r="AC46" s="79" t="b">
        <v>0</v>
      </c>
      <c r="AD46" s="79">
        <v>0</v>
      </c>
      <c r="AE46" s="82" t="s">
        <v>698</v>
      </c>
      <c r="AF46" s="79" t="b">
        <v>0</v>
      </c>
      <c r="AG46" s="79" t="s">
        <v>702</v>
      </c>
      <c r="AH46" s="79"/>
      <c r="AI46" s="82" t="s">
        <v>698</v>
      </c>
      <c r="AJ46" s="79" t="b">
        <v>0</v>
      </c>
      <c r="AK46" s="79">
        <v>1</v>
      </c>
      <c r="AL46" s="82" t="s">
        <v>671</v>
      </c>
      <c r="AM46" s="79" t="s">
        <v>713</v>
      </c>
      <c r="AN46" s="79" t="b">
        <v>0</v>
      </c>
      <c r="AO46" s="82" t="s">
        <v>671</v>
      </c>
      <c r="AP46" s="79" t="s">
        <v>176</v>
      </c>
      <c r="AQ46" s="79">
        <v>0</v>
      </c>
      <c r="AR46" s="79">
        <v>0</v>
      </c>
      <c r="AS46" s="79"/>
      <c r="AT46" s="79"/>
      <c r="AU46" s="79"/>
      <c r="AV46" s="79"/>
      <c r="AW46" s="79"/>
      <c r="AX46" s="79"/>
      <c r="AY46" s="79"/>
      <c r="AZ46" s="79"/>
      <c r="BA46">
        <v>3</v>
      </c>
      <c r="BB46" s="78" t="str">
        <f>REPLACE(INDEX(GroupVertices[Group],MATCH(Edges[[#This Row],[Vertex 1]],GroupVertices[Vertex],0)),1,1,"")</f>
        <v>3</v>
      </c>
      <c r="BC46" s="78" t="str">
        <f>REPLACE(INDEX(GroupVertices[Group],MATCH(Edges[[#This Row],[Vertex 2]],GroupVertices[Vertex],0)),1,1,"")</f>
        <v>1</v>
      </c>
      <c r="BD46" s="48">
        <v>0</v>
      </c>
      <c r="BE46" s="49">
        <v>0</v>
      </c>
      <c r="BF46" s="48">
        <v>0</v>
      </c>
      <c r="BG46" s="49">
        <v>0</v>
      </c>
      <c r="BH46" s="48">
        <v>0</v>
      </c>
      <c r="BI46" s="49">
        <v>0</v>
      </c>
      <c r="BJ46" s="48">
        <v>20</v>
      </c>
      <c r="BK46" s="49">
        <v>100</v>
      </c>
      <c r="BL46" s="48">
        <v>20</v>
      </c>
    </row>
    <row r="47" spans="1:64" ht="15">
      <c r="A47" s="64" t="s">
        <v>225</v>
      </c>
      <c r="B47" s="64" t="s">
        <v>289</v>
      </c>
      <c r="C47" s="65" t="s">
        <v>2141</v>
      </c>
      <c r="D47" s="66">
        <v>3</v>
      </c>
      <c r="E47" s="67" t="s">
        <v>132</v>
      </c>
      <c r="F47" s="68">
        <v>35</v>
      </c>
      <c r="G47" s="65"/>
      <c r="H47" s="69"/>
      <c r="I47" s="70"/>
      <c r="J47" s="70"/>
      <c r="K47" s="34" t="s">
        <v>65</v>
      </c>
      <c r="L47" s="77">
        <v>47</v>
      </c>
      <c r="M47" s="77"/>
      <c r="N47" s="72"/>
      <c r="O47" s="79" t="s">
        <v>306</v>
      </c>
      <c r="P47" s="81">
        <v>43570.790821759256</v>
      </c>
      <c r="Q47" s="79" t="s">
        <v>325</v>
      </c>
      <c r="R47" s="79"/>
      <c r="S47" s="79"/>
      <c r="T47" s="79"/>
      <c r="U47" s="79"/>
      <c r="V47" s="84" t="s">
        <v>481</v>
      </c>
      <c r="W47" s="81">
        <v>43570.790821759256</v>
      </c>
      <c r="X47" s="84" t="s">
        <v>526</v>
      </c>
      <c r="Y47" s="79"/>
      <c r="Z47" s="79"/>
      <c r="AA47" s="82" t="s">
        <v>619</v>
      </c>
      <c r="AB47" s="79"/>
      <c r="AC47" s="79" t="b">
        <v>0</v>
      </c>
      <c r="AD47" s="79">
        <v>0</v>
      </c>
      <c r="AE47" s="82" t="s">
        <v>698</v>
      </c>
      <c r="AF47" s="79" t="b">
        <v>0</v>
      </c>
      <c r="AG47" s="79" t="s">
        <v>702</v>
      </c>
      <c r="AH47" s="79"/>
      <c r="AI47" s="82" t="s">
        <v>698</v>
      </c>
      <c r="AJ47" s="79" t="b">
        <v>0</v>
      </c>
      <c r="AK47" s="79">
        <v>1</v>
      </c>
      <c r="AL47" s="82" t="s">
        <v>672</v>
      </c>
      <c r="AM47" s="79" t="s">
        <v>713</v>
      </c>
      <c r="AN47" s="79" t="b">
        <v>0</v>
      </c>
      <c r="AO47" s="82" t="s">
        <v>672</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22</v>
      </c>
      <c r="BK47" s="49">
        <v>100</v>
      </c>
      <c r="BL47" s="48">
        <v>22</v>
      </c>
    </row>
    <row r="48" spans="1:64" ht="15">
      <c r="A48" s="64" t="s">
        <v>225</v>
      </c>
      <c r="B48" s="64" t="s">
        <v>263</v>
      </c>
      <c r="C48" s="65" t="s">
        <v>2143</v>
      </c>
      <c r="D48" s="66">
        <v>10</v>
      </c>
      <c r="E48" s="67" t="s">
        <v>136</v>
      </c>
      <c r="F48" s="68">
        <v>12</v>
      </c>
      <c r="G48" s="65"/>
      <c r="H48" s="69"/>
      <c r="I48" s="70"/>
      <c r="J48" s="70"/>
      <c r="K48" s="34" t="s">
        <v>65</v>
      </c>
      <c r="L48" s="77">
        <v>48</v>
      </c>
      <c r="M48" s="77"/>
      <c r="N48" s="72"/>
      <c r="O48" s="79" t="s">
        <v>306</v>
      </c>
      <c r="P48" s="81">
        <v>43570.790821759256</v>
      </c>
      <c r="Q48" s="79" t="s">
        <v>325</v>
      </c>
      <c r="R48" s="79"/>
      <c r="S48" s="79"/>
      <c r="T48" s="79"/>
      <c r="U48" s="79"/>
      <c r="V48" s="84" t="s">
        <v>481</v>
      </c>
      <c r="W48" s="81">
        <v>43570.790821759256</v>
      </c>
      <c r="X48" s="84" t="s">
        <v>526</v>
      </c>
      <c r="Y48" s="79"/>
      <c r="Z48" s="79"/>
      <c r="AA48" s="82" t="s">
        <v>619</v>
      </c>
      <c r="AB48" s="79"/>
      <c r="AC48" s="79" t="b">
        <v>0</v>
      </c>
      <c r="AD48" s="79">
        <v>0</v>
      </c>
      <c r="AE48" s="82" t="s">
        <v>698</v>
      </c>
      <c r="AF48" s="79" t="b">
        <v>0</v>
      </c>
      <c r="AG48" s="79" t="s">
        <v>702</v>
      </c>
      <c r="AH48" s="79"/>
      <c r="AI48" s="82" t="s">
        <v>698</v>
      </c>
      <c r="AJ48" s="79" t="b">
        <v>0</v>
      </c>
      <c r="AK48" s="79">
        <v>1</v>
      </c>
      <c r="AL48" s="82" t="s">
        <v>672</v>
      </c>
      <c r="AM48" s="79" t="s">
        <v>713</v>
      </c>
      <c r="AN48" s="79" t="b">
        <v>0</v>
      </c>
      <c r="AO48" s="82" t="s">
        <v>672</v>
      </c>
      <c r="AP48" s="79" t="s">
        <v>176</v>
      </c>
      <c r="AQ48" s="79">
        <v>0</v>
      </c>
      <c r="AR48" s="79">
        <v>0</v>
      </c>
      <c r="AS48" s="79"/>
      <c r="AT48" s="79"/>
      <c r="AU48" s="79"/>
      <c r="AV48" s="79"/>
      <c r="AW48" s="79"/>
      <c r="AX48" s="79"/>
      <c r="AY48" s="79"/>
      <c r="AZ48" s="79"/>
      <c r="BA48">
        <v>3</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225</v>
      </c>
      <c r="B49" s="64" t="s">
        <v>263</v>
      </c>
      <c r="C49" s="65" t="s">
        <v>2143</v>
      </c>
      <c r="D49" s="66">
        <v>10</v>
      </c>
      <c r="E49" s="67" t="s">
        <v>136</v>
      </c>
      <c r="F49" s="68">
        <v>12</v>
      </c>
      <c r="G49" s="65"/>
      <c r="H49" s="69"/>
      <c r="I49" s="70"/>
      <c r="J49" s="70"/>
      <c r="K49" s="34" t="s">
        <v>65</v>
      </c>
      <c r="L49" s="77">
        <v>49</v>
      </c>
      <c r="M49" s="77"/>
      <c r="N49" s="72"/>
      <c r="O49" s="79" t="s">
        <v>306</v>
      </c>
      <c r="P49" s="81">
        <v>43571.64172453704</v>
      </c>
      <c r="Q49" s="79" t="s">
        <v>326</v>
      </c>
      <c r="R49" s="79"/>
      <c r="S49" s="79"/>
      <c r="T49" s="79"/>
      <c r="U49" s="79"/>
      <c r="V49" s="84" t="s">
        <v>481</v>
      </c>
      <c r="W49" s="81">
        <v>43571.64172453704</v>
      </c>
      <c r="X49" s="84" t="s">
        <v>527</v>
      </c>
      <c r="Y49" s="79"/>
      <c r="Z49" s="79"/>
      <c r="AA49" s="82" t="s">
        <v>620</v>
      </c>
      <c r="AB49" s="79"/>
      <c r="AC49" s="79" t="b">
        <v>0</v>
      </c>
      <c r="AD49" s="79">
        <v>0</v>
      </c>
      <c r="AE49" s="82" t="s">
        <v>698</v>
      </c>
      <c r="AF49" s="79" t="b">
        <v>0</v>
      </c>
      <c r="AG49" s="79" t="s">
        <v>702</v>
      </c>
      <c r="AH49" s="79"/>
      <c r="AI49" s="82" t="s">
        <v>698</v>
      </c>
      <c r="AJ49" s="79" t="b">
        <v>0</v>
      </c>
      <c r="AK49" s="79">
        <v>2</v>
      </c>
      <c r="AL49" s="82" t="s">
        <v>675</v>
      </c>
      <c r="AM49" s="79" t="s">
        <v>713</v>
      </c>
      <c r="AN49" s="79" t="b">
        <v>0</v>
      </c>
      <c r="AO49" s="82" t="s">
        <v>675</v>
      </c>
      <c r="AP49" s="79" t="s">
        <v>176</v>
      </c>
      <c r="AQ49" s="79">
        <v>0</v>
      </c>
      <c r="AR49" s="79">
        <v>0</v>
      </c>
      <c r="AS49" s="79"/>
      <c r="AT49" s="79"/>
      <c r="AU49" s="79"/>
      <c r="AV49" s="79"/>
      <c r="AW49" s="79"/>
      <c r="AX49" s="79"/>
      <c r="AY49" s="79"/>
      <c r="AZ49" s="79"/>
      <c r="BA49">
        <v>3</v>
      </c>
      <c r="BB49" s="78" t="str">
        <f>REPLACE(INDEX(GroupVertices[Group],MATCH(Edges[[#This Row],[Vertex 1]],GroupVertices[Vertex],0)),1,1,"")</f>
        <v>3</v>
      </c>
      <c r="BC49" s="78" t="str">
        <f>REPLACE(INDEX(GroupVertices[Group],MATCH(Edges[[#This Row],[Vertex 2]],GroupVertices[Vertex],0)),1,1,"")</f>
        <v>1</v>
      </c>
      <c r="BD49" s="48">
        <v>0</v>
      </c>
      <c r="BE49" s="49">
        <v>0</v>
      </c>
      <c r="BF49" s="48">
        <v>0</v>
      </c>
      <c r="BG49" s="49">
        <v>0</v>
      </c>
      <c r="BH49" s="48">
        <v>0</v>
      </c>
      <c r="BI49" s="49">
        <v>0</v>
      </c>
      <c r="BJ49" s="48">
        <v>22</v>
      </c>
      <c r="BK49" s="49">
        <v>100</v>
      </c>
      <c r="BL49" s="48">
        <v>22</v>
      </c>
    </row>
    <row r="50" spans="1:64" ht="15">
      <c r="A50" s="64" t="s">
        <v>226</v>
      </c>
      <c r="B50" s="64" t="s">
        <v>290</v>
      </c>
      <c r="C50" s="65" t="s">
        <v>2141</v>
      </c>
      <c r="D50" s="66">
        <v>3</v>
      </c>
      <c r="E50" s="67" t="s">
        <v>132</v>
      </c>
      <c r="F50" s="68">
        <v>35</v>
      </c>
      <c r="G50" s="65"/>
      <c r="H50" s="69"/>
      <c r="I50" s="70"/>
      <c r="J50" s="70"/>
      <c r="K50" s="34" t="s">
        <v>65</v>
      </c>
      <c r="L50" s="77">
        <v>50</v>
      </c>
      <c r="M50" s="77"/>
      <c r="N50" s="72"/>
      <c r="O50" s="79" t="s">
        <v>306</v>
      </c>
      <c r="P50" s="81">
        <v>43571.67737268518</v>
      </c>
      <c r="Q50" s="79" t="s">
        <v>327</v>
      </c>
      <c r="R50" s="79"/>
      <c r="S50" s="79"/>
      <c r="T50" s="79" t="s">
        <v>430</v>
      </c>
      <c r="U50" s="84" t="s">
        <v>459</v>
      </c>
      <c r="V50" s="84" t="s">
        <v>459</v>
      </c>
      <c r="W50" s="81">
        <v>43571.67737268518</v>
      </c>
      <c r="X50" s="84" t="s">
        <v>528</v>
      </c>
      <c r="Y50" s="79"/>
      <c r="Z50" s="79"/>
      <c r="AA50" s="82" t="s">
        <v>621</v>
      </c>
      <c r="AB50" s="79"/>
      <c r="AC50" s="79" t="b">
        <v>0</v>
      </c>
      <c r="AD50" s="79">
        <v>0</v>
      </c>
      <c r="AE50" s="82" t="s">
        <v>698</v>
      </c>
      <c r="AF50" s="79" t="b">
        <v>0</v>
      </c>
      <c r="AG50" s="79" t="s">
        <v>702</v>
      </c>
      <c r="AH50" s="79"/>
      <c r="AI50" s="82" t="s">
        <v>698</v>
      </c>
      <c r="AJ50" s="79" t="b">
        <v>0</v>
      </c>
      <c r="AK50" s="79">
        <v>1</v>
      </c>
      <c r="AL50" s="82" t="s">
        <v>698</v>
      </c>
      <c r="AM50" s="79" t="s">
        <v>705</v>
      </c>
      <c r="AN50" s="79" t="b">
        <v>0</v>
      </c>
      <c r="AO50" s="82" t="s">
        <v>621</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226</v>
      </c>
      <c r="B51" s="64" t="s">
        <v>291</v>
      </c>
      <c r="C51" s="65" t="s">
        <v>2141</v>
      </c>
      <c r="D51" s="66">
        <v>3</v>
      </c>
      <c r="E51" s="67" t="s">
        <v>132</v>
      </c>
      <c r="F51" s="68">
        <v>35</v>
      </c>
      <c r="G51" s="65"/>
      <c r="H51" s="69"/>
      <c r="I51" s="70"/>
      <c r="J51" s="70"/>
      <c r="K51" s="34" t="s">
        <v>65</v>
      </c>
      <c r="L51" s="77">
        <v>51</v>
      </c>
      <c r="M51" s="77"/>
      <c r="N51" s="72"/>
      <c r="O51" s="79" t="s">
        <v>306</v>
      </c>
      <c r="P51" s="81">
        <v>43571.67737268518</v>
      </c>
      <c r="Q51" s="79" t="s">
        <v>327</v>
      </c>
      <c r="R51" s="79"/>
      <c r="S51" s="79"/>
      <c r="T51" s="79" t="s">
        <v>430</v>
      </c>
      <c r="U51" s="84" t="s">
        <v>459</v>
      </c>
      <c r="V51" s="84" t="s">
        <v>459</v>
      </c>
      <c r="W51" s="81">
        <v>43571.67737268518</v>
      </c>
      <c r="X51" s="84" t="s">
        <v>528</v>
      </c>
      <c r="Y51" s="79"/>
      <c r="Z51" s="79"/>
      <c r="AA51" s="82" t="s">
        <v>621</v>
      </c>
      <c r="AB51" s="79"/>
      <c r="AC51" s="79" t="b">
        <v>0</v>
      </c>
      <c r="AD51" s="79">
        <v>0</v>
      </c>
      <c r="AE51" s="82" t="s">
        <v>698</v>
      </c>
      <c r="AF51" s="79" t="b">
        <v>0</v>
      </c>
      <c r="AG51" s="79" t="s">
        <v>702</v>
      </c>
      <c r="AH51" s="79"/>
      <c r="AI51" s="82" t="s">
        <v>698</v>
      </c>
      <c r="AJ51" s="79" t="b">
        <v>0</v>
      </c>
      <c r="AK51" s="79">
        <v>1</v>
      </c>
      <c r="AL51" s="82" t="s">
        <v>698</v>
      </c>
      <c r="AM51" s="79" t="s">
        <v>705</v>
      </c>
      <c r="AN51" s="79" t="b">
        <v>0</v>
      </c>
      <c r="AO51" s="82" t="s">
        <v>621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227</v>
      </c>
      <c r="B52" s="64" t="s">
        <v>227</v>
      </c>
      <c r="C52" s="65" t="s">
        <v>2141</v>
      </c>
      <c r="D52" s="66">
        <v>3</v>
      </c>
      <c r="E52" s="67" t="s">
        <v>132</v>
      </c>
      <c r="F52" s="68">
        <v>35</v>
      </c>
      <c r="G52" s="65"/>
      <c r="H52" s="69"/>
      <c r="I52" s="70"/>
      <c r="J52" s="70"/>
      <c r="K52" s="34" t="s">
        <v>65</v>
      </c>
      <c r="L52" s="77">
        <v>52</v>
      </c>
      <c r="M52" s="77"/>
      <c r="N52" s="72"/>
      <c r="O52" s="79" t="s">
        <v>176</v>
      </c>
      <c r="P52" s="81">
        <v>43571.68109953704</v>
      </c>
      <c r="Q52" s="79" t="s">
        <v>328</v>
      </c>
      <c r="R52" s="84" t="s">
        <v>390</v>
      </c>
      <c r="S52" s="79" t="s">
        <v>411</v>
      </c>
      <c r="T52" s="79" t="s">
        <v>263</v>
      </c>
      <c r="U52" s="79"/>
      <c r="V52" s="84" t="s">
        <v>482</v>
      </c>
      <c r="W52" s="81">
        <v>43571.68109953704</v>
      </c>
      <c r="X52" s="84" t="s">
        <v>529</v>
      </c>
      <c r="Y52" s="79"/>
      <c r="Z52" s="79"/>
      <c r="AA52" s="82" t="s">
        <v>622</v>
      </c>
      <c r="AB52" s="79"/>
      <c r="AC52" s="79" t="b">
        <v>0</v>
      </c>
      <c r="AD52" s="79">
        <v>0</v>
      </c>
      <c r="AE52" s="82" t="s">
        <v>698</v>
      </c>
      <c r="AF52" s="79" t="b">
        <v>0</v>
      </c>
      <c r="AG52" s="79" t="s">
        <v>702</v>
      </c>
      <c r="AH52" s="79"/>
      <c r="AI52" s="82" t="s">
        <v>698</v>
      </c>
      <c r="AJ52" s="79" t="b">
        <v>0</v>
      </c>
      <c r="AK52" s="79">
        <v>0</v>
      </c>
      <c r="AL52" s="82" t="s">
        <v>698</v>
      </c>
      <c r="AM52" s="79" t="s">
        <v>714</v>
      </c>
      <c r="AN52" s="79" t="b">
        <v>0</v>
      </c>
      <c r="AO52" s="82" t="s">
        <v>622</v>
      </c>
      <c r="AP52" s="79" t="s">
        <v>176</v>
      </c>
      <c r="AQ52" s="79">
        <v>0</v>
      </c>
      <c r="AR52" s="79">
        <v>0</v>
      </c>
      <c r="AS52" s="79"/>
      <c r="AT52" s="79"/>
      <c r="AU52" s="79"/>
      <c r="AV52" s="79"/>
      <c r="AW52" s="79"/>
      <c r="AX52" s="79"/>
      <c r="AY52" s="79"/>
      <c r="AZ52" s="79"/>
      <c r="BA52">
        <v>1</v>
      </c>
      <c r="BB52" s="78" t="str">
        <f>REPLACE(INDEX(GroupVertices[Group],MATCH(Edges[[#This Row],[Vertex 1]],GroupVertices[Vertex],0)),1,1,"")</f>
        <v>11</v>
      </c>
      <c r="BC52" s="78" t="str">
        <f>REPLACE(INDEX(GroupVertices[Group],MATCH(Edges[[#This Row],[Vertex 2]],GroupVertices[Vertex],0)),1,1,"")</f>
        <v>11</v>
      </c>
      <c r="BD52" s="48">
        <v>1</v>
      </c>
      <c r="BE52" s="49">
        <v>5.2631578947368425</v>
      </c>
      <c r="BF52" s="48">
        <v>0</v>
      </c>
      <c r="BG52" s="49">
        <v>0</v>
      </c>
      <c r="BH52" s="48">
        <v>0</v>
      </c>
      <c r="BI52" s="49">
        <v>0</v>
      </c>
      <c r="BJ52" s="48">
        <v>18</v>
      </c>
      <c r="BK52" s="49">
        <v>94.73684210526316</v>
      </c>
      <c r="BL52" s="48">
        <v>19</v>
      </c>
    </row>
    <row r="53" spans="1:64" ht="15">
      <c r="A53" s="64" t="s">
        <v>228</v>
      </c>
      <c r="B53" s="64" t="s">
        <v>231</v>
      </c>
      <c r="C53" s="65" t="s">
        <v>2141</v>
      </c>
      <c r="D53" s="66">
        <v>3</v>
      </c>
      <c r="E53" s="67" t="s">
        <v>132</v>
      </c>
      <c r="F53" s="68">
        <v>35</v>
      </c>
      <c r="G53" s="65"/>
      <c r="H53" s="69"/>
      <c r="I53" s="70"/>
      <c r="J53" s="70"/>
      <c r="K53" s="34" t="s">
        <v>65</v>
      </c>
      <c r="L53" s="77">
        <v>53</v>
      </c>
      <c r="M53" s="77"/>
      <c r="N53" s="72"/>
      <c r="O53" s="79" t="s">
        <v>306</v>
      </c>
      <c r="P53" s="81">
        <v>43572.183900462966</v>
      </c>
      <c r="Q53" s="79" t="s">
        <v>329</v>
      </c>
      <c r="R53" s="79"/>
      <c r="S53" s="79"/>
      <c r="T53" s="79" t="s">
        <v>263</v>
      </c>
      <c r="U53" s="84" t="s">
        <v>460</v>
      </c>
      <c r="V53" s="84" t="s">
        <v>460</v>
      </c>
      <c r="W53" s="81">
        <v>43572.183900462966</v>
      </c>
      <c r="X53" s="84" t="s">
        <v>530</v>
      </c>
      <c r="Y53" s="79"/>
      <c r="Z53" s="79"/>
      <c r="AA53" s="82" t="s">
        <v>623</v>
      </c>
      <c r="AB53" s="79"/>
      <c r="AC53" s="79" t="b">
        <v>0</v>
      </c>
      <c r="AD53" s="79">
        <v>0</v>
      </c>
      <c r="AE53" s="82" t="s">
        <v>698</v>
      </c>
      <c r="AF53" s="79" t="b">
        <v>0</v>
      </c>
      <c r="AG53" s="79" t="s">
        <v>702</v>
      </c>
      <c r="AH53" s="79"/>
      <c r="AI53" s="82" t="s">
        <v>698</v>
      </c>
      <c r="AJ53" s="79" t="b">
        <v>0</v>
      </c>
      <c r="AK53" s="79">
        <v>7</v>
      </c>
      <c r="AL53" s="82" t="s">
        <v>626</v>
      </c>
      <c r="AM53" s="79" t="s">
        <v>713</v>
      </c>
      <c r="AN53" s="79" t="b">
        <v>0</v>
      </c>
      <c r="AO53" s="82" t="s">
        <v>626</v>
      </c>
      <c r="AP53" s="79" t="s">
        <v>176</v>
      </c>
      <c r="AQ53" s="79">
        <v>0</v>
      </c>
      <c r="AR53" s="79">
        <v>0</v>
      </c>
      <c r="AS53" s="79"/>
      <c r="AT53" s="79"/>
      <c r="AU53" s="79"/>
      <c r="AV53" s="79"/>
      <c r="AW53" s="79"/>
      <c r="AX53" s="79"/>
      <c r="AY53" s="79"/>
      <c r="AZ53" s="79"/>
      <c r="BA53">
        <v>1</v>
      </c>
      <c r="BB53" s="78" t="str">
        <f>REPLACE(INDEX(GroupVertices[Group],MATCH(Edges[[#This Row],[Vertex 1]],GroupVertices[Vertex],0)),1,1,"")</f>
        <v>10</v>
      </c>
      <c r="BC53" s="78" t="str">
        <f>REPLACE(INDEX(GroupVertices[Group],MATCH(Edges[[#This Row],[Vertex 2]],GroupVertices[Vertex],0)),1,1,"")</f>
        <v>10</v>
      </c>
      <c r="BD53" s="48">
        <v>0</v>
      </c>
      <c r="BE53" s="49">
        <v>0</v>
      </c>
      <c r="BF53" s="48">
        <v>0</v>
      </c>
      <c r="BG53" s="49">
        <v>0</v>
      </c>
      <c r="BH53" s="48">
        <v>0</v>
      </c>
      <c r="BI53" s="49">
        <v>0</v>
      </c>
      <c r="BJ53" s="48">
        <v>13</v>
      </c>
      <c r="BK53" s="49">
        <v>100</v>
      </c>
      <c r="BL53" s="48">
        <v>13</v>
      </c>
    </row>
    <row r="54" spans="1:64" ht="15">
      <c r="A54" s="64" t="s">
        <v>229</v>
      </c>
      <c r="B54" s="64" t="s">
        <v>231</v>
      </c>
      <c r="C54" s="65" t="s">
        <v>2141</v>
      </c>
      <c r="D54" s="66">
        <v>3</v>
      </c>
      <c r="E54" s="67" t="s">
        <v>132</v>
      </c>
      <c r="F54" s="68">
        <v>35</v>
      </c>
      <c r="G54" s="65"/>
      <c r="H54" s="69"/>
      <c r="I54" s="70"/>
      <c r="J54" s="70"/>
      <c r="K54" s="34" t="s">
        <v>65</v>
      </c>
      <c r="L54" s="77">
        <v>54</v>
      </c>
      <c r="M54" s="77"/>
      <c r="N54" s="72"/>
      <c r="O54" s="79" t="s">
        <v>306</v>
      </c>
      <c r="P54" s="81">
        <v>43572.24829861111</v>
      </c>
      <c r="Q54" s="79" t="s">
        <v>329</v>
      </c>
      <c r="R54" s="79"/>
      <c r="S54" s="79"/>
      <c r="T54" s="79" t="s">
        <v>263</v>
      </c>
      <c r="U54" s="84" t="s">
        <v>460</v>
      </c>
      <c r="V54" s="84" t="s">
        <v>460</v>
      </c>
      <c r="W54" s="81">
        <v>43572.24829861111</v>
      </c>
      <c r="X54" s="84" t="s">
        <v>531</v>
      </c>
      <c r="Y54" s="79"/>
      <c r="Z54" s="79"/>
      <c r="AA54" s="82" t="s">
        <v>624</v>
      </c>
      <c r="AB54" s="79"/>
      <c r="AC54" s="79" t="b">
        <v>0</v>
      </c>
      <c r="AD54" s="79">
        <v>0</v>
      </c>
      <c r="AE54" s="82" t="s">
        <v>698</v>
      </c>
      <c r="AF54" s="79" t="b">
        <v>0</v>
      </c>
      <c r="AG54" s="79" t="s">
        <v>702</v>
      </c>
      <c r="AH54" s="79"/>
      <c r="AI54" s="82" t="s">
        <v>698</v>
      </c>
      <c r="AJ54" s="79" t="b">
        <v>0</v>
      </c>
      <c r="AK54" s="79">
        <v>7</v>
      </c>
      <c r="AL54" s="82" t="s">
        <v>626</v>
      </c>
      <c r="AM54" s="79" t="s">
        <v>715</v>
      </c>
      <c r="AN54" s="79" t="b">
        <v>0</v>
      </c>
      <c r="AO54" s="82" t="s">
        <v>626</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0</v>
      </c>
      <c r="BE54" s="49">
        <v>0</v>
      </c>
      <c r="BF54" s="48">
        <v>0</v>
      </c>
      <c r="BG54" s="49">
        <v>0</v>
      </c>
      <c r="BH54" s="48">
        <v>0</v>
      </c>
      <c r="BI54" s="49">
        <v>0</v>
      </c>
      <c r="BJ54" s="48">
        <v>13</v>
      </c>
      <c r="BK54" s="49">
        <v>100</v>
      </c>
      <c r="BL54" s="48">
        <v>13</v>
      </c>
    </row>
    <row r="55" spans="1:64" ht="15">
      <c r="A55" s="64" t="s">
        <v>230</v>
      </c>
      <c r="B55" s="64" t="s">
        <v>289</v>
      </c>
      <c r="C55" s="65" t="s">
        <v>2141</v>
      </c>
      <c r="D55" s="66">
        <v>3</v>
      </c>
      <c r="E55" s="67" t="s">
        <v>132</v>
      </c>
      <c r="F55" s="68">
        <v>35</v>
      </c>
      <c r="G55" s="65"/>
      <c r="H55" s="69"/>
      <c r="I55" s="70"/>
      <c r="J55" s="70"/>
      <c r="K55" s="34" t="s">
        <v>65</v>
      </c>
      <c r="L55" s="77">
        <v>55</v>
      </c>
      <c r="M55" s="77"/>
      <c r="N55" s="72"/>
      <c r="O55" s="79" t="s">
        <v>306</v>
      </c>
      <c r="P55" s="81">
        <v>43572.457395833335</v>
      </c>
      <c r="Q55" s="79" t="s">
        <v>325</v>
      </c>
      <c r="R55" s="79"/>
      <c r="S55" s="79"/>
      <c r="T55" s="79"/>
      <c r="U55" s="79"/>
      <c r="V55" s="84" t="s">
        <v>483</v>
      </c>
      <c r="W55" s="81">
        <v>43572.457395833335</v>
      </c>
      <c r="X55" s="84" t="s">
        <v>532</v>
      </c>
      <c r="Y55" s="79"/>
      <c r="Z55" s="79"/>
      <c r="AA55" s="82" t="s">
        <v>625</v>
      </c>
      <c r="AB55" s="79"/>
      <c r="AC55" s="79" t="b">
        <v>0</v>
      </c>
      <c r="AD55" s="79">
        <v>0</v>
      </c>
      <c r="AE55" s="82" t="s">
        <v>698</v>
      </c>
      <c r="AF55" s="79" t="b">
        <v>0</v>
      </c>
      <c r="AG55" s="79" t="s">
        <v>702</v>
      </c>
      <c r="AH55" s="79"/>
      <c r="AI55" s="82" t="s">
        <v>698</v>
      </c>
      <c r="AJ55" s="79" t="b">
        <v>0</v>
      </c>
      <c r="AK55" s="79">
        <v>2</v>
      </c>
      <c r="AL55" s="82" t="s">
        <v>672</v>
      </c>
      <c r="AM55" s="79" t="s">
        <v>716</v>
      </c>
      <c r="AN55" s="79" t="b">
        <v>0</v>
      </c>
      <c r="AO55" s="82" t="s">
        <v>672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22</v>
      </c>
      <c r="BK55" s="49">
        <v>100</v>
      </c>
      <c r="BL55" s="48">
        <v>22</v>
      </c>
    </row>
    <row r="56" spans="1:64" ht="15">
      <c r="A56" s="64" t="s">
        <v>231</v>
      </c>
      <c r="B56" s="64" t="s">
        <v>231</v>
      </c>
      <c r="C56" s="65" t="s">
        <v>2141</v>
      </c>
      <c r="D56" s="66">
        <v>3</v>
      </c>
      <c r="E56" s="67" t="s">
        <v>132</v>
      </c>
      <c r="F56" s="68">
        <v>35</v>
      </c>
      <c r="G56" s="65"/>
      <c r="H56" s="69"/>
      <c r="I56" s="70"/>
      <c r="J56" s="70"/>
      <c r="K56" s="34" t="s">
        <v>65</v>
      </c>
      <c r="L56" s="77">
        <v>56</v>
      </c>
      <c r="M56" s="77"/>
      <c r="N56" s="72"/>
      <c r="O56" s="79" t="s">
        <v>176</v>
      </c>
      <c r="P56" s="81">
        <v>43571.83777777778</v>
      </c>
      <c r="Q56" s="79" t="s">
        <v>330</v>
      </c>
      <c r="R56" s="79"/>
      <c r="S56" s="79"/>
      <c r="T56" s="79" t="s">
        <v>263</v>
      </c>
      <c r="U56" s="84" t="s">
        <v>460</v>
      </c>
      <c r="V56" s="84" t="s">
        <v>460</v>
      </c>
      <c r="W56" s="81">
        <v>43571.83777777778</v>
      </c>
      <c r="X56" s="84" t="s">
        <v>533</v>
      </c>
      <c r="Y56" s="79"/>
      <c r="Z56" s="79"/>
      <c r="AA56" s="82" t="s">
        <v>626</v>
      </c>
      <c r="AB56" s="79"/>
      <c r="AC56" s="79" t="b">
        <v>0</v>
      </c>
      <c r="AD56" s="79">
        <v>58</v>
      </c>
      <c r="AE56" s="82" t="s">
        <v>698</v>
      </c>
      <c r="AF56" s="79" t="b">
        <v>0</v>
      </c>
      <c r="AG56" s="79" t="s">
        <v>702</v>
      </c>
      <c r="AH56" s="79"/>
      <c r="AI56" s="82" t="s">
        <v>698</v>
      </c>
      <c r="AJ56" s="79" t="b">
        <v>0</v>
      </c>
      <c r="AK56" s="79">
        <v>3</v>
      </c>
      <c r="AL56" s="82" t="s">
        <v>698</v>
      </c>
      <c r="AM56" s="79" t="s">
        <v>717</v>
      </c>
      <c r="AN56" s="79" t="b">
        <v>0</v>
      </c>
      <c r="AO56" s="82" t="s">
        <v>626</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10</v>
      </c>
      <c r="BD56" s="48">
        <v>0</v>
      </c>
      <c r="BE56" s="49">
        <v>0</v>
      </c>
      <c r="BF56" s="48">
        <v>0</v>
      </c>
      <c r="BG56" s="49">
        <v>0</v>
      </c>
      <c r="BH56" s="48">
        <v>0</v>
      </c>
      <c r="BI56" s="49">
        <v>0</v>
      </c>
      <c r="BJ56" s="48">
        <v>11</v>
      </c>
      <c r="BK56" s="49">
        <v>100</v>
      </c>
      <c r="BL56" s="48">
        <v>11</v>
      </c>
    </row>
    <row r="57" spans="1:64" ht="15">
      <c r="A57" s="64" t="s">
        <v>232</v>
      </c>
      <c r="B57" s="64" t="s">
        <v>231</v>
      </c>
      <c r="C57" s="65" t="s">
        <v>2141</v>
      </c>
      <c r="D57" s="66">
        <v>3</v>
      </c>
      <c r="E57" s="67" t="s">
        <v>132</v>
      </c>
      <c r="F57" s="68">
        <v>35</v>
      </c>
      <c r="G57" s="65"/>
      <c r="H57" s="69"/>
      <c r="I57" s="70"/>
      <c r="J57" s="70"/>
      <c r="K57" s="34" t="s">
        <v>65</v>
      </c>
      <c r="L57" s="77">
        <v>57</v>
      </c>
      <c r="M57" s="77"/>
      <c r="N57" s="72"/>
      <c r="O57" s="79" t="s">
        <v>306</v>
      </c>
      <c r="P57" s="81">
        <v>43572.60196759259</v>
      </c>
      <c r="Q57" s="79" t="s">
        <v>329</v>
      </c>
      <c r="R57" s="79"/>
      <c r="S57" s="79"/>
      <c r="T57" s="79" t="s">
        <v>263</v>
      </c>
      <c r="U57" s="84" t="s">
        <v>460</v>
      </c>
      <c r="V57" s="84" t="s">
        <v>460</v>
      </c>
      <c r="W57" s="81">
        <v>43572.60196759259</v>
      </c>
      <c r="X57" s="84" t="s">
        <v>534</v>
      </c>
      <c r="Y57" s="79"/>
      <c r="Z57" s="79"/>
      <c r="AA57" s="82" t="s">
        <v>627</v>
      </c>
      <c r="AB57" s="79"/>
      <c r="AC57" s="79" t="b">
        <v>0</v>
      </c>
      <c r="AD57" s="79">
        <v>0</v>
      </c>
      <c r="AE57" s="82" t="s">
        <v>698</v>
      </c>
      <c r="AF57" s="79" t="b">
        <v>0</v>
      </c>
      <c r="AG57" s="79" t="s">
        <v>702</v>
      </c>
      <c r="AH57" s="79"/>
      <c r="AI57" s="82" t="s">
        <v>698</v>
      </c>
      <c r="AJ57" s="79" t="b">
        <v>0</v>
      </c>
      <c r="AK57" s="79">
        <v>7</v>
      </c>
      <c r="AL57" s="82" t="s">
        <v>626</v>
      </c>
      <c r="AM57" s="79" t="s">
        <v>715</v>
      </c>
      <c r="AN57" s="79" t="b">
        <v>0</v>
      </c>
      <c r="AO57" s="82" t="s">
        <v>626</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13</v>
      </c>
      <c r="BK57" s="49">
        <v>100</v>
      </c>
      <c r="BL57" s="48">
        <v>13</v>
      </c>
    </row>
    <row r="58" spans="1:64" ht="15">
      <c r="A58" s="64" t="s">
        <v>233</v>
      </c>
      <c r="B58" s="64" t="s">
        <v>233</v>
      </c>
      <c r="C58" s="65" t="s">
        <v>2141</v>
      </c>
      <c r="D58" s="66">
        <v>3</v>
      </c>
      <c r="E58" s="67" t="s">
        <v>132</v>
      </c>
      <c r="F58" s="68">
        <v>35</v>
      </c>
      <c r="G58" s="65"/>
      <c r="H58" s="69"/>
      <c r="I58" s="70"/>
      <c r="J58" s="70"/>
      <c r="K58" s="34" t="s">
        <v>65</v>
      </c>
      <c r="L58" s="77">
        <v>58</v>
      </c>
      <c r="M58" s="77"/>
      <c r="N58" s="72"/>
      <c r="O58" s="79" t="s">
        <v>176</v>
      </c>
      <c r="P58" s="81">
        <v>43572.62375</v>
      </c>
      <c r="Q58" s="79" t="s">
        <v>331</v>
      </c>
      <c r="R58" s="84" t="s">
        <v>393</v>
      </c>
      <c r="S58" s="79" t="s">
        <v>414</v>
      </c>
      <c r="T58" s="79" t="s">
        <v>431</v>
      </c>
      <c r="U58" s="84" t="s">
        <v>461</v>
      </c>
      <c r="V58" s="84" t="s">
        <v>461</v>
      </c>
      <c r="W58" s="81">
        <v>43572.62375</v>
      </c>
      <c r="X58" s="84" t="s">
        <v>535</v>
      </c>
      <c r="Y58" s="79"/>
      <c r="Z58" s="79"/>
      <c r="AA58" s="82" t="s">
        <v>628</v>
      </c>
      <c r="AB58" s="79"/>
      <c r="AC58" s="79" t="b">
        <v>0</v>
      </c>
      <c r="AD58" s="79">
        <v>0</v>
      </c>
      <c r="AE58" s="82" t="s">
        <v>698</v>
      </c>
      <c r="AF58" s="79" t="b">
        <v>0</v>
      </c>
      <c r="AG58" s="79" t="s">
        <v>702</v>
      </c>
      <c r="AH58" s="79"/>
      <c r="AI58" s="82" t="s">
        <v>698</v>
      </c>
      <c r="AJ58" s="79" t="b">
        <v>0</v>
      </c>
      <c r="AK58" s="79">
        <v>0</v>
      </c>
      <c r="AL58" s="82" t="s">
        <v>698</v>
      </c>
      <c r="AM58" s="79" t="s">
        <v>705</v>
      </c>
      <c r="AN58" s="79" t="b">
        <v>0</v>
      </c>
      <c r="AO58" s="82" t="s">
        <v>628</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v>0</v>
      </c>
      <c r="BE58" s="49">
        <v>0</v>
      </c>
      <c r="BF58" s="48">
        <v>0</v>
      </c>
      <c r="BG58" s="49">
        <v>0</v>
      </c>
      <c r="BH58" s="48">
        <v>0</v>
      </c>
      <c r="BI58" s="49">
        <v>0</v>
      </c>
      <c r="BJ58" s="48">
        <v>31</v>
      </c>
      <c r="BK58" s="49">
        <v>100</v>
      </c>
      <c r="BL58" s="48">
        <v>31</v>
      </c>
    </row>
    <row r="59" spans="1:64" ht="15">
      <c r="A59" s="64" t="s">
        <v>234</v>
      </c>
      <c r="B59" s="64" t="s">
        <v>235</v>
      </c>
      <c r="C59" s="65" t="s">
        <v>2141</v>
      </c>
      <c r="D59" s="66">
        <v>3</v>
      </c>
      <c r="E59" s="67" t="s">
        <v>132</v>
      </c>
      <c r="F59" s="68">
        <v>35</v>
      </c>
      <c r="G59" s="65"/>
      <c r="H59" s="69"/>
      <c r="I59" s="70"/>
      <c r="J59" s="70"/>
      <c r="K59" s="34" t="s">
        <v>65</v>
      </c>
      <c r="L59" s="77">
        <v>59</v>
      </c>
      <c r="M59" s="77"/>
      <c r="N59" s="72"/>
      <c r="O59" s="79" t="s">
        <v>306</v>
      </c>
      <c r="P59" s="81">
        <v>43573.49380787037</v>
      </c>
      <c r="Q59" s="79" t="s">
        <v>332</v>
      </c>
      <c r="R59" s="79"/>
      <c r="S59" s="79"/>
      <c r="T59" s="79"/>
      <c r="U59" s="79"/>
      <c r="V59" s="84" t="s">
        <v>484</v>
      </c>
      <c r="W59" s="81">
        <v>43573.49380787037</v>
      </c>
      <c r="X59" s="84" t="s">
        <v>536</v>
      </c>
      <c r="Y59" s="79"/>
      <c r="Z59" s="79"/>
      <c r="AA59" s="82" t="s">
        <v>629</v>
      </c>
      <c r="AB59" s="79"/>
      <c r="AC59" s="79" t="b">
        <v>0</v>
      </c>
      <c r="AD59" s="79">
        <v>0</v>
      </c>
      <c r="AE59" s="82" t="s">
        <v>698</v>
      </c>
      <c r="AF59" s="79" t="b">
        <v>0</v>
      </c>
      <c r="AG59" s="79" t="s">
        <v>702</v>
      </c>
      <c r="AH59" s="79"/>
      <c r="AI59" s="82" t="s">
        <v>698</v>
      </c>
      <c r="AJ59" s="79" t="b">
        <v>0</v>
      </c>
      <c r="AK59" s="79">
        <v>4</v>
      </c>
      <c r="AL59" s="82" t="s">
        <v>621</v>
      </c>
      <c r="AM59" s="79" t="s">
        <v>715</v>
      </c>
      <c r="AN59" s="79" t="b">
        <v>0</v>
      </c>
      <c r="AO59" s="82" t="s">
        <v>621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234</v>
      </c>
      <c r="B60" s="64" t="s">
        <v>263</v>
      </c>
      <c r="C60" s="65" t="s">
        <v>2141</v>
      </c>
      <c r="D60" s="66">
        <v>3</v>
      </c>
      <c r="E60" s="67" t="s">
        <v>132</v>
      </c>
      <c r="F60" s="68">
        <v>35</v>
      </c>
      <c r="G60" s="65"/>
      <c r="H60" s="69"/>
      <c r="I60" s="70"/>
      <c r="J60" s="70"/>
      <c r="K60" s="34" t="s">
        <v>65</v>
      </c>
      <c r="L60" s="77">
        <v>60</v>
      </c>
      <c r="M60" s="77"/>
      <c r="N60" s="72"/>
      <c r="O60" s="79" t="s">
        <v>306</v>
      </c>
      <c r="P60" s="81">
        <v>43573.49380787037</v>
      </c>
      <c r="Q60" s="79" t="s">
        <v>332</v>
      </c>
      <c r="R60" s="79"/>
      <c r="S60" s="79"/>
      <c r="T60" s="79"/>
      <c r="U60" s="79"/>
      <c r="V60" s="84" t="s">
        <v>484</v>
      </c>
      <c r="W60" s="81">
        <v>43573.49380787037</v>
      </c>
      <c r="X60" s="84" t="s">
        <v>536</v>
      </c>
      <c r="Y60" s="79"/>
      <c r="Z60" s="79"/>
      <c r="AA60" s="82" t="s">
        <v>629</v>
      </c>
      <c r="AB60" s="79"/>
      <c r="AC60" s="79" t="b">
        <v>0</v>
      </c>
      <c r="AD60" s="79">
        <v>0</v>
      </c>
      <c r="AE60" s="82" t="s">
        <v>698</v>
      </c>
      <c r="AF60" s="79" t="b">
        <v>0</v>
      </c>
      <c r="AG60" s="79" t="s">
        <v>702</v>
      </c>
      <c r="AH60" s="79"/>
      <c r="AI60" s="82" t="s">
        <v>698</v>
      </c>
      <c r="AJ60" s="79" t="b">
        <v>0</v>
      </c>
      <c r="AK60" s="79">
        <v>4</v>
      </c>
      <c r="AL60" s="82" t="s">
        <v>621</v>
      </c>
      <c r="AM60" s="79" t="s">
        <v>715</v>
      </c>
      <c r="AN60" s="79" t="b">
        <v>0</v>
      </c>
      <c r="AO60" s="82" t="s">
        <v>621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234</v>
      </c>
      <c r="B61" s="64" t="s">
        <v>264</v>
      </c>
      <c r="C61" s="65" t="s">
        <v>2141</v>
      </c>
      <c r="D61" s="66">
        <v>3</v>
      </c>
      <c r="E61" s="67" t="s">
        <v>132</v>
      </c>
      <c r="F61" s="68">
        <v>35</v>
      </c>
      <c r="G61" s="65"/>
      <c r="H61" s="69"/>
      <c r="I61" s="70"/>
      <c r="J61" s="70"/>
      <c r="K61" s="34" t="s">
        <v>65</v>
      </c>
      <c r="L61" s="77">
        <v>61</v>
      </c>
      <c r="M61" s="77"/>
      <c r="N61" s="72"/>
      <c r="O61" s="79" t="s">
        <v>306</v>
      </c>
      <c r="P61" s="81">
        <v>43573.49380787037</v>
      </c>
      <c r="Q61" s="79" t="s">
        <v>332</v>
      </c>
      <c r="R61" s="79"/>
      <c r="S61" s="79"/>
      <c r="T61" s="79"/>
      <c r="U61" s="79"/>
      <c r="V61" s="84" t="s">
        <v>484</v>
      </c>
      <c r="W61" s="81">
        <v>43573.49380787037</v>
      </c>
      <c r="X61" s="84" t="s">
        <v>536</v>
      </c>
      <c r="Y61" s="79"/>
      <c r="Z61" s="79"/>
      <c r="AA61" s="82" t="s">
        <v>629</v>
      </c>
      <c r="AB61" s="79"/>
      <c r="AC61" s="79" t="b">
        <v>0</v>
      </c>
      <c r="AD61" s="79">
        <v>0</v>
      </c>
      <c r="AE61" s="82" t="s">
        <v>698</v>
      </c>
      <c r="AF61" s="79" t="b">
        <v>0</v>
      </c>
      <c r="AG61" s="79" t="s">
        <v>702</v>
      </c>
      <c r="AH61" s="79"/>
      <c r="AI61" s="82" t="s">
        <v>698</v>
      </c>
      <c r="AJ61" s="79" t="b">
        <v>0</v>
      </c>
      <c r="AK61" s="79">
        <v>4</v>
      </c>
      <c r="AL61" s="82" t="s">
        <v>621</v>
      </c>
      <c r="AM61" s="79" t="s">
        <v>715</v>
      </c>
      <c r="AN61" s="79" t="b">
        <v>0</v>
      </c>
      <c r="AO61" s="82" t="s">
        <v>621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21</v>
      </c>
      <c r="BK61" s="49">
        <v>100</v>
      </c>
      <c r="BL61" s="48">
        <v>21</v>
      </c>
    </row>
    <row r="62" spans="1:64" ht="15">
      <c r="A62" s="64" t="s">
        <v>234</v>
      </c>
      <c r="B62" s="64" t="s">
        <v>226</v>
      </c>
      <c r="C62" s="65" t="s">
        <v>2141</v>
      </c>
      <c r="D62" s="66">
        <v>3</v>
      </c>
      <c r="E62" s="67" t="s">
        <v>132</v>
      </c>
      <c r="F62" s="68">
        <v>35</v>
      </c>
      <c r="G62" s="65"/>
      <c r="H62" s="69"/>
      <c r="I62" s="70"/>
      <c r="J62" s="70"/>
      <c r="K62" s="34" t="s">
        <v>65</v>
      </c>
      <c r="L62" s="77">
        <v>62</v>
      </c>
      <c r="M62" s="77"/>
      <c r="N62" s="72"/>
      <c r="O62" s="79" t="s">
        <v>306</v>
      </c>
      <c r="P62" s="81">
        <v>43573.49380787037</v>
      </c>
      <c r="Q62" s="79" t="s">
        <v>332</v>
      </c>
      <c r="R62" s="79"/>
      <c r="S62" s="79"/>
      <c r="T62" s="79"/>
      <c r="U62" s="79"/>
      <c r="V62" s="84" t="s">
        <v>484</v>
      </c>
      <c r="W62" s="81">
        <v>43573.49380787037</v>
      </c>
      <c r="X62" s="84" t="s">
        <v>536</v>
      </c>
      <c r="Y62" s="79"/>
      <c r="Z62" s="79"/>
      <c r="AA62" s="82" t="s">
        <v>629</v>
      </c>
      <c r="AB62" s="79"/>
      <c r="AC62" s="79" t="b">
        <v>0</v>
      </c>
      <c r="AD62" s="79">
        <v>0</v>
      </c>
      <c r="AE62" s="82" t="s">
        <v>698</v>
      </c>
      <c r="AF62" s="79" t="b">
        <v>0</v>
      </c>
      <c r="AG62" s="79" t="s">
        <v>702</v>
      </c>
      <c r="AH62" s="79"/>
      <c r="AI62" s="82" t="s">
        <v>698</v>
      </c>
      <c r="AJ62" s="79" t="b">
        <v>0</v>
      </c>
      <c r="AK62" s="79">
        <v>4</v>
      </c>
      <c r="AL62" s="82" t="s">
        <v>621</v>
      </c>
      <c r="AM62" s="79" t="s">
        <v>715</v>
      </c>
      <c r="AN62" s="79" t="b">
        <v>0</v>
      </c>
      <c r="AO62" s="82" t="s">
        <v>621</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226</v>
      </c>
      <c r="B63" s="64" t="s">
        <v>235</v>
      </c>
      <c r="C63" s="65" t="s">
        <v>2141</v>
      </c>
      <c r="D63" s="66">
        <v>3</v>
      </c>
      <c r="E63" s="67" t="s">
        <v>132</v>
      </c>
      <c r="F63" s="68">
        <v>35</v>
      </c>
      <c r="G63" s="65"/>
      <c r="H63" s="69"/>
      <c r="I63" s="70"/>
      <c r="J63" s="70"/>
      <c r="K63" s="34" t="s">
        <v>66</v>
      </c>
      <c r="L63" s="77">
        <v>63</v>
      </c>
      <c r="M63" s="77"/>
      <c r="N63" s="72"/>
      <c r="O63" s="79" t="s">
        <v>306</v>
      </c>
      <c r="P63" s="81">
        <v>43571.67737268518</v>
      </c>
      <c r="Q63" s="79" t="s">
        <v>327</v>
      </c>
      <c r="R63" s="79"/>
      <c r="S63" s="79"/>
      <c r="T63" s="79" t="s">
        <v>430</v>
      </c>
      <c r="U63" s="84" t="s">
        <v>459</v>
      </c>
      <c r="V63" s="84" t="s">
        <v>459</v>
      </c>
      <c r="W63" s="81">
        <v>43571.67737268518</v>
      </c>
      <c r="X63" s="84" t="s">
        <v>528</v>
      </c>
      <c r="Y63" s="79"/>
      <c r="Z63" s="79"/>
      <c r="AA63" s="82" t="s">
        <v>621</v>
      </c>
      <c r="AB63" s="79"/>
      <c r="AC63" s="79" t="b">
        <v>0</v>
      </c>
      <c r="AD63" s="79">
        <v>0</v>
      </c>
      <c r="AE63" s="82" t="s">
        <v>698</v>
      </c>
      <c r="AF63" s="79" t="b">
        <v>0</v>
      </c>
      <c r="AG63" s="79" t="s">
        <v>702</v>
      </c>
      <c r="AH63" s="79"/>
      <c r="AI63" s="82" t="s">
        <v>698</v>
      </c>
      <c r="AJ63" s="79" t="b">
        <v>0</v>
      </c>
      <c r="AK63" s="79">
        <v>1</v>
      </c>
      <c r="AL63" s="82" t="s">
        <v>698</v>
      </c>
      <c r="AM63" s="79" t="s">
        <v>705</v>
      </c>
      <c r="AN63" s="79" t="b">
        <v>0</v>
      </c>
      <c r="AO63" s="82" t="s">
        <v>621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235</v>
      </c>
      <c r="B64" s="64" t="s">
        <v>263</v>
      </c>
      <c r="C64" s="65" t="s">
        <v>2141</v>
      </c>
      <c r="D64" s="66">
        <v>3</v>
      </c>
      <c r="E64" s="67" t="s">
        <v>132</v>
      </c>
      <c r="F64" s="68">
        <v>35</v>
      </c>
      <c r="G64" s="65"/>
      <c r="H64" s="69"/>
      <c r="I64" s="70"/>
      <c r="J64" s="70"/>
      <c r="K64" s="34" t="s">
        <v>65</v>
      </c>
      <c r="L64" s="77">
        <v>64</v>
      </c>
      <c r="M64" s="77"/>
      <c r="N64" s="72"/>
      <c r="O64" s="79" t="s">
        <v>306</v>
      </c>
      <c r="P64" s="81">
        <v>43572.54746527778</v>
      </c>
      <c r="Q64" s="79" t="s">
        <v>332</v>
      </c>
      <c r="R64" s="79"/>
      <c r="S64" s="79"/>
      <c r="T64" s="79"/>
      <c r="U64" s="79"/>
      <c r="V64" s="84" t="s">
        <v>485</v>
      </c>
      <c r="W64" s="81">
        <v>43572.54746527778</v>
      </c>
      <c r="X64" s="84" t="s">
        <v>537</v>
      </c>
      <c r="Y64" s="79"/>
      <c r="Z64" s="79"/>
      <c r="AA64" s="82" t="s">
        <v>630</v>
      </c>
      <c r="AB64" s="79"/>
      <c r="AC64" s="79" t="b">
        <v>0</v>
      </c>
      <c r="AD64" s="79">
        <v>0</v>
      </c>
      <c r="AE64" s="82" t="s">
        <v>698</v>
      </c>
      <c r="AF64" s="79" t="b">
        <v>0</v>
      </c>
      <c r="AG64" s="79" t="s">
        <v>702</v>
      </c>
      <c r="AH64" s="79"/>
      <c r="AI64" s="82" t="s">
        <v>698</v>
      </c>
      <c r="AJ64" s="79" t="b">
        <v>0</v>
      </c>
      <c r="AK64" s="79">
        <v>2</v>
      </c>
      <c r="AL64" s="82" t="s">
        <v>621</v>
      </c>
      <c r="AM64" s="79" t="s">
        <v>705</v>
      </c>
      <c r="AN64" s="79" t="b">
        <v>0</v>
      </c>
      <c r="AO64" s="82" t="s">
        <v>621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235</v>
      </c>
      <c r="B65" s="64" t="s">
        <v>264</v>
      </c>
      <c r="C65" s="65" t="s">
        <v>2141</v>
      </c>
      <c r="D65" s="66">
        <v>3</v>
      </c>
      <c r="E65" s="67" t="s">
        <v>132</v>
      </c>
      <c r="F65" s="68">
        <v>35</v>
      </c>
      <c r="G65" s="65"/>
      <c r="H65" s="69"/>
      <c r="I65" s="70"/>
      <c r="J65" s="70"/>
      <c r="K65" s="34" t="s">
        <v>65</v>
      </c>
      <c r="L65" s="77">
        <v>65</v>
      </c>
      <c r="M65" s="77"/>
      <c r="N65" s="72"/>
      <c r="O65" s="79" t="s">
        <v>306</v>
      </c>
      <c r="P65" s="81">
        <v>43572.54746527778</v>
      </c>
      <c r="Q65" s="79" t="s">
        <v>332</v>
      </c>
      <c r="R65" s="79"/>
      <c r="S65" s="79"/>
      <c r="T65" s="79"/>
      <c r="U65" s="79"/>
      <c r="V65" s="84" t="s">
        <v>485</v>
      </c>
      <c r="W65" s="81">
        <v>43572.54746527778</v>
      </c>
      <c r="X65" s="84" t="s">
        <v>537</v>
      </c>
      <c r="Y65" s="79"/>
      <c r="Z65" s="79"/>
      <c r="AA65" s="82" t="s">
        <v>630</v>
      </c>
      <c r="AB65" s="79"/>
      <c r="AC65" s="79" t="b">
        <v>0</v>
      </c>
      <c r="AD65" s="79">
        <v>0</v>
      </c>
      <c r="AE65" s="82" t="s">
        <v>698</v>
      </c>
      <c r="AF65" s="79" t="b">
        <v>0</v>
      </c>
      <c r="AG65" s="79" t="s">
        <v>702</v>
      </c>
      <c r="AH65" s="79"/>
      <c r="AI65" s="82" t="s">
        <v>698</v>
      </c>
      <c r="AJ65" s="79" t="b">
        <v>0</v>
      </c>
      <c r="AK65" s="79">
        <v>2</v>
      </c>
      <c r="AL65" s="82" t="s">
        <v>621</v>
      </c>
      <c r="AM65" s="79" t="s">
        <v>705</v>
      </c>
      <c r="AN65" s="79" t="b">
        <v>0</v>
      </c>
      <c r="AO65" s="82" t="s">
        <v>621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21</v>
      </c>
      <c r="BK65" s="49">
        <v>100</v>
      </c>
      <c r="BL65" s="48">
        <v>21</v>
      </c>
    </row>
    <row r="66" spans="1:64" ht="15">
      <c r="A66" s="64" t="s">
        <v>235</v>
      </c>
      <c r="B66" s="64" t="s">
        <v>226</v>
      </c>
      <c r="C66" s="65" t="s">
        <v>2141</v>
      </c>
      <c r="D66" s="66">
        <v>3</v>
      </c>
      <c r="E66" s="67" t="s">
        <v>132</v>
      </c>
      <c r="F66" s="68">
        <v>35</v>
      </c>
      <c r="G66" s="65"/>
      <c r="H66" s="69"/>
      <c r="I66" s="70"/>
      <c r="J66" s="70"/>
      <c r="K66" s="34" t="s">
        <v>66</v>
      </c>
      <c r="L66" s="77">
        <v>66</v>
      </c>
      <c r="M66" s="77"/>
      <c r="N66" s="72"/>
      <c r="O66" s="79" t="s">
        <v>306</v>
      </c>
      <c r="P66" s="81">
        <v>43572.54746527778</v>
      </c>
      <c r="Q66" s="79" t="s">
        <v>332</v>
      </c>
      <c r="R66" s="79"/>
      <c r="S66" s="79"/>
      <c r="T66" s="79"/>
      <c r="U66" s="79"/>
      <c r="V66" s="84" t="s">
        <v>485</v>
      </c>
      <c r="W66" s="81">
        <v>43572.54746527778</v>
      </c>
      <c r="X66" s="84" t="s">
        <v>537</v>
      </c>
      <c r="Y66" s="79"/>
      <c r="Z66" s="79"/>
      <c r="AA66" s="82" t="s">
        <v>630</v>
      </c>
      <c r="AB66" s="79"/>
      <c r="AC66" s="79" t="b">
        <v>0</v>
      </c>
      <c r="AD66" s="79">
        <v>0</v>
      </c>
      <c r="AE66" s="82" t="s">
        <v>698</v>
      </c>
      <c r="AF66" s="79" t="b">
        <v>0</v>
      </c>
      <c r="AG66" s="79" t="s">
        <v>702</v>
      </c>
      <c r="AH66" s="79"/>
      <c r="AI66" s="82" t="s">
        <v>698</v>
      </c>
      <c r="AJ66" s="79" t="b">
        <v>0</v>
      </c>
      <c r="AK66" s="79">
        <v>2</v>
      </c>
      <c r="AL66" s="82" t="s">
        <v>621</v>
      </c>
      <c r="AM66" s="79" t="s">
        <v>705</v>
      </c>
      <c r="AN66" s="79" t="b">
        <v>0</v>
      </c>
      <c r="AO66" s="82" t="s">
        <v>621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236</v>
      </c>
      <c r="B67" s="64" t="s">
        <v>235</v>
      </c>
      <c r="C67" s="65" t="s">
        <v>2142</v>
      </c>
      <c r="D67" s="66">
        <v>6.5</v>
      </c>
      <c r="E67" s="67" t="s">
        <v>136</v>
      </c>
      <c r="F67" s="68">
        <v>23.5</v>
      </c>
      <c r="G67" s="65"/>
      <c r="H67" s="69"/>
      <c r="I67" s="70"/>
      <c r="J67" s="70"/>
      <c r="K67" s="34" t="s">
        <v>65</v>
      </c>
      <c r="L67" s="77">
        <v>67</v>
      </c>
      <c r="M67" s="77"/>
      <c r="N67" s="72"/>
      <c r="O67" s="79" t="s">
        <v>306</v>
      </c>
      <c r="P67" s="81">
        <v>43571.6778125</v>
      </c>
      <c r="Q67" s="79" t="s">
        <v>332</v>
      </c>
      <c r="R67" s="79"/>
      <c r="S67" s="79"/>
      <c r="T67" s="79"/>
      <c r="U67" s="79"/>
      <c r="V67" s="84" t="s">
        <v>486</v>
      </c>
      <c r="W67" s="81">
        <v>43571.6778125</v>
      </c>
      <c r="X67" s="84" t="s">
        <v>538</v>
      </c>
      <c r="Y67" s="79"/>
      <c r="Z67" s="79"/>
      <c r="AA67" s="82" t="s">
        <v>631</v>
      </c>
      <c r="AB67" s="79"/>
      <c r="AC67" s="79" t="b">
        <v>0</v>
      </c>
      <c r="AD67" s="79">
        <v>0</v>
      </c>
      <c r="AE67" s="82" t="s">
        <v>698</v>
      </c>
      <c r="AF67" s="79" t="b">
        <v>0</v>
      </c>
      <c r="AG67" s="79" t="s">
        <v>702</v>
      </c>
      <c r="AH67" s="79"/>
      <c r="AI67" s="82" t="s">
        <v>698</v>
      </c>
      <c r="AJ67" s="79" t="b">
        <v>0</v>
      </c>
      <c r="AK67" s="79">
        <v>1</v>
      </c>
      <c r="AL67" s="82" t="s">
        <v>621</v>
      </c>
      <c r="AM67" s="79" t="s">
        <v>718</v>
      </c>
      <c r="AN67" s="79" t="b">
        <v>0</v>
      </c>
      <c r="AO67" s="82" t="s">
        <v>621</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236</v>
      </c>
      <c r="B68" s="64" t="s">
        <v>235</v>
      </c>
      <c r="C68" s="65" t="s">
        <v>2142</v>
      </c>
      <c r="D68" s="66">
        <v>6.5</v>
      </c>
      <c r="E68" s="67" t="s">
        <v>136</v>
      </c>
      <c r="F68" s="68">
        <v>23.5</v>
      </c>
      <c r="G68" s="65"/>
      <c r="H68" s="69"/>
      <c r="I68" s="70"/>
      <c r="J68" s="70"/>
      <c r="K68" s="34" t="s">
        <v>65</v>
      </c>
      <c r="L68" s="77">
        <v>68</v>
      </c>
      <c r="M68" s="77"/>
      <c r="N68" s="72"/>
      <c r="O68" s="79" t="s">
        <v>306</v>
      </c>
      <c r="P68" s="81">
        <v>43573.494618055556</v>
      </c>
      <c r="Q68" s="79" t="s">
        <v>332</v>
      </c>
      <c r="R68" s="79"/>
      <c r="S68" s="79"/>
      <c r="T68" s="79"/>
      <c r="U68" s="79"/>
      <c r="V68" s="84" t="s">
        <v>486</v>
      </c>
      <c r="W68" s="81">
        <v>43573.494618055556</v>
      </c>
      <c r="X68" s="84" t="s">
        <v>539</v>
      </c>
      <c r="Y68" s="79"/>
      <c r="Z68" s="79"/>
      <c r="AA68" s="82" t="s">
        <v>632</v>
      </c>
      <c r="AB68" s="79"/>
      <c r="AC68" s="79" t="b">
        <v>0</v>
      </c>
      <c r="AD68" s="79">
        <v>0</v>
      </c>
      <c r="AE68" s="82" t="s">
        <v>698</v>
      </c>
      <c r="AF68" s="79" t="b">
        <v>0</v>
      </c>
      <c r="AG68" s="79" t="s">
        <v>702</v>
      </c>
      <c r="AH68" s="79"/>
      <c r="AI68" s="82" t="s">
        <v>698</v>
      </c>
      <c r="AJ68" s="79" t="b">
        <v>0</v>
      </c>
      <c r="AK68" s="79">
        <v>4</v>
      </c>
      <c r="AL68" s="82" t="s">
        <v>621</v>
      </c>
      <c r="AM68" s="79" t="s">
        <v>718</v>
      </c>
      <c r="AN68" s="79" t="b">
        <v>0</v>
      </c>
      <c r="AO68" s="82" t="s">
        <v>621</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226</v>
      </c>
      <c r="B69" s="64" t="s">
        <v>263</v>
      </c>
      <c r="C69" s="65" t="s">
        <v>2141</v>
      </c>
      <c r="D69" s="66">
        <v>3</v>
      </c>
      <c r="E69" s="67" t="s">
        <v>132</v>
      </c>
      <c r="F69" s="68">
        <v>35</v>
      </c>
      <c r="G69" s="65"/>
      <c r="H69" s="69"/>
      <c r="I69" s="70"/>
      <c r="J69" s="70"/>
      <c r="K69" s="34" t="s">
        <v>65</v>
      </c>
      <c r="L69" s="77">
        <v>69</v>
      </c>
      <c r="M69" s="77"/>
      <c r="N69" s="72"/>
      <c r="O69" s="79" t="s">
        <v>306</v>
      </c>
      <c r="P69" s="81">
        <v>43571.67737268518</v>
      </c>
      <c r="Q69" s="79" t="s">
        <v>327</v>
      </c>
      <c r="R69" s="79"/>
      <c r="S69" s="79"/>
      <c r="T69" s="79" t="s">
        <v>430</v>
      </c>
      <c r="U69" s="84" t="s">
        <v>459</v>
      </c>
      <c r="V69" s="84" t="s">
        <v>459</v>
      </c>
      <c r="W69" s="81">
        <v>43571.67737268518</v>
      </c>
      <c r="X69" s="84" t="s">
        <v>528</v>
      </c>
      <c r="Y69" s="79"/>
      <c r="Z69" s="79"/>
      <c r="AA69" s="82" t="s">
        <v>621</v>
      </c>
      <c r="AB69" s="79"/>
      <c r="AC69" s="79" t="b">
        <v>0</v>
      </c>
      <c r="AD69" s="79">
        <v>0</v>
      </c>
      <c r="AE69" s="82" t="s">
        <v>698</v>
      </c>
      <c r="AF69" s="79" t="b">
        <v>0</v>
      </c>
      <c r="AG69" s="79" t="s">
        <v>702</v>
      </c>
      <c r="AH69" s="79"/>
      <c r="AI69" s="82" t="s">
        <v>698</v>
      </c>
      <c r="AJ69" s="79" t="b">
        <v>0</v>
      </c>
      <c r="AK69" s="79">
        <v>1</v>
      </c>
      <c r="AL69" s="82" t="s">
        <v>698</v>
      </c>
      <c r="AM69" s="79" t="s">
        <v>705</v>
      </c>
      <c r="AN69" s="79" t="b">
        <v>0</v>
      </c>
      <c r="AO69" s="82" t="s">
        <v>621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226</v>
      </c>
      <c r="B70" s="64" t="s">
        <v>264</v>
      </c>
      <c r="C70" s="65" t="s">
        <v>2141</v>
      </c>
      <c r="D70" s="66">
        <v>3</v>
      </c>
      <c r="E70" s="67" t="s">
        <v>132</v>
      </c>
      <c r="F70" s="68">
        <v>35</v>
      </c>
      <c r="G70" s="65"/>
      <c r="H70" s="69"/>
      <c r="I70" s="70"/>
      <c r="J70" s="70"/>
      <c r="K70" s="34" t="s">
        <v>65</v>
      </c>
      <c r="L70" s="77">
        <v>70</v>
      </c>
      <c r="M70" s="77"/>
      <c r="N70" s="72"/>
      <c r="O70" s="79" t="s">
        <v>306</v>
      </c>
      <c r="P70" s="81">
        <v>43571.67737268518</v>
      </c>
      <c r="Q70" s="79" t="s">
        <v>327</v>
      </c>
      <c r="R70" s="79"/>
      <c r="S70" s="79"/>
      <c r="T70" s="79" t="s">
        <v>430</v>
      </c>
      <c r="U70" s="84" t="s">
        <v>459</v>
      </c>
      <c r="V70" s="84" t="s">
        <v>459</v>
      </c>
      <c r="W70" s="81">
        <v>43571.67737268518</v>
      </c>
      <c r="X70" s="84" t="s">
        <v>528</v>
      </c>
      <c r="Y70" s="79"/>
      <c r="Z70" s="79"/>
      <c r="AA70" s="82" t="s">
        <v>621</v>
      </c>
      <c r="AB70" s="79"/>
      <c r="AC70" s="79" t="b">
        <v>0</v>
      </c>
      <c r="AD70" s="79">
        <v>0</v>
      </c>
      <c r="AE70" s="82" t="s">
        <v>698</v>
      </c>
      <c r="AF70" s="79" t="b">
        <v>0</v>
      </c>
      <c r="AG70" s="79" t="s">
        <v>702</v>
      </c>
      <c r="AH70" s="79"/>
      <c r="AI70" s="82" t="s">
        <v>698</v>
      </c>
      <c r="AJ70" s="79" t="b">
        <v>0</v>
      </c>
      <c r="AK70" s="79">
        <v>1</v>
      </c>
      <c r="AL70" s="82" t="s">
        <v>698</v>
      </c>
      <c r="AM70" s="79" t="s">
        <v>705</v>
      </c>
      <c r="AN70" s="79" t="b">
        <v>0</v>
      </c>
      <c r="AO70" s="82" t="s">
        <v>621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24</v>
      </c>
      <c r="BK70" s="49">
        <v>100</v>
      </c>
      <c r="BL70" s="48">
        <v>24</v>
      </c>
    </row>
    <row r="71" spans="1:64" ht="15">
      <c r="A71" s="64" t="s">
        <v>236</v>
      </c>
      <c r="B71" s="64" t="s">
        <v>226</v>
      </c>
      <c r="C71" s="65" t="s">
        <v>2142</v>
      </c>
      <c r="D71" s="66">
        <v>6.5</v>
      </c>
      <c r="E71" s="67" t="s">
        <v>136</v>
      </c>
      <c r="F71" s="68">
        <v>23.5</v>
      </c>
      <c r="G71" s="65"/>
      <c r="H71" s="69"/>
      <c r="I71" s="70"/>
      <c r="J71" s="70"/>
      <c r="K71" s="34" t="s">
        <v>65</v>
      </c>
      <c r="L71" s="77">
        <v>71</v>
      </c>
      <c r="M71" s="77"/>
      <c r="N71" s="72"/>
      <c r="O71" s="79" t="s">
        <v>306</v>
      </c>
      <c r="P71" s="81">
        <v>43571.6778125</v>
      </c>
      <c r="Q71" s="79" t="s">
        <v>332</v>
      </c>
      <c r="R71" s="79"/>
      <c r="S71" s="79"/>
      <c r="T71" s="79"/>
      <c r="U71" s="79"/>
      <c r="V71" s="84" t="s">
        <v>486</v>
      </c>
      <c r="W71" s="81">
        <v>43571.6778125</v>
      </c>
      <c r="X71" s="84" t="s">
        <v>538</v>
      </c>
      <c r="Y71" s="79"/>
      <c r="Z71" s="79"/>
      <c r="AA71" s="82" t="s">
        <v>631</v>
      </c>
      <c r="AB71" s="79"/>
      <c r="AC71" s="79" t="b">
        <v>0</v>
      </c>
      <c r="AD71" s="79">
        <v>0</v>
      </c>
      <c r="AE71" s="82" t="s">
        <v>698</v>
      </c>
      <c r="AF71" s="79" t="b">
        <v>0</v>
      </c>
      <c r="AG71" s="79" t="s">
        <v>702</v>
      </c>
      <c r="AH71" s="79"/>
      <c r="AI71" s="82" t="s">
        <v>698</v>
      </c>
      <c r="AJ71" s="79" t="b">
        <v>0</v>
      </c>
      <c r="AK71" s="79">
        <v>1</v>
      </c>
      <c r="AL71" s="82" t="s">
        <v>621</v>
      </c>
      <c r="AM71" s="79" t="s">
        <v>718</v>
      </c>
      <c r="AN71" s="79" t="b">
        <v>0</v>
      </c>
      <c r="AO71" s="82" t="s">
        <v>621</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236</v>
      </c>
      <c r="B72" s="64" t="s">
        <v>226</v>
      </c>
      <c r="C72" s="65" t="s">
        <v>2142</v>
      </c>
      <c r="D72" s="66">
        <v>6.5</v>
      </c>
      <c r="E72" s="67" t="s">
        <v>136</v>
      </c>
      <c r="F72" s="68">
        <v>23.5</v>
      </c>
      <c r="G72" s="65"/>
      <c r="H72" s="69"/>
      <c r="I72" s="70"/>
      <c r="J72" s="70"/>
      <c r="K72" s="34" t="s">
        <v>65</v>
      </c>
      <c r="L72" s="77">
        <v>72</v>
      </c>
      <c r="M72" s="77"/>
      <c r="N72" s="72"/>
      <c r="O72" s="79" t="s">
        <v>306</v>
      </c>
      <c r="P72" s="81">
        <v>43573.494618055556</v>
      </c>
      <c r="Q72" s="79" t="s">
        <v>332</v>
      </c>
      <c r="R72" s="79"/>
      <c r="S72" s="79"/>
      <c r="T72" s="79"/>
      <c r="U72" s="79"/>
      <c r="V72" s="84" t="s">
        <v>486</v>
      </c>
      <c r="W72" s="81">
        <v>43573.494618055556</v>
      </c>
      <c r="X72" s="84" t="s">
        <v>539</v>
      </c>
      <c r="Y72" s="79"/>
      <c r="Z72" s="79"/>
      <c r="AA72" s="82" t="s">
        <v>632</v>
      </c>
      <c r="AB72" s="79"/>
      <c r="AC72" s="79" t="b">
        <v>0</v>
      </c>
      <c r="AD72" s="79">
        <v>0</v>
      </c>
      <c r="AE72" s="82" t="s">
        <v>698</v>
      </c>
      <c r="AF72" s="79" t="b">
        <v>0</v>
      </c>
      <c r="AG72" s="79" t="s">
        <v>702</v>
      </c>
      <c r="AH72" s="79"/>
      <c r="AI72" s="82" t="s">
        <v>698</v>
      </c>
      <c r="AJ72" s="79" t="b">
        <v>0</v>
      </c>
      <c r="AK72" s="79">
        <v>4</v>
      </c>
      <c r="AL72" s="82" t="s">
        <v>621</v>
      </c>
      <c r="AM72" s="79" t="s">
        <v>718</v>
      </c>
      <c r="AN72" s="79" t="b">
        <v>0</v>
      </c>
      <c r="AO72" s="82" t="s">
        <v>621</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236</v>
      </c>
      <c r="B73" s="64" t="s">
        <v>263</v>
      </c>
      <c r="C73" s="65" t="s">
        <v>2142</v>
      </c>
      <c r="D73" s="66">
        <v>6.5</v>
      </c>
      <c r="E73" s="67" t="s">
        <v>136</v>
      </c>
      <c r="F73" s="68">
        <v>23.5</v>
      </c>
      <c r="G73" s="65"/>
      <c r="H73" s="69"/>
      <c r="I73" s="70"/>
      <c r="J73" s="70"/>
      <c r="K73" s="34" t="s">
        <v>65</v>
      </c>
      <c r="L73" s="77">
        <v>73</v>
      </c>
      <c r="M73" s="77"/>
      <c r="N73" s="72"/>
      <c r="O73" s="79" t="s">
        <v>306</v>
      </c>
      <c r="P73" s="81">
        <v>43571.6778125</v>
      </c>
      <c r="Q73" s="79" t="s">
        <v>332</v>
      </c>
      <c r="R73" s="79"/>
      <c r="S73" s="79"/>
      <c r="T73" s="79"/>
      <c r="U73" s="79"/>
      <c r="V73" s="84" t="s">
        <v>486</v>
      </c>
      <c r="W73" s="81">
        <v>43571.6778125</v>
      </c>
      <c r="X73" s="84" t="s">
        <v>538</v>
      </c>
      <c r="Y73" s="79"/>
      <c r="Z73" s="79"/>
      <c r="AA73" s="82" t="s">
        <v>631</v>
      </c>
      <c r="AB73" s="79"/>
      <c r="AC73" s="79" t="b">
        <v>0</v>
      </c>
      <c r="AD73" s="79">
        <v>0</v>
      </c>
      <c r="AE73" s="82" t="s">
        <v>698</v>
      </c>
      <c r="AF73" s="79" t="b">
        <v>0</v>
      </c>
      <c r="AG73" s="79" t="s">
        <v>702</v>
      </c>
      <c r="AH73" s="79"/>
      <c r="AI73" s="82" t="s">
        <v>698</v>
      </c>
      <c r="AJ73" s="79" t="b">
        <v>0</v>
      </c>
      <c r="AK73" s="79">
        <v>1</v>
      </c>
      <c r="AL73" s="82" t="s">
        <v>621</v>
      </c>
      <c r="AM73" s="79" t="s">
        <v>718</v>
      </c>
      <c r="AN73" s="79" t="b">
        <v>0</v>
      </c>
      <c r="AO73" s="82" t="s">
        <v>621</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236</v>
      </c>
      <c r="B74" s="64" t="s">
        <v>264</v>
      </c>
      <c r="C74" s="65" t="s">
        <v>2142</v>
      </c>
      <c r="D74" s="66">
        <v>6.5</v>
      </c>
      <c r="E74" s="67" t="s">
        <v>136</v>
      </c>
      <c r="F74" s="68">
        <v>23.5</v>
      </c>
      <c r="G74" s="65"/>
      <c r="H74" s="69"/>
      <c r="I74" s="70"/>
      <c r="J74" s="70"/>
      <c r="K74" s="34" t="s">
        <v>65</v>
      </c>
      <c r="L74" s="77">
        <v>74</v>
      </c>
      <c r="M74" s="77"/>
      <c r="N74" s="72"/>
      <c r="O74" s="79" t="s">
        <v>306</v>
      </c>
      <c r="P74" s="81">
        <v>43571.6778125</v>
      </c>
      <c r="Q74" s="79" t="s">
        <v>332</v>
      </c>
      <c r="R74" s="79"/>
      <c r="S74" s="79"/>
      <c r="T74" s="79"/>
      <c r="U74" s="79"/>
      <c r="V74" s="84" t="s">
        <v>486</v>
      </c>
      <c r="W74" s="81">
        <v>43571.6778125</v>
      </c>
      <c r="X74" s="84" t="s">
        <v>538</v>
      </c>
      <c r="Y74" s="79"/>
      <c r="Z74" s="79"/>
      <c r="AA74" s="82" t="s">
        <v>631</v>
      </c>
      <c r="AB74" s="79"/>
      <c r="AC74" s="79" t="b">
        <v>0</v>
      </c>
      <c r="AD74" s="79">
        <v>0</v>
      </c>
      <c r="AE74" s="82" t="s">
        <v>698</v>
      </c>
      <c r="AF74" s="79" t="b">
        <v>0</v>
      </c>
      <c r="AG74" s="79" t="s">
        <v>702</v>
      </c>
      <c r="AH74" s="79"/>
      <c r="AI74" s="82" t="s">
        <v>698</v>
      </c>
      <c r="AJ74" s="79" t="b">
        <v>0</v>
      </c>
      <c r="AK74" s="79">
        <v>1</v>
      </c>
      <c r="AL74" s="82" t="s">
        <v>621</v>
      </c>
      <c r="AM74" s="79" t="s">
        <v>718</v>
      </c>
      <c r="AN74" s="79" t="b">
        <v>0</v>
      </c>
      <c r="AO74" s="82" t="s">
        <v>621</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21</v>
      </c>
      <c r="BK74" s="49">
        <v>100</v>
      </c>
      <c r="BL74" s="48">
        <v>21</v>
      </c>
    </row>
    <row r="75" spans="1:64" ht="15">
      <c r="A75" s="64" t="s">
        <v>236</v>
      </c>
      <c r="B75" s="64" t="s">
        <v>263</v>
      </c>
      <c r="C75" s="65" t="s">
        <v>2142</v>
      </c>
      <c r="D75" s="66">
        <v>6.5</v>
      </c>
      <c r="E75" s="67" t="s">
        <v>136</v>
      </c>
      <c r="F75" s="68">
        <v>23.5</v>
      </c>
      <c r="G75" s="65"/>
      <c r="H75" s="69"/>
      <c r="I75" s="70"/>
      <c r="J75" s="70"/>
      <c r="K75" s="34" t="s">
        <v>65</v>
      </c>
      <c r="L75" s="77">
        <v>75</v>
      </c>
      <c r="M75" s="77"/>
      <c r="N75" s="72"/>
      <c r="O75" s="79" t="s">
        <v>306</v>
      </c>
      <c r="P75" s="81">
        <v>43573.494618055556</v>
      </c>
      <c r="Q75" s="79" t="s">
        <v>332</v>
      </c>
      <c r="R75" s="79"/>
      <c r="S75" s="79"/>
      <c r="T75" s="79"/>
      <c r="U75" s="79"/>
      <c r="V75" s="84" t="s">
        <v>486</v>
      </c>
      <c r="W75" s="81">
        <v>43573.494618055556</v>
      </c>
      <c r="X75" s="84" t="s">
        <v>539</v>
      </c>
      <c r="Y75" s="79"/>
      <c r="Z75" s="79"/>
      <c r="AA75" s="82" t="s">
        <v>632</v>
      </c>
      <c r="AB75" s="79"/>
      <c r="AC75" s="79" t="b">
        <v>0</v>
      </c>
      <c r="AD75" s="79">
        <v>0</v>
      </c>
      <c r="AE75" s="82" t="s">
        <v>698</v>
      </c>
      <c r="AF75" s="79" t="b">
        <v>0</v>
      </c>
      <c r="AG75" s="79" t="s">
        <v>702</v>
      </c>
      <c r="AH75" s="79"/>
      <c r="AI75" s="82" t="s">
        <v>698</v>
      </c>
      <c r="AJ75" s="79" t="b">
        <v>0</v>
      </c>
      <c r="AK75" s="79">
        <v>4</v>
      </c>
      <c r="AL75" s="82" t="s">
        <v>621</v>
      </c>
      <c r="AM75" s="79" t="s">
        <v>718</v>
      </c>
      <c r="AN75" s="79" t="b">
        <v>0</v>
      </c>
      <c r="AO75" s="82" t="s">
        <v>621</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236</v>
      </c>
      <c r="B76" s="64" t="s">
        <v>264</v>
      </c>
      <c r="C76" s="65" t="s">
        <v>2142</v>
      </c>
      <c r="D76" s="66">
        <v>6.5</v>
      </c>
      <c r="E76" s="67" t="s">
        <v>136</v>
      </c>
      <c r="F76" s="68">
        <v>23.5</v>
      </c>
      <c r="G76" s="65"/>
      <c r="H76" s="69"/>
      <c r="I76" s="70"/>
      <c r="J76" s="70"/>
      <c r="K76" s="34" t="s">
        <v>65</v>
      </c>
      <c r="L76" s="77">
        <v>76</v>
      </c>
      <c r="M76" s="77"/>
      <c r="N76" s="72"/>
      <c r="O76" s="79" t="s">
        <v>306</v>
      </c>
      <c r="P76" s="81">
        <v>43573.494618055556</v>
      </c>
      <c r="Q76" s="79" t="s">
        <v>332</v>
      </c>
      <c r="R76" s="79"/>
      <c r="S76" s="79"/>
      <c r="T76" s="79"/>
      <c r="U76" s="79"/>
      <c r="V76" s="84" t="s">
        <v>486</v>
      </c>
      <c r="W76" s="81">
        <v>43573.494618055556</v>
      </c>
      <c r="X76" s="84" t="s">
        <v>539</v>
      </c>
      <c r="Y76" s="79"/>
      <c r="Z76" s="79"/>
      <c r="AA76" s="82" t="s">
        <v>632</v>
      </c>
      <c r="AB76" s="79"/>
      <c r="AC76" s="79" t="b">
        <v>0</v>
      </c>
      <c r="AD76" s="79">
        <v>0</v>
      </c>
      <c r="AE76" s="82" t="s">
        <v>698</v>
      </c>
      <c r="AF76" s="79" t="b">
        <v>0</v>
      </c>
      <c r="AG76" s="79" t="s">
        <v>702</v>
      </c>
      <c r="AH76" s="79"/>
      <c r="AI76" s="82" t="s">
        <v>698</v>
      </c>
      <c r="AJ76" s="79" t="b">
        <v>0</v>
      </c>
      <c r="AK76" s="79">
        <v>4</v>
      </c>
      <c r="AL76" s="82" t="s">
        <v>621</v>
      </c>
      <c r="AM76" s="79" t="s">
        <v>718</v>
      </c>
      <c r="AN76" s="79" t="b">
        <v>0</v>
      </c>
      <c r="AO76" s="82" t="s">
        <v>621</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21</v>
      </c>
      <c r="BK76" s="49">
        <v>100</v>
      </c>
      <c r="BL76" s="48">
        <v>21</v>
      </c>
    </row>
    <row r="77" spans="1:64" ht="15">
      <c r="A77" s="64" t="s">
        <v>237</v>
      </c>
      <c r="B77" s="64" t="s">
        <v>237</v>
      </c>
      <c r="C77" s="65" t="s">
        <v>2141</v>
      </c>
      <c r="D77" s="66">
        <v>3</v>
      </c>
      <c r="E77" s="67" t="s">
        <v>132</v>
      </c>
      <c r="F77" s="68">
        <v>35</v>
      </c>
      <c r="G77" s="65"/>
      <c r="H77" s="69"/>
      <c r="I77" s="70"/>
      <c r="J77" s="70"/>
      <c r="K77" s="34" t="s">
        <v>65</v>
      </c>
      <c r="L77" s="77">
        <v>77</v>
      </c>
      <c r="M77" s="77"/>
      <c r="N77" s="72"/>
      <c r="O77" s="79" t="s">
        <v>176</v>
      </c>
      <c r="P77" s="81">
        <v>43573.78121527778</v>
      </c>
      <c r="Q77" s="79" t="s">
        <v>333</v>
      </c>
      <c r="R77" s="79"/>
      <c r="S77" s="79"/>
      <c r="T77" s="79"/>
      <c r="U77" s="79"/>
      <c r="V77" s="84" t="s">
        <v>487</v>
      </c>
      <c r="W77" s="81">
        <v>43573.78121527778</v>
      </c>
      <c r="X77" s="84" t="s">
        <v>540</v>
      </c>
      <c r="Y77" s="79"/>
      <c r="Z77" s="79"/>
      <c r="AA77" s="82" t="s">
        <v>633</v>
      </c>
      <c r="AB77" s="79"/>
      <c r="AC77" s="79" t="b">
        <v>0</v>
      </c>
      <c r="AD77" s="79">
        <v>0</v>
      </c>
      <c r="AE77" s="82" t="s">
        <v>698</v>
      </c>
      <c r="AF77" s="79" t="b">
        <v>0</v>
      </c>
      <c r="AG77" s="79" t="s">
        <v>702</v>
      </c>
      <c r="AH77" s="79"/>
      <c r="AI77" s="82" t="s">
        <v>698</v>
      </c>
      <c r="AJ77" s="79" t="b">
        <v>0</v>
      </c>
      <c r="AK77" s="79">
        <v>0</v>
      </c>
      <c r="AL77" s="82" t="s">
        <v>698</v>
      </c>
      <c r="AM77" s="79" t="s">
        <v>713</v>
      </c>
      <c r="AN77" s="79" t="b">
        <v>0</v>
      </c>
      <c r="AO77" s="82" t="s">
        <v>633</v>
      </c>
      <c r="AP77" s="79" t="s">
        <v>176</v>
      </c>
      <c r="AQ77" s="79">
        <v>0</v>
      </c>
      <c r="AR77" s="79">
        <v>0</v>
      </c>
      <c r="AS77" s="79"/>
      <c r="AT77" s="79"/>
      <c r="AU77" s="79"/>
      <c r="AV77" s="79"/>
      <c r="AW77" s="79"/>
      <c r="AX77" s="79"/>
      <c r="AY77" s="79"/>
      <c r="AZ77" s="79"/>
      <c r="BA77">
        <v>1</v>
      </c>
      <c r="BB77" s="78" t="str">
        <f>REPLACE(INDEX(GroupVertices[Group],MATCH(Edges[[#This Row],[Vertex 1]],GroupVertices[Vertex],0)),1,1,"")</f>
        <v>11</v>
      </c>
      <c r="BC77" s="78" t="str">
        <f>REPLACE(INDEX(GroupVertices[Group],MATCH(Edges[[#This Row],[Vertex 2]],GroupVertices[Vertex],0)),1,1,"")</f>
        <v>11</v>
      </c>
      <c r="BD77" s="48">
        <v>4</v>
      </c>
      <c r="BE77" s="49">
        <v>9.090909090909092</v>
      </c>
      <c r="BF77" s="48">
        <v>0</v>
      </c>
      <c r="BG77" s="49">
        <v>0</v>
      </c>
      <c r="BH77" s="48">
        <v>0</v>
      </c>
      <c r="BI77" s="49">
        <v>0</v>
      </c>
      <c r="BJ77" s="48">
        <v>40</v>
      </c>
      <c r="BK77" s="49">
        <v>90.9090909090909</v>
      </c>
      <c r="BL77" s="48">
        <v>44</v>
      </c>
    </row>
    <row r="78" spans="1:64" ht="15">
      <c r="A78" s="64" t="s">
        <v>238</v>
      </c>
      <c r="B78" s="64" t="s">
        <v>292</v>
      </c>
      <c r="C78" s="65" t="s">
        <v>2141</v>
      </c>
      <c r="D78" s="66">
        <v>3</v>
      </c>
      <c r="E78" s="67" t="s">
        <v>132</v>
      </c>
      <c r="F78" s="68">
        <v>35</v>
      </c>
      <c r="G78" s="65"/>
      <c r="H78" s="69"/>
      <c r="I78" s="70"/>
      <c r="J78" s="70"/>
      <c r="K78" s="34" t="s">
        <v>65</v>
      </c>
      <c r="L78" s="77">
        <v>78</v>
      </c>
      <c r="M78" s="77"/>
      <c r="N78" s="72"/>
      <c r="O78" s="79" t="s">
        <v>306</v>
      </c>
      <c r="P78" s="81">
        <v>43574.74159722222</v>
      </c>
      <c r="Q78" s="79" t="s">
        <v>334</v>
      </c>
      <c r="R78" s="79"/>
      <c r="S78" s="79"/>
      <c r="T78" s="79" t="s">
        <v>432</v>
      </c>
      <c r="U78" s="84" t="s">
        <v>462</v>
      </c>
      <c r="V78" s="84" t="s">
        <v>462</v>
      </c>
      <c r="W78" s="81">
        <v>43574.74159722222</v>
      </c>
      <c r="X78" s="84" t="s">
        <v>541</v>
      </c>
      <c r="Y78" s="79"/>
      <c r="Z78" s="79"/>
      <c r="AA78" s="82" t="s">
        <v>634</v>
      </c>
      <c r="AB78" s="79"/>
      <c r="AC78" s="79" t="b">
        <v>0</v>
      </c>
      <c r="AD78" s="79">
        <v>0</v>
      </c>
      <c r="AE78" s="82" t="s">
        <v>698</v>
      </c>
      <c r="AF78" s="79" t="b">
        <v>0</v>
      </c>
      <c r="AG78" s="79" t="s">
        <v>702</v>
      </c>
      <c r="AH78" s="79"/>
      <c r="AI78" s="82" t="s">
        <v>698</v>
      </c>
      <c r="AJ78" s="79" t="b">
        <v>0</v>
      </c>
      <c r="AK78" s="79">
        <v>5</v>
      </c>
      <c r="AL78" s="82" t="s">
        <v>637</v>
      </c>
      <c r="AM78" s="79" t="s">
        <v>713</v>
      </c>
      <c r="AN78" s="79" t="b">
        <v>0</v>
      </c>
      <c r="AO78" s="82" t="s">
        <v>637</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238</v>
      </c>
      <c r="B79" s="64" t="s">
        <v>293</v>
      </c>
      <c r="C79" s="65" t="s">
        <v>2141</v>
      </c>
      <c r="D79" s="66">
        <v>3</v>
      </c>
      <c r="E79" s="67" t="s">
        <v>132</v>
      </c>
      <c r="F79" s="68">
        <v>35</v>
      </c>
      <c r="G79" s="65"/>
      <c r="H79" s="69"/>
      <c r="I79" s="70"/>
      <c r="J79" s="70"/>
      <c r="K79" s="34" t="s">
        <v>65</v>
      </c>
      <c r="L79" s="77">
        <v>79</v>
      </c>
      <c r="M79" s="77"/>
      <c r="N79" s="72"/>
      <c r="O79" s="79" t="s">
        <v>306</v>
      </c>
      <c r="P79" s="81">
        <v>43574.74159722222</v>
      </c>
      <c r="Q79" s="79" t="s">
        <v>334</v>
      </c>
      <c r="R79" s="79"/>
      <c r="S79" s="79"/>
      <c r="T79" s="79" t="s">
        <v>432</v>
      </c>
      <c r="U79" s="84" t="s">
        <v>462</v>
      </c>
      <c r="V79" s="84" t="s">
        <v>462</v>
      </c>
      <c r="W79" s="81">
        <v>43574.74159722222</v>
      </c>
      <c r="X79" s="84" t="s">
        <v>541</v>
      </c>
      <c r="Y79" s="79"/>
      <c r="Z79" s="79"/>
      <c r="AA79" s="82" t="s">
        <v>634</v>
      </c>
      <c r="AB79" s="79"/>
      <c r="AC79" s="79" t="b">
        <v>0</v>
      </c>
      <c r="AD79" s="79">
        <v>0</v>
      </c>
      <c r="AE79" s="82" t="s">
        <v>698</v>
      </c>
      <c r="AF79" s="79" t="b">
        <v>0</v>
      </c>
      <c r="AG79" s="79" t="s">
        <v>702</v>
      </c>
      <c r="AH79" s="79"/>
      <c r="AI79" s="82" t="s">
        <v>698</v>
      </c>
      <c r="AJ79" s="79" t="b">
        <v>0</v>
      </c>
      <c r="AK79" s="79">
        <v>5</v>
      </c>
      <c r="AL79" s="82" t="s">
        <v>637</v>
      </c>
      <c r="AM79" s="79" t="s">
        <v>713</v>
      </c>
      <c r="AN79" s="79" t="b">
        <v>0</v>
      </c>
      <c r="AO79" s="82" t="s">
        <v>637</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238</v>
      </c>
      <c r="B80" s="64" t="s">
        <v>241</v>
      </c>
      <c r="C80" s="65" t="s">
        <v>2141</v>
      </c>
      <c r="D80" s="66">
        <v>3</v>
      </c>
      <c r="E80" s="67" t="s">
        <v>132</v>
      </c>
      <c r="F80" s="68">
        <v>35</v>
      </c>
      <c r="G80" s="65"/>
      <c r="H80" s="69"/>
      <c r="I80" s="70"/>
      <c r="J80" s="70"/>
      <c r="K80" s="34" t="s">
        <v>65</v>
      </c>
      <c r="L80" s="77">
        <v>80</v>
      </c>
      <c r="M80" s="77"/>
      <c r="N80" s="72"/>
      <c r="O80" s="79" t="s">
        <v>306</v>
      </c>
      <c r="P80" s="81">
        <v>43574.74159722222</v>
      </c>
      <c r="Q80" s="79" t="s">
        <v>334</v>
      </c>
      <c r="R80" s="79"/>
      <c r="S80" s="79"/>
      <c r="T80" s="79" t="s">
        <v>432</v>
      </c>
      <c r="U80" s="84" t="s">
        <v>462</v>
      </c>
      <c r="V80" s="84" t="s">
        <v>462</v>
      </c>
      <c r="W80" s="81">
        <v>43574.74159722222</v>
      </c>
      <c r="X80" s="84" t="s">
        <v>541</v>
      </c>
      <c r="Y80" s="79"/>
      <c r="Z80" s="79"/>
      <c r="AA80" s="82" t="s">
        <v>634</v>
      </c>
      <c r="AB80" s="79"/>
      <c r="AC80" s="79" t="b">
        <v>0</v>
      </c>
      <c r="AD80" s="79">
        <v>0</v>
      </c>
      <c r="AE80" s="82" t="s">
        <v>698</v>
      </c>
      <c r="AF80" s="79" t="b">
        <v>0</v>
      </c>
      <c r="AG80" s="79" t="s">
        <v>702</v>
      </c>
      <c r="AH80" s="79"/>
      <c r="AI80" s="82" t="s">
        <v>698</v>
      </c>
      <c r="AJ80" s="79" t="b">
        <v>0</v>
      </c>
      <c r="AK80" s="79">
        <v>5</v>
      </c>
      <c r="AL80" s="82" t="s">
        <v>637</v>
      </c>
      <c r="AM80" s="79" t="s">
        <v>713</v>
      </c>
      <c r="AN80" s="79" t="b">
        <v>0</v>
      </c>
      <c r="AO80" s="82" t="s">
        <v>637</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10</v>
      </c>
      <c r="BK80" s="49">
        <v>100</v>
      </c>
      <c r="BL80" s="48">
        <v>10</v>
      </c>
    </row>
    <row r="81" spans="1:64" ht="15">
      <c r="A81" s="64" t="s">
        <v>239</v>
      </c>
      <c r="B81" s="64" t="s">
        <v>292</v>
      </c>
      <c r="C81" s="65" t="s">
        <v>2141</v>
      </c>
      <c r="D81" s="66">
        <v>3</v>
      </c>
      <c r="E81" s="67" t="s">
        <v>132</v>
      </c>
      <c r="F81" s="68">
        <v>35</v>
      </c>
      <c r="G81" s="65"/>
      <c r="H81" s="69"/>
      <c r="I81" s="70"/>
      <c r="J81" s="70"/>
      <c r="K81" s="34" t="s">
        <v>65</v>
      </c>
      <c r="L81" s="77">
        <v>81</v>
      </c>
      <c r="M81" s="77"/>
      <c r="N81" s="72"/>
      <c r="O81" s="79" t="s">
        <v>306</v>
      </c>
      <c r="P81" s="81">
        <v>43574.76868055556</v>
      </c>
      <c r="Q81" s="79" t="s">
        <v>334</v>
      </c>
      <c r="R81" s="79"/>
      <c r="S81" s="79"/>
      <c r="T81" s="79" t="s">
        <v>432</v>
      </c>
      <c r="U81" s="84" t="s">
        <v>462</v>
      </c>
      <c r="V81" s="84" t="s">
        <v>462</v>
      </c>
      <c r="W81" s="81">
        <v>43574.76868055556</v>
      </c>
      <c r="X81" s="84" t="s">
        <v>542</v>
      </c>
      <c r="Y81" s="79"/>
      <c r="Z81" s="79"/>
      <c r="AA81" s="82" t="s">
        <v>635</v>
      </c>
      <c r="AB81" s="79"/>
      <c r="AC81" s="79" t="b">
        <v>0</v>
      </c>
      <c r="AD81" s="79">
        <v>0</v>
      </c>
      <c r="AE81" s="82" t="s">
        <v>698</v>
      </c>
      <c r="AF81" s="79" t="b">
        <v>0</v>
      </c>
      <c r="AG81" s="79" t="s">
        <v>702</v>
      </c>
      <c r="AH81" s="79"/>
      <c r="AI81" s="82" t="s">
        <v>698</v>
      </c>
      <c r="AJ81" s="79" t="b">
        <v>0</v>
      </c>
      <c r="AK81" s="79">
        <v>5</v>
      </c>
      <c r="AL81" s="82" t="s">
        <v>637</v>
      </c>
      <c r="AM81" s="79" t="s">
        <v>705</v>
      </c>
      <c r="AN81" s="79" t="b">
        <v>0</v>
      </c>
      <c r="AO81" s="82" t="s">
        <v>637</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239</v>
      </c>
      <c r="B82" s="64" t="s">
        <v>293</v>
      </c>
      <c r="C82" s="65" t="s">
        <v>2141</v>
      </c>
      <c r="D82" s="66">
        <v>3</v>
      </c>
      <c r="E82" s="67" t="s">
        <v>132</v>
      </c>
      <c r="F82" s="68">
        <v>35</v>
      </c>
      <c r="G82" s="65"/>
      <c r="H82" s="69"/>
      <c r="I82" s="70"/>
      <c r="J82" s="70"/>
      <c r="K82" s="34" t="s">
        <v>65</v>
      </c>
      <c r="L82" s="77">
        <v>82</v>
      </c>
      <c r="M82" s="77"/>
      <c r="N82" s="72"/>
      <c r="O82" s="79" t="s">
        <v>306</v>
      </c>
      <c r="P82" s="81">
        <v>43574.76868055556</v>
      </c>
      <c r="Q82" s="79" t="s">
        <v>334</v>
      </c>
      <c r="R82" s="79"/>
      <c r="S82" s="79"/>
      <c r="T82" s="79" t="s">
        <v>432</v>
      </c>
      <c r="U82" s="84" t="s">
        <v>462</v>
      </c>
      <c r="V82" s="84" t="s">
        <v>462</v>
      </c>
      <c r="W82" s="81">
        <v>43574.76868055556</v>
      </c>
      <c r="X82" s="84" t="s">
        <v>542</v>
      </c>
      <c r="Y82" s="79"/>
      <c r="Z82" s="79"/>
      <c r="AA82" s="82" t="s">
        <v>635</v>
      </c>
      <c r="AB82" s="79"/>
      <c r="AC82" s="79" t="b">
        <v>0</v>
      </c>
      <c r="AD82" s="79">
        <v>0</v>
      </c>
      <c r="AE82" s="82" t="s">
        <v>698</v>
      </c>
      <c r="AF82" s="79" t="b">
        <v>0</v>
      </c>
      <c r="AG82" s="79" t="s">
        <v>702</v>
      </c>
      <c r="AH82" s="79"/>
      <c r="AI82" s="82" t="s">
        <v>698</v>
      </c>
      <c r="AJ82" s="79" t="b">
        <v>0</v>
      </c>
      <c r="AK82" s="79">
        <v>5</v>
      </c>
      <c r="AL82" s="82" t="s">
        <v>637</v>
      </c>
      <c r="AM82" s="79" t="s">
        <v>705</v>
      </c>
      <c r="AN82" s="79" t="b">
        <v>0</v>
      </c>
      <c r="AO82" s="82" t="s">
        <v>637</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239</v>
      </c>
      <c r="B83" s="64" t="s">
        <v>241</v>
      </c>
      <c r="C83" s="65" t="s">
        <v>2141</v>
      </c>
      <c r="D83" s="66">
        <v>3</v>
      </c>
      <c r="E83" s="67" t="s">
        <v>132</v>
      </c>
      <c r="F83" s="68">
        <v>35</v>
      </c>
      <c r="G83" s="65"/>
      <c r="H83" s="69"/>
      <c r="I83" s="70"/>
      <c r="J83" s="70"/>
      <c r="K83" s="34" t="s">
        <v>65</v>
      </c>
      <c r="L83" s="77">
        <v>83</v>
      </c>
      <c r="M83" s="77"/>
      <c r="N83" s="72"/>
      <c r="O83" s="79" t="s">
        <v>306</v>
      </c>
      <c r="P83" s="81">
        <v>43574.76868055556</v>
      </c>
      <c r="Q83" s="79" t="s">
        <v>334</v>
      </c>
      <c r="R83" s="79"/>
      <c r="S83" s="79"/>
      <c r="T83" s="79" t="s">
        <v>432</v>
      </c>
      <c r="U83" s="84" t="s">
        <v>462</v>
      </c>
      <c r="V83" s="84" t="s">
        <v>462</v>
      </c>
      <c r="W83" s="81">
        <v>43574.76868055556</v>
      </c>
      <c r="X83" s="84" t="s">
        <v>542</v>
      </c>
      <c r="Y83" s="79"/>
      <c r="Z83" s="79"/>
      <c r="AA83" s="82" t="s">
        <v>635</v>
      </c>
      <c r="AB83" s="79"/>
      <c r="AC83" s="79" t="b">
        <v>0</v>
      </c>
      <c r="AD83" s="79">
        <v>0</v>
      </c>
      <c r="AE83" s="82" t="s">
        <v>698</v>
      </c>
      <c r="AF83" s="79" t="b">
        <v>0</v>
      </c>
      <c r="AG83" s="79" t="s">
        <v>702</v>
      </c>
      <c r="AH83" s="79"/>
      <c r="AI83" s="82" t="s">
        <v>698</v>
      </c>
      <c r="AJ83" s="79" t="b">
        <v>0</v>
      </c>
      <c r="AK83" s="79">
        <v>5</v>
      </c>
      <c r="AL83" s="82" t="s">
        <v>637</v>
      </c>
      <c r="AM83" s="79" t="s">
        <v>705</v>
      </c>
      <c r="AN83" s="79" t="b">
        <v>0</v>
      </c>
      <c r="AO83" s="82" t="s">
        <v>637</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10</v>
      </c>
      <c r="BK83" s="49">
        <v>100</v>
      </c>
      <c r="BL83" s="48">
        <v>10</v>
      </c>
    </row>
    <row r="84" spans="1:64" ht="15">
      <c r="A84" s="64" t="s">
        <v>240</v>
      </c>
      <c r="B84" s="64" t="s">
        <v>292</v>
      </c>
      <c r="C84" s="65" t="s">
        <v>2141</v>
      </c>
      <c r="D84" s="66">
        <v>3</v>
      </c>
      <c r="E84" s="67" t="s">
        <v>132</v>
      </c>
      <c r="F84" s="68">
        <v>35</v>
      </c>
      <c r="G84" s="65"/>
      <c r="H84" s="69"/>
      <c r="I84" s="70"/>
      <c r="J84" s="70"/>
      <c r="K84" s="34" t="s">
        <v>65</v>
      </c>
      <c r="L84" s="77">
        <v>84</v>
      </c>
      <c r="M84" s="77"/>
      <c r="N84" s="72"/>
      <c r="O84" s="79" t="s">
        <v>306</v>
      </c>
      <c r="P84" s="81">
        <v>43574.77909722222</v>
      </c>
      <c r="Q84" s="79" t="s">
        <v>334</v>
      </c>
      <c r="R84" s="79"/>
      <c r="S84" s="79"/>
      <c r="T84" s="79" t="s">
        <v>432</v>
      </c>
      <c r="U84" s="84" t="s">
        <v>462</v>
      </c>
      <c r="V84" s="84" t="s">
        <v>462</v>
      </c>
      <c r="W84" s="81">
        <v>43574.77909722222</v>
      </c>
      <c r="X84" s="84" t="s">
        <v>543</v>
      </c>
      <c r="Y84" s="79"/>
      <c r="Z84" s="79"/>
      <c r="AA84" s="82" t="s">
        <v>636</v>
      </c>
      <c r="AB84" s="79"/>
      <c r="AC84" s="79" t="b">
        <v>0</v>
      </c>
      <c r="AD84" s="79">
        <v>0</v>
      </c>
      <c r="AE84" s="82" t="s">
        <v>698</v>
      </c>
      <c r="AF84" s="79" t="b">
        <v>0</v>
      </c>
      <c r="AG84" s="79" t="s">
        <v>702</v>
      </c>
      <c r="AH84" s="79"/>
      <c r="AI84" s="82" t="s">
        <v>698</v>
      </c>
      <c r="AJ84" s="79" t="b">
        <v>0</v>
      </c>
      <c r="AK84" s="79">
        <v>5</v>
      </c>
      <c r="AL84" s="82" t="s">
        <v>637</v>
      </c>
      <c r="AM84" s="79" t="s">
        <v>705</v>
      </c>
      <c r="AN84" s="79" t="b">
        <v>0</v>
      </c>
      <c r="AO84" s="82" t="s">
        <v>637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240</v>
      </c>
      <c r="B85" s="64" t="s">
        <v>293</v>
      </c>
      <c r="C85" s="65" t="s">
        <v>2141</v>
      </c>
      <c r="D85" s="66">
        <v>3</v>
      </c>
      <c r="E85" s="67" t="s">
        <v>132</v>
      </c>
      <c r="F85" s="68">
        <v>35</v>
      </c>
      <c r="G85" s="65"/>
      <c r="H85" s="69"/>
      <c r="I85" s="70"/>
      <c r="J85" s="70"/>
      <c r="K85" s="34" t="s">
        <v>65</v>
      </c>
      <c r="L85" s="77">
        <v>85</v>
      </c>
      <c r="M85" s="77"/>
      <c r="N85" s="72"/>
      <c r="O85" s="79" t="s">
        <v>306</v>
      </c>
      <c r="P85" s="81">
        <v>43574.77909722222</v>
      </c>
      <c r="Q85" s="79" t="s">
        <v>334</v>
      </c>
      <c r="R85" s="79"/>
      <c r="S85" s="79"/>
      <c r="T85" s="79" t="s">
        <v>432</v>
      </c>
      <c r="U85" s="84" t="s">
        <v>462</v>
      </c>
      <c r="V85" s="84" t="s">
        <v>462</v>
      </c>
      <c r="W85" s="81">
        <v>43574.77909722222</v>
      </c>
      <c r="X85" s="84" t="s">
        <v>543</v>
      </c>
      <c r="Y85" s="79"/>
      <c r="Z85" s="79"/>
      <c r="AA85" s="82" t="s">
        <v>636</v>
      </c>
      <c r="AB85" s="79"/>
      <c r="AC85" s="79" t="b">
        <v>0</v>
      </c>
      <c r="AD85" s="79">
        <v>0</v>
      </c>
      <c r="AE85" s="82" t="s">
        <v>698</v>
      </c>
      <c r="AF85" s="79" t="b">
        <v>0</v>
      </c>
      <c r="AG85" s="79" t="s">
        <v>702</v>
      </c>
      <c r="AH85" s="79"/>
      <c r="AI85" s="82" t="s">
        <v>698</v>
      </c>
      <c r="AJ85" s="79" t="b">
        <v>0</v>
      </c>
      <c r="AK85" s="79">
        <v>5</v>
      </c>
      <c r="AL85" s="82" t="s">
        <v>637</v>
      </c>
      <c r="AM85" s="79" t="s">
        <v>705</v>
      </c>
      <c r="AN85" s="79" t="b">
        <v>0</v>
      </c>
      <c r="AO85" s="82" t="s">
        <v>637</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240</v>
      </c>
      <c r="B86" s="64" t="s">
        <v>241</v>
      </c>
      <c r="C86" s="65" t="s">
        <v>2141</v>
      </c>
      <c r="D86" s="66">
        <v>3</v>
      </c>
      <c r="E86" s="67" t="s">
        <v>132</v>
      </c>
      <c r="F86" s="68">
        <v>35</v>
      </c>
      <c r="G86" s="65"/>
      <c r="H86" s="69"/>
      <c r="I86" s="70"/>
      <c r="J86" s="70"/>
      <c r="K86" s="34" t="s">
        <v>65</v>
      </c>
      <c r="L86" s="77">
        <v>86</v>
      </c>
      <c r="M86" s="77"/>
      <c r="N86" s="72"/>
      <c r="O86" s="79" t="s">
        <v>306</v>
      </c>
      <c r="P86" s="81">
        <v>43574.77909722222</v>
      </c>
      <c r="Q86" s="79" t="s">
        <v>334</v>
      </c>
      <c r="R86" s="79"/>
      <c r="S86" s="79"/>
      <c r="T86" s="79" t="s">
        <v>432</v>
      </c>
      <c r="U86" s="84" t="s">
        <v>462</v>
      </c>
      <c r="V86" s="84" t="s">
        <v>462</v>
      </c>
      <c r="W86" s="81">
        <v>43574.77909722222</v>
      </c>
      <c r="X86" s="84" t="s">
        <v>543</v>
      </c>
      <c r="Y86" s="79"/>
      <c r="Z86" s="79"/>
      <c r="AA86" s="82" t="s">
        <v>636</v>
      </c>
      <c r="AB86" s="79"/>
      <c r="AC86" s="79" t="b">
        <v>0</v>
      </c>
      <c r="AD86" s="79">
        <v>0</v>
      </c>
      <c r="AE86" s="82" t="s">
        <v>698</v>
      </c>
      <c r="AF86" s="79" t="b">
        <v>0</v>
      </c>
      <c r="AG86" s="79" t="s">
        <v>702</v>
      </c>
      <c r="AH86" s="79"/>
      <c r="AI86" s="82" t="s">
        <v>698</v>
      </c>
      <c r="AJ86" s="79" t="b">
        <v>0</v>
      </c>
      <c r="AK86" s="79">
        <v>5</v>
      </c>
      <c r="AL86" s="82" t="s">
        <v>637</v>
      </c>
      <c r="AM86" s="79" t="s">
        <v>705</v>
      </c>
      <c r="AN86" s="79" t="b">
        <v>0</v>
      </c>
      <c r="AO86" s="82" t="s">
        <v>637</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10</v>
      </c>
      <c r="BK86" s="49">
        <v>100</v>
      </c>
      <c r="BL86" s="48">
        <v>10</v>
      </c>
    </row>
    <row r="87" spans="1:64" ht="15">
      <c r="A87" s="64" t="s">
        <v>241</v>
      </c>
      <c r="B87" s="64" t="s">
        <v>292</v>
      </c>
      <c r="C87" s="65" t="s">
        <v>2141</v>
      </c>
      <c r="D87" s="66">
        <v>3</v>
      </c>
      <c r="E87" s="67" t="s">
        <v>132</v>
      </c>
      <c r="F87" s="68">
        <v>35</v>
      </c>
      <c r="G87" s="65"/>
      <c r="H87" s="69"/>
      <c r="I87" s="70"/>
      <c r="J87" s="70"/>
      <c r="K87" s="34" t="s">
        <v>65</v>
      </c>
      <c r="L87" s="77">
        <v>87</v>
      </c>
      <c r="M87" s="77"/>
      <c r="N87" s="72"/>
      <c r="O87" s="79" t="s">
        <v>306</v>
      </c>
      <c r="P87" s="81">
        <v>43574.73960648148</v>
      </c>
      <c r="Q87" s="79" t="s">
        <v>335</v>
      </c>
      <c r="R87" s="79"/>
      <c r="S87" s="79"/>
      <c r="T87" s="79" t="s">
        <v>432</v>
      </c>
      <c r="U87" s="84" t="s">
        <v>462</v>
      </c>
      <c r="V87" s="84" t="s">
        <v>462</v>
      </c>
      <c r="W87" s="81">
        <v>43574.73960648148</v>
      </c>
      <c r="X87" s="84" t="s">
        <v>544</v>
      </c>
      <c r="Y87" s="79"/>
      <c r="Z87" s="79"/>
      <c r="AA87" s="82" t="s">
        <v>637</v>
      </c>
      <c r="AB87" s="79"/>
      <c r="AC87" s="79" t="b">
        <v>0</v>
      </c>
      <c r="AD87" s="79">
        <v>60</v>
      </c>
      <c r="AE87" s="82" t="s">
        <v>698</v>
      </c>
      <c r="AF87" s="79" t="b">
        <v>0</v>
      </c>
      <c r="AG87" s="79" t="s">
        <v>702</v>
      </c>
      <c r="AH87" s="79"/>
      <c r="AI87" s="82" t="s">
        <v>698</v>
      </c>
      <c r="AJ87" s="79" t="b">
        <v>0</v>
      </c>
      <c r="AK87" s="79">
        <v>5</v>
      </c>
      <c r="AL87" s="82" t="s">
        <v>698</v>
      </c>
      <c r="AM87" s="79" t="s">
        <v>715</v>
      </c>
      <c r="AN87" s="79" t="b">
        <v>0</v>
      </c>
      <c r="AO87" s="82" t="s">
        <v>637</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242</v>
      </c>
      <c r="B88" s="64" t="s">
        <v>292</v>
      </c>
      <c r="C88" s="65" t="s">
        <v>2141</v>
      </c>
      <c r="D88" s="66">
        <v>3</v>
      </c>
      <c r="E88" s="67" t="s">
        <v>132</v>
      </c>
      <c r="F88" s="68">
        <v>35</v>
      </c>
      <c r="G88" s="65"/>
      <c r="H88" s="69"/>
      <c r="I88" s="70"/>
      <c r="J88" s="70"/>
      <c r="K88" s="34" t="s">
        <v>65</v>
      </c>
      <c r="L88" s="77">
        <v>88</v>
      </c>
      <c r="M88" s="77"/>
      <c r="N88" s="72"/>
      <c r="O88" s="79" t="s">
        <v>306</v>
      </c>
      <c r="P88" s="81">
        <v>43575.44322916667</v>
      </c>
      <c r="Q88" s="79" t="s">
        <v>334</v>
      </c>
      <c r="R88" s="79"/>
      <c r="S88" s="79"/>
      <c r="T88" s="79" t="s">
        <v>432</v>
      </c>
      <c r="U88" s="84" t="s">
        <v>462</v>
      </c>
      <c r="V88" s="84" t="s">
        <v>462</v>
      </c>
      <c r="W88" s="81">
        <v>43575.44322916667</v>
      </c>
      <c r="X88" s="84" t="s">
        <v>545</v>
      </c>
      <c r="Y88" s="79"/>
      <c r="Z88" s="79"/>
      <c r="AA88" s="82" t="s">
        <v>638</v>
      </c>
      <c r="AB88" s="79"/>
      <c r="AC88" s="79" t="b">
        <v>0</v>
      </c>
      <c r="AD88" s="79">
        <v>0</v>
      </c>
      <c r="AE88" s="82" t="s">
        <v>698</v>
      </c>
      <c r="AF88" s="79" t="b">
        <v>0</v>
      </c>
      <c r="AG88" s="79" t="s">
        <v>702</v>
      </c>
      <c r="AH88" s="79"/>
      <c r="AI88" s="82" t="s">
        <v>698</v>
      </c>
      <c r="AJ88" s="79" t="b">
        <v>0</v>
      </c>
      <c r="AK88" s="79">
        <v>6</v>
      </c>
      <c r="AL88" s="82" t="s">
        <v>637</v>
      </c>
      <c r="AM88" s="79" t="s">
        <v>715</v>
      </c>
      <c r="AN88" s="79" t="b">
        <v>0</v>
      </c>
      <c r="AO88" s="82" t="s">
        <v>637</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241</v>
      </c>
      <c r="B89" s="64" t="s">
        <v>293</v>
      </c>
      <c r="C89" s="65" t="s">
        <v>2141</v>
      </c>
      <c r="D89" s="66">
        <v>3</v>
      </c>
      <c r="E89" s="67" t="s">
        <v>132</v>
      </c>
      <c r="F89" s="68">
        <v>35</v>
      </c>
      <c r="G89" s="65"/>
      <c r="H89" s="69"/>
      <c r="I89" s="70"/>
      <c r="J89" s="70"/>
      <c r="K89" s="34" t="s">
        <v>65</v>
      </c>
      <c r="L89" s="77">
        <v>89</v>
      </c>
      <c r="M89" s="77"/>
      <c r="N89" s="72"/>
      <c r="O89" s="79" t="s">
        <v>306</v>
      </c>
      <c r="P89" s="81">
        <v>43574.73960648148</v>
      </c>
      <c r="Q89" s="79" t="s">
        <v>335</v>
      </c>
      <c r="R89" s="79"/>
      <c r="S89" s="79"/>
      <c r="T89" s="79" t="s">
        <v>432</v>
      </c>
      <c r="U89" s="84" t="s">
        <v>462</v>
      </c>
      <c r="V89" s="84" t="s">
        <v>462</v>
      </c>
      <c r="W89" s="81">
        <v>43574.73960648148</v>
      </c>
      <c r="X89" s="84" t="s">
        <v>544</v>
      </c>
      <c r="Y89" s="79"/>
      <c r="Z89" s="79"/>
      <c r="AA89" s="82" t="s">
        <v>637</v>
      </c>
      <c r="AB89" s="79"/>
      <c r="AC89" s="79" t="b">
        <v>0</v>
      </c>
      <c r="AD89" s="79">
        <v>60</v>
      </c>
      <c r="AE89" s="82" t="s">
        <v>698</v>
      </c>
      <c r="AF89" s="79" t="b">
        <v>0</v>
      </c>
      <c r="AG89" s="79" t="s">
        <v>702</v>
      </c>
      <c r="AH89" s="79"/>
      <c r="AI89" s="82" t="s">
        <v>698</v>
      </c>
      <c r="AJ89" s="79" t="b">
        <v>0</v>
      </c>
      <c r="AK89" s="79">
        <v>5</v>
      </c>
      <c r="AL89" s="82" t="s">
        <v>698</v>
      </c>
      <c r="AM89" s="79" t="s">
        <v>715</v>
      </c>
      <c r="AN89" s="79" t="b">
        <v>0</v>
      </c>
      <c r="AO89" s="82" t="s">
        <v>637</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8</v>
      </c>
      <c r="BK89" s="49">
        <v>100</v>
      </c>
      <c r="BL89" s="48">
        <v>8</v>
      </c>
    </row>
    <row r="90" spans="1:64" ht="15">
      <c r="A90" s="64" t="s">
        <v>242</v>
      </c>
      <c r="B90" s="64" t="s">
        <v>293</v>
      </c>
      <c r="C90" s="65" t="s">
        <v>2141</v>
      </c>
      <c r="D90" s="66">
        <v>3</v>
      </c>
      <c r="E90" s="67" t="s">
        <v>132</v>
      </c>
      <c r="F90" s="68">
        <v>35</v>
      </c>
      <c r="G90" s="65"/>
      <c r="H90" s="69"/>
      <c r="I90" s="70"/>
      <c r="J90" s="70"/>
      <c r="K90" s="34" t="s">
        <v>65</v>
      </c>
      <c r="L90" s="77">
        <v>90</v>
      </c>
      <c r="M90" s="77"/>
      <c r="N90" s="72"/>
      <c r="O90" s="79" t="s">
        <v>306</v>
      </c>
      <c r="P90" s="81">
        <v>43575.44322916667</v>
      </c>
      <c r="Q90" s="79" t="s">
        <v>334</v>
      </c>
      <c r="R90" s="79"/>
      <c r="S90" s="79"/>
      <c r="T90" s="79" t="s">
        <v>432</v>
      </c>
      <c r="U90" s="84" t="s">
        <v>462</v>
      </c>
      <c r="V90" s="84" t="s">
        <v>462</v>
      </c>
      <c r="W90" s="81">
        <v>43575.44322916667</v>
      </c>
      <c r="X90" s="84" t="s">
        <v>545</v>
      </c>
      <c r="Y90" s="79"/>
      <c r="Z90" s="79"/>
      <c r="AA90" s="82" t="s">
        <v>638</v>
      </c>
      <c r="AB90" s="79"/>
      <c r="AC90" s="79" t="b">
        <v>0</v>
      </c>
      <c r="AD90" s="79">
        <v>0</v>
      </c>
      <c r="AE90" s="82" t="s">
        <v>698</v>
      </c>
      <c r="AF90" s="79" t="b">
        <v>0</v>
      </c>
      <c r="AG90" s="79" t="s">
        <v>702</v>
      </c>
      <c r="AH90" s="79"/>
      <c r="AI90" s="82" t="s">
        <v>698</v>
      </c>
      <c r="AJ90" s="79" t="b">
        <v>0</v>
      </c>
      <c r="AK90" s="79">
        <v>6</v>
      </c>
      <c r="AL90" s="82" t="s">
        <v>637</v>
      </c>
      <c r="AM90" s="79" t="s">
        <v>715</v>
      </c>
      <c r="AN90" s="79" t="b">
        <v>0</v>
      </c>
      <c r="AO90" s="82" t="s">
        <v>637</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242</v>
      </c>
      <c r="B91" s="64" t="s">
        <v>241</v>
      </c>
      <c r="C91" s="65" t="s">
        <v>2141</v>
      </c>
      <c r="D91" s="66">
        <v>3</v>
      </c>
      <c r="E91" s="67" t="s">
        <v>132</v>
      </c>
      <c r="F91" s="68">
        <v>35</v>
      </c>
      <c r="G91" s="65"/>
      <c r="H91" s="69"/>
      <c r="I91" s="70"/>
      <c r="J91" s="70"/>
      <c r="K91" s="34" t="s">
        <v>65</v>
      </c>
      <c r="L91" s="77">
        <v>91</v>
      </c>
      <c r="M91" s="77"/>
      <c r="N91" s="72"/>
      <c r="O91" s="79" t="s">
        <v>306</v>
      </c>
      <c r="P91" s="81">
        <v>43575.44322916667</v>
      </c>
      <c r="Q91" s="79" t="s">
        <v>334</v>
      </c>
      <c r="R91" s="79"/>
      <c r="S91" s="79"/>
      <c r="T91" s="79" t="s">
        <v>432</v>
      </c>
      <c r="U91" s="84" t="s">
        <v>462</v>
      </c>
      <c r="V91" s="84" t="s">
        <v>462</v>
      </c>
      <c r="W91" s="81">
        <v>43575.44322916667</v>
      </c>
      <c r="X91" s="84" t="s">
        <v>545</v>
      </c>
      <c r="Y91" s="79"/>
      <c r="Z91" s="79"/>
      <c r="AA91" s="82" t="s">
        <v>638</v>
      </c>
      <c r="AB91" s="79"/>
      <c r="AC91" s="79" t="b">
        <v>0</v>
      </c>
      <c r="AD91" s="79">
        <v>0</v>
      </c>
      <c r="AE91" s="82" t="s">
        <v>698</v>
      </c>
      <c r="AF91" s="79" t="b">
        <v>0</v>
      </c>
      <c r="AG91" s="79" t="s">
        <v>702</v>
      </c>
      <c r="AH91" s="79"/>
      <c r="AI91" s="82" t="s">
        <v>698</v>
      </c>
      <c r="AJ91" s="79" t="b">
        <v>0</v>
      </c>
      <c r="AK91" s="79">
        <v>6</v>
      </c>
      <c r="AL91" s="82" t="s">
        <v>637</v>
      </c>
      <c r="AM91" s="79" t="s">
        <v>715</v>
      </c>
      <c r="AN91" s="79" t="b">
        <v>0</v>
      </c>
      <c r="AO91" s="82" t="s">
        <v>637</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10</v>
      </c>
      <c r="BK91" s="49">
        <v>100</v>
      </c>
      <c r="BL91" s="48">
        <v>10</v>
      </c>
    </row>
    <row r="92" spans="1:64" ht="15">
      <c r="A92" s="64" t="s">
        <v>243</v>
      </c>
      <c r="B92" s="64" t="s">
        <v>244</v>
      </c>
      <c r="C92" s="65" t="s">
        <v>2141</v>
      </c>
      <c r="D92" s="66">
        <v>3</v>
      </c>
      <c r="E92" s="67" t="s">
        <v>132</v>
      </c>
      <c r="F92" s="68">
        <v>35</v>
      </c>
      <c r="G92" s="65"/>
      <c r="H92" s="69"/>
      <c r="I92" s="70"/>
      <c r="J92" s="70"/>
      <c r="K92" s="34" t="s">
        <v>65</v>
      </c>
      <c r="L92" s="77">
        <v>92</v>
      </c>
      <c r="M92" s="77"/>
      <c r="N92" s="72"/>
      <c r="O92" s="79" t="s">
        <v>306</v>
      </c>
      <c r="P92" s="81">
        <v>43576.63043981481</v>
      </c>
      <c r="Q92" s="79" t="s">
        <v>336</v>
      </c>
      <c r="R92" s="79"/>
      <c r="S92" s="79"/>
      <c r="T92" s="79"/>
      <c r="U92" s="79"/>
      <c r="V92" s="84" t="s">
        <v>488</v>
      </c>
      <c r="W92" s="81">
        <v>43576.63043981481</v>
      </c>
      <c r="X92" s="84" t="s">
        <v>546</v>
      </c>
      <c r="Y92" s="79"/>
      <c r="Z92" s="79"/>
      <c r="AA92" s="82" t="s">
        <v>639</v>
      </c>
      <c r="AB92" s="79"/>
      <c r="AC92" s="79" t="b">
        <v>0</v>
      </c>
      <c r="AD92" s="79">
        <v>0</v>
      </c>
      <c r="AE92" s="82" t="s">
        <v>698</v>
      </c>
      <c r="AF92" s="79" t="b">
        <v>0</v>
      </c>
      <c r="AG92" s="79" t="s">
        <v>702</v>
      </c>
      <c r="AH92" s="79"/>
      <c r="AI92" s="82" t="s">
        <v>698</v>
      </c>
      <c r="AJ92" s="79" t="b">
        <v>0</v>
      </c>
      <c r="AK92" s="79">
        <v>2</v>
      </c>
      <c r="AL92" s="82" t="s">
        <v>641</v>
      </c>
      <c r="AM92" s="79" t="s">
        <v>715</v>
      </c>
      <c r="AN92" s="79" t="b">
        <v>0</v>
      </c>
      <c r="AO92" s="82" t="s">
        <v>641</v>
      </c>
      <c r="AP92" s="79" t="s">
        <v>176</v>
      </c>
      <c r="AQ92" s="79">
        <v>0</v>
      </c>
      <c r="AR92" s="79">
        <v>0</v>
      </c>
      <c r="AS92" s="79"/>
      <c r="AT92" s="79"/>
      <c r="AU92" s="79"/>
      <c r="AV92" s="79"/>
      <c r="AW92" s="79"/>
      <c r="AX92" s="79"/>
      <c r="AY92" s="79"/>
      <c r="AZ92" s="79"/>
      <c r="BA92">
        <v>1</v>
      </c>
      <c r="BB92" s="78" t="str">
        <f>REPLACE(INDEX(GroupVertices[Group],MATCH(Edges[[#This Row],[Vertex 1]],GroupVertices[Vertex],0)),1,1,"")</f>
        <v>12</v>
      </c>
      <c r="BC92" s="78" t="str">
        <f>REPLACE(INDEX(GroupVertices[Group],MATCH(Edges[[#This Row],[Vertex 2]],GroupVertices[Vertex],0)),1,1,"")</f>
        <v>12</v>
      </c>
      <c r="BD92" s="48">
        <v>1</v>
      </c>
      <c r="BE92" s="49">
        <v>4.166666666666667</v>
      </c>
      <c r="BF92" s="48">
        <v>1</v>
      </c>
      <c r="BG92" s="49">
        <v>4.166666666666667</v>
      </c>
      <c r="BH92" s="48">
        <v>0</v>
      </c>
      <c r="BI92" s="49">
        <v>0</v>
      </c>
      <c r="BJ92" s="48">
        <v>22</v>
      </c>
      <c r="BK92" s="49">
        <v>91.66666666666667</v>
      </c>
      <c r="BL92" s="48">
        <v>24</v>
      </c>
    </row>
    <row r="93" spans="1:64" ht="15">
      <c r="A93" s="64" t="s">
        <v>244</v>
      </c>
      <c r="B93" s="64" t="s">
        <v>263</v>
      </c>
      <c r="C93" s="65" t="s">
        <v>2142</v>
      </c>
      <c r="D93" s="66">
        <v>6.5</v>
      </c>
      <c r="E93" s="67" t="s">
        <v>136</v>
      </c>
      <c r="F93" s="68">
        <v>23.5</v>
      </c>
      <c r="G93" s="65"/>
      <c r="H93" s="69"/>
      <c r="I93" s="70"/>
      <c r="J93" s="70"/>
      <c r="K93" s="34" t="s">
        <v>65</v>
      </c>
      <c r="L93" s="77">
        <v>93</v>
      </c>
      <c r="M93" s="77"/>
      <c r="N93" s="72"/>
      <c r="O93" s="79" t="s">
        <v>306</v>
      </c>
      <c r="P93" s="81">
        <v>43571.711168981485</v>
      </c>
      <c r="Q93" s="79" t="s">
        <v>326</v>
      </c>
      <c r="R93" s="79"/>
      <c r="S93" s="79"/>
      <c r="T93" s="79"/>
      <c r="U93" s="79"/>
      <c r="V93" s="84" t="s">
        <v>489</v>
      </c>
      <c r="W93" s="81">
        <v>43571.711168981485</v>
      </c>
      <c r="X93" s="84" t="s">
        <v>547</v>
      </c>
      <c r="Y93" s="79"/>
      <c r="Z93" s="79"/>
      <c r="AA93" s="82" t="s">
        <v>640</v>
      </c>
      <c r="AB93" s="79"/>
      <c r="AC93" s="79" t="b">
        <v>0</v>
      </c>
      <c r="AD93" s="79">
        <v>0</v>
      </c>
      <c r="AE93" s="82" t="s">
        <v>698</v>
      </c>
      <c r="AF93" s="79" t="b">
        <v>0</v>
      </c>
      <c r="AG93" s="79" t="s">
        <v>702</v>
      </c>
      <c r="AH93" s="79"/>
      <c r="AI93" s="82" t="s">
        <v>698</v>
      </c>
      <c r="AJ93" s="79" t="b">
        <v>0</v>
      </c>
      <c r="AK93" s="79">
        <v>2</v>
      </c>
      <c r="AL93" s="82" t="s">
        <v>675</v>
      </c>
      <c r="AM93" s="79" t="s">
        <v>705</v>
      </c>
      <c r="AN93" s="79" t="b">
        <v>0</v>
      </c>
      <c r="AO93" s="82" t="s">
        <v>675</v>
      </c>
      <c r="AP93" s="79" t="s">
        <v>176</v>
      </c>
      <c r="AQ93" s="79">
        <v>0</v>
      </c>
      <c r="AR93" s="79">
        <v>0</v>
      </c>
      <c r="AS93" s="79"/>
      <c r="AT93" s="79"/>
      <c r="AU93" s="79"/>
      <c r="AV93" s="79"/>
      <c r="AW93" s="79"/>
      <c r="AX93" s="79"/>
      <c r="AY93" s="79"/>
      <c r="AZ93" s="79"/>
      <c r="BA93">
        <v>2</v>
      </c>
      <c r="BB93" s="78" t="str">
        <f>REPLACE(INDEX(GroupVertices[Group],MATCH(Edges[[#This Row],[Vertex 1]],GroupVertices[Vertex],0)),1,1,"")</f>
        <v>12</v>
      </c>
      <c r="BC93" s="78" t="str">
        <f>REPLACE(INDEX(GroupVertices[Group],MATCH(Edges[[#This Row],[Vertex 2]],GroupVertices[Vertex],0)),1,1,"")</f>
        <v>1</v>
      </c>
      <c r="BD93" s="48">
        <v>0</v>
      </c>
      <c r="BE93" s="49">
        <v>0</v>
      </c>
      <c r="BF93" s="48">
        <v>0</v>
      </c>
      <c r="BG93" s="49">
        <v>0</v>
      </c>
      <c r="BH93" s="48">
        <v>0</v>
      </c>
      <c r="BI93" s="49">
        <v>0</v>
      </c>
      <c r="BJ93" s="48">
        <v>22</v>
      </c>
      <c r="BK93" s="49">
        <v>100</v>
      </c>
      <c r="BL93" s="48">
        <v>22</v>
      </c>
    </row>
    <row r="94" spans="1:64" ht="15">
      <c r="A94" s="64" t="s">
        <v>244</v>
      </c>
      <c r="B94" s="64" t="s">
        <v>263</v>
      </c>
      <c r="C94" s="65" t="s">
        <v>2142</v>
      </c>
      <c r="D94" s="66">
        <v>6.5</v>
      </c>
      <c r="E94" s="67" t="s">
        <v>136</v>
      </c>
      <c r="F94" s="68">
        <v>23.5</v>
      </c>
      <c r="G94" s="65"/>
      <c r="H94" s="69"/>
      <c r="I94" s="70"/>
      <c r="J94" s="70"/>
      <c r="K94" s="34" t="s">
        <v>65</v>
      </c>
      <c r="L94" s="77">
        <v>94</v>
      </c>
      <c r="M94" s="77"/>
      <c r="N94" s="72"/>
      <c r="O94" s="79" t="s">
        <v>306</v>
      </c>
      <c r="P94" s="81">
        <v>43576.62501157408</v>
      </c>
      <c r="Q94" s="79" t="s">
        <v>337</v>
      </c>
      <c r="R94" s="84" t="s">
        <v>394</v>
      </c>
      <c r="S94" s="79" t="s">
        <v>417</v>
      </c>
      <c r="T94" s="79" t="s">
        <v>433</v>
      </c>
      <c r="U94" s="84" t="s">
        <v>463</v>
      </c>
      <c r="V94" s="84" t="s">
        <v>463</v>
      </c>
      <c r="W94" s="81">
        <v>43576.62501157408</v>
      </c>
      <c r="X94" s="84" t="s">
        <v>548</v>
      </c>
      <c r="Y94" s="79"/>
      <c r="Z94" s="79"/>
      <c r="AA94" s="82" t="s">
        <v>641</v>
      </c>
      <c r="AB94" s="79"/>
      <c r="AC94" s="79" t="b">
        <v>0</v>
      </c>
      <c r="AD94" s="79">
        <v>5</v>
      </c>
      <c r="AE94" s="82" t="s">
        <v>698</v>
      </c>
      <c r="AF94" s="79" t="b">
        <v>0</v>
      </c>
      <c r="AG94" s="79" t="s">
        <v>702</v>
      </c>
      <c r="AH94" s="79"/>
      <c r="AI94" s="82" t="s">
        <v>698</v>
      </c>
      <c r="AJ94" s="79" t="b">
        <v>0</v>
      </c>
      <c r="AK94" s="79">
        <v>2</v>
      </c>
      <c r="AL94" s="82" t="s">
        <v>698</v>
      </c>
      <c r="AM94" s="79" t="s">
        <v>719</v>
      </c>
      <c r="AN94" s="79" t="b">
        <v>0</v>
      </c>
      <c r="AO94" s="82" t="s">
        <v>641</v>
      </c>
      <c r="AP94" s="79" t="s">
        <v>176</v>
      </c>
      <c r="AQ94" s="79">
        <v>0</v>
      </c>
      <c r="AR94" s="79">
        <v>0</v>
      </c>
      <c r="AS94" s="79"/>
      <c r="AT94" s="79"/>
      <c r="AU94" s="79"/>
      <c r="AV94" s="79"/>
      <c r="AW94" s="79"/>
      <c r="AX94" s="79"/>
      <c r="AY94" s="79"/>
      <c r="AZ94" s="79"/>
      <c r="BA94">
        <v>2</v>
      </c>
      <c r="BB94" s="78" t="str">
        <f>REPLACE(INDEX(GroupVertices[Group],MATCH(Edges[[#This Row],[Vertex 1]],GroupVertices[Vertex],0)),1,1,"")</f>
        <v>12</v>
      </c>
      <c r="BC94" s="78" t="str">
        <f>REPLACE(INDEX(GroupVertices[Group],MATCH(Edges[[#This Row],[Vertex 2]],GroupVertices[Vertex],0)),1,1,"")</f>
        <v>1</v>
      </c>
      <c r="BD94" s="48">
        <v>2</v>
      </c>
      <c r="BE94" s="49">
        <v>5.405405405405405</v>
      </c>
      <c r="BF94" s="48">
        <v>1</v>
      </c>
      <c r="BG94" s="49">
        <v>2.7027027027027026</v>
      </c>
      <c r="BH94" s="48">
        <v>0</v>
      </c>
      <c r="BI94" s="49">
        <v>0</v>
      </c>
      <c r="BJ94" s="48">
        <v>34</v>
      </c>
      <c r="BK94" s="49">
        <v>91.89189189189189</v>
      </c>
      <c r="BL94" s="48">
        <v>37</v>
      </c>
    </row>
    <row r="95" spans="1:64" ht="15">
      <c r="A95" s="64" t="s">
        <v>245</v>
      </c>
      <c r="B95" s="64" t="s">
        <v>244</v>
      </c>
      <c r="C95" s="65" t="s">
        <v>2141</v>
      </c>
      <c r="D95" s="66">
        <v>3</v>
      </c>
      <c r="E95" s="67" t="s">
        <v>132</v>
      </c>
      <c r="F95" s="68">
        <v>35</v>
      </c>
      <c r="G95" s="65"/>
      <c r="H95" s="69"/>
      <c r="I95" s="70"/>
      <c r="J95" s="70"/>
      <c r="K95" s="34" t="s">
        <v>65</v>
      </c>
      <c r="L95" s="77">
        <v>95</v>
      </c>
      <c r="M95" s="77"/>
      <c r="N95" s="72"/>
      <c r="O95" s="79" t="s">
        <v>306</v>
      </c>
      <c r="P95" s="81">
        <v>43576.704351851855</v>
      </c>
      <c r="Q95" s="79" t="s">
        <v>336</v>
      </c>
      <c r="R95" s="79"/>
      <c r="S95" s="79"/>
      <c r="T95" s="79"/>
      <c r="U95" s="79"/>
      <c r="V95" s="84" t="s">
        <v>490</v>
      </c>
      <c r="W95" s="81">
        <v>43576.704351851855</v>
      </c>
      <c r="X95" s="84" t="s">
        <v>549</v>
      </c>
      <c r="Y95" s="79"/>
      <c r="Z95" s="79"/>
      <c r="AA95" s="82" t="s">
        <v>642</v>
      </c>
      <c r="AB95" s="79"/>
      <c r="AC95" s="79" t="b">
        <v>0</v>
      </c>
      <c r="AD95" s="79">
        <v>0</v>
      </c>
      <c r="AE95" s="82" t="s">
        <v>698</v>
      </c>
      <c r="AF95" s="79" t="b">
        <v>0</v>
      </c>
      <c r="AG95" s="79" t="s">
        <v>702</v>
      </c>
      <c r="AH95" s="79"/>
      <c r="AI95" s="82" t="s">
        <v>698</v>
      </c>
      <c r="AJ95" s="79" t="b">
        <v>0</v>
      </c>
      <c r="AK95" s="79">
        <v>2</v>
      </c>
      <c r="AL95" s="82" t="s">
        <v>641</v>
      </c>
      <c r="AM95" s="79" t="s">
        <v>715</v>
      </c>
      <c r="AN95" s="79" t="b">
        <v>0</v>
      </c>
      <c r="AO95" s="82" t="s">
        <v>641</v>
      </c>
      <c r="AP95" s="79" t="s">
        <v>176</v>
      </c>
      <c r="AQ95" s="79">
        <v>0</v>
      </c>
      <c r="AR95" s="79">
        <v>0</v>
      </c>
      <c r="AS95" s="79"/>
      <c r="AT95" s="79"/>
      <c r="AU95" s="79"/>
      <c r="AV95" s="79"/>
      <c r="AW95" s="79"/>
      <c r="AX95" s="79"/>
      <c r="AY95" s="79"/>
      <c r="AZ95" s="79"/>
      <c r="BA95">
        <v>1</v>
      </c>
      <c r="BB95" s="78" t="str">
        <f>REPLACE(INDEX(GroupVertices[Group],MATCH(Edges[[#This Row],[Vertex 1]],GroupVertices[Vertex],0)),1,1,"")</f>
        <v>12</v>
      </c>
      <c r="BC95" s="78" t="str">
        <f>REPLACE(INDEX(GroupVertices[Group],MATCH(Edges[[#This Row],[Vertex 2]],GroupVertices[Vertex],0)),1,1,"")</f>
        <v>12</v>
      </c>
      <c r="BD95" s="48">
        <v>1</v>
      </c>
      <c r="BE95" s="49">
        <v>4.166666666666667</v>
      </c>
      <c r="BF95" s="48">
        <v>1</v>
      </c>
      <c r="BG95" s="49">
        <v>4.166666666666667</v>
      </c>
      <c r="BH95" s="48">
        <v>0</v>
      </c>
      <c r="BI95" s="49">
        <v>0</v>
      </c>
      <c r="BJ95" s="48">
        <v>22</v>
      </c>
      <c r="BK95" s="49">
        <v>91.66666666666667</v>
      </c>
      <c r="BL95" s="48">
        <v>24</v>
      </c>
    </row>
    <row r="96" spans="1:64" ht="15">
      <c r="A96" s="64" t="s">
        <v>246</v>
      </c>
      <c r="B96" s="64" t="s">
        <v>260</v>
      </c>
      <c r="C96" s="65" t="s">
        <v>2141</v>
      </c>
      <c r="D96" s="66">
        <v>3</v>
      </c>
      <c r="E96" s="67" t="s">
        <v>132</v>
      </c>
      <c r="F96" s="68">
        <v>35</v>
      </c>
      <c r="G96" s="65"/>
      <c r="H96" s="69"/>
      <c r="I96" s="70"/>
      <c r="J96" s="70"/>
      <c r="K96" s="34" t="s">
        <v>65</v>
      </c>
      <c r="L96" s="77">
        <v>96</v>
      </c>
      <c r="M96" s="77"/>
      <c r="N96" s="72"/>
      <c r="O96" s="79" t="s">
        <v>306</v>
      </c>
      <c r="P96" s="81">
        <v>43577.46704861111</v>
      </c>
      <c r="Q96" s="79" t="s">
        <v>338</v>
      </c>
      <c r="R96" s="79"/>
      <c r="S96" s="79"/>
      <c r="T96" s="79"/>
      <c r="U96" s="79"/>
      <c r="V96" s="84" t="s">
        <v>491</v>
      </c>
      <c r="W96" s="81">
        <v>43577.46704861111</v>
      </c>
      <c r="X96" s="84" t="s">
        <v>550</v>
      </c>
      <c r="Y96" s="79"/>
      <c r="Z96" s="79"/>
      <c r="AA96" s="82" t="s">
        <v>643</v>
      </c>
      <c r="AB96" s="79"/>
      <c r="AC96" s="79" t="b">
        <v>0</v>
      </c>
      <c r="AD96" s="79">
        <v>0</v>
      </c>
      <c r="AE96" s="82" t="s">
        <v>698</v>
      </c>
      <c r="AF96" s="79" t="b">
        <v>0</v>
      </c>
      <c r="AG96" s="79" t="s">
        <v>702</v>
      </c>
      <c r="AH96" s="79"/>
      <c r="AI96" s="82" t="s">
        <v>698</v>
      </c>
      <c r="AJ96" s="79" t="b">
        <v>0</v>
      </c>
      <c r="AK96" s="79">
        <v>2</v>
      </c>
      <c r="AL96" s="82" t="s">
        <v>661</v>
      </c>
      <c r="AM96" s="79" t="s">
        <v>720</v>
      </c>
      <c r="AN96" s="79" t="b">
        <v>0</v>
      </c>
      <c r="AO96" s="82" t="s">
        <v>661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1</v>
      </c>
      <c r="BG96" s="49">
        <v>3.7037037037037037</v>
      </c>
      <c r="BH96" s="48">
        <v>0</v>
      </c>
      <c r="BI96" s="49">
        <v>0</v>
      </c>
      <c r="BJ96" s="48">
        <v>26</v>
      </c>
      <c r="BK96" s="49">
        <v>96.29629629629629</v>
      </c>
      <c r="BL96" s="48">
        <v>27</v>
      </c>
    </row>
    <row r="97" spans="1:64" ht="15">
      <c r="A97" s="64" t="s">
        <v>247</v>
      </c>
      <c r="B97" s="64" t="s">
        <v>260</v>
      </c>
      <c r="C97" s="65" t="s">
        <v>2141</v>
      </c>
      <c r="D97" s="66">
        <v>3</v>
      </c>
      <c r="E97" s="67" t="s">
        <v>132</v>
      </c>
      <c r="F97" s="68">
        <v>35</v>
      </c>
      <c r="G97" s="65"/>
      <c r="H97" s="69"/>
      <c r="I97" s="70"/>
      <c r="J97" s="70"/>
      <c r="K97" s="34" t="s">
        <v>65</v>
      </c>
      <c r="L97" s="77">
        <v>97</v>
      </c>
      <c r="M97" s="77"/>
      <c r="N97" s="72"/>
      <c r="O97" s="79" t="s">
        <v>306</v>
      </c>
      <c r="P97" s="81">
        <v>43577.47</v>
      </c>
      <c r="Q97" s="79" t="s">
        <v>338</v>
      </c>
      <c r="R97" s="79"/>
      <c r="S97" s="79"/>
      <c r="T97" s="79"/>
      <c r="U97" s="79"/>
      <c r="V97" s="84" t="s">
        <v>492</v>
      </c>
      <c r="W97" s="81">
        <v>43577.47</v>
      </c>
      <c r="X97" s="84" t="s">
        <v>551</v>
      </c>
      <c r="Y97" s="79"/>
      <c r="Z97" s="79"/>
      <c r="AA97" s="82" t="s">
        <v>644</v>
      </c>
      <c r="AB97" s="79"/>
      <c r="AC97" s="79" t="b">
        <v>0</v>
      </c>
      <c r="AD97" s="79">
        <v>0</v>
      </c>
      <c r="AE97" s="82" t="s">
        <v>698</v>
      </c>
      <c r="AF97" s="79" t="b">
        <v>0</v>
      </c>
      <c r="AG97" s="79" t="s">
        <v>702</v>
      </c>
      <c r="AH97" s="79"/>
      <c r="AI97" s="82" t="s">
        <v>698</v>
      </c>
      <c r="AJ97" s="79" t="b">
        <v>0</v>
      </c>
      <c r="AK97" s="79">
        <v>2</v>
      </c>
      <c r="AL97" s="82" t="s">
        <v>661</v>
      </c>
      <c r="AM97" s="79" t="s">
        <v>721</v>
      </c>
      <c r="AN97" s="79" t="b">
        <v>0</v>
      </c>
      <c r="AO97" s="82" t="s">
        <v>661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1</v>
      </c>
      <c r="BG97" s="49">
        <v>3.7037037037037037</v>
      </c>
      <c r="BH97" s="48">
        <v>0</v>
      </c>
      <c r="BI97" s="49">
        <v>0</v>
      </c>
      <c r="BJ97" s="48">
        <v>26</v>
      </c>
      <c r="BK97" s="49">
        <v>96.29629629629629</v>
      </c>
      <c r="BL97" s="48">
        <v>27</v>
      </c>
    </row>
    <row r="98" spans="1:64" ht="15">
      <c r="A98" s="64" t="s">
        <v>248</v>
      </c>
      <c r="B98" s="64" t="s">
        <v>248</v>
      </c>
      <c r="C98" s="65" t="s">
        <v>2141</v>
      </c>
      <c r="D98" s="66">
        <v>3</v>
      </c>
      <c r="E98" s="67" t="s">
        <v>132</v>
      </c>
      <c r="F98" s="68">
        <v>35</v>
      </c>
      <c r="G98" s="65"/>
      <c r="H98" s="69"/>
      <c r="I98" s="70"/>
      <c r="J98" s="70"/>
      <c r="K98" s="34" t="s">
        <v>65</v>
      </c>
      <c r="L98" s="77">
        <v>98</v>
      </c>
      <c r="M98" s="77"/>
      <c r="N98" s="72"/>
      <c r="O98" s="79" t="s">
        <v>176</v>
      </c>
      <c r="P98" s="81">
        <v>43577.70512731482</v>
      </c>
      <c r="Q98" s="79" t="s">
        <v>339</v>
      </c>
      <c r="R98" s="79"/>
      <c r="S98" s="79"/>
      <c r="T98" s="79"/>
      <c r="U98" s="79"/>
      <c r="V98" s="84" t="s">
        <v>493</v>
      </c>
      <c r="W98" s="81">
        <v>43577.70512731482</v>
      </c>
      <c r="X98" s="84" t="s">
        <v>552</v>
      </c>
      <c r="Y98" s="79"/>
      <c r="Z98" s="79"/>
      <c r="AA98" s="82" t="s">
        <v>645</v>
      </c>
      <c r="AB98" s="82" t="s">
        <v>695</v>
      </c>
      <c r="AC98" s="79" t="b">
        <v>0</v>
      </c>
      <c r="AD98" s="79">
        <v>4</v>
      </c>
      <c r="AE98" s="82" t="s">
        <v>699</v>
      </c>
      <c r="AF98" s="79" t="b">
        <v>0</v>
      </c>
      <c r="AG98" s="79" t="s">
        <v>702</v>
      </c>
      <c r="AH98" s="79"/>
      <c r="AI98" s="82" t="s">
        <v>698</v>
      </c>
      <c r="AJ98" s="79" t="b">
        <v>0</v>
      </c>
      <c r="AK98" s="79">
        <v>0</v>
      </c>
      <c r="AL98" s="82" t="s">
        <v>698</v>
      </c>
      <c r="AM98" s="79" t="s">
        <v>715</v>
      </c>
      <c r="AN98" s="79" t="b">
        <v>0</v>
      </c>
      <c r="AO98" s="82" t="s">
        <v>695</v>
      </c>
      <c r="AP98" s="79" t="s">
        <v>176</v>
      </c>
      <c r="AQ98" s="79">
        <v>0</v>
      </c>
      <c r="AR98" s="79">
        <v>0</v>
      </c>
      <c r="AS98" s="79"/>
      <c r="AT98" s="79"/>
      <c r="AU98" s="79"/>
      <c r="AV98" s="79"/>
      <c r="AW98" s="79"/>
      <c r="AX98" s="79"/>
      <c r="AY98" s="79"/>
      <c r="AZ98" s="79"/>
      <c r="BA98">
        <v>1</v>
      </c>
      <c r="BB98" s="78" t="str">
        <f>REPLACE(INDEX(GroupVertices[Group],MATCH(Edges[[#This Row],[Vertex 1]],GroupVertices[Vertex],0)),1,1,"")</f>
        <v>11</v>
      </c>
      <c r="BC98" s="78" t="str">
        <f>REPLACE(INDEX(GroupVertices[Group],MATCH(Edges[[#This Row],[Vertex 2]],GroupVertices[Vertex],0)),1,1,"")</f>
        <v>11</v>
      </c>
      <c r="BD98" s="48">
        <v>1</v>
      </c>
      <c r="BE98" s="49">
        <v>5</v>
      </c>
      <c r="BF98" s="48">
        <v>0</v>
      </c>
      <c r="BG98" s="49">
        <v>0</v>
      </c>
      <c r="BH98" s="48">
        <v>0</v>
      </c>
      <c r="BI98" s="49">
        <v>0</v>
      </c>
      <c r="BJ98" s="48">
        <v>19</v>
      </c>
      <c r="BK98" s="49">
        <v>95</v>
      </c>
      <c r="BL98" s="48">
        <v>20</v>
      </c>
    </row>
    <row r="99" spans="1:64" ht="15">
      <c r="A99" s="64" t="s">
        <v>249</v>
      </c>
      <c r="B99" s="64" t="s">
        <v>294</v>
      </c>
      <c r="C99" s="65" t="s">
        <v>2141</v>
      </c>
      <c r="D99" s="66">
        <v>3</v>
      </c>
      <c r="E99" s="67" t="s">
        <v>132</v>
      </c>
      <c r="F99" s="68">
        <v>35</v>
      </c>
      <c r="G99" s="65"/>
      <c r="H99" s="69"/>
      <c r="I99" s="70"/>
      <c r="J99" s="70"/>
      <c r="K99" s="34" t="s">
        <v>65</v>
      </c>
      <c r="L99" s="77">
        <v>99</v>
      </c>
      <c r="M99" s="77"/>
      <c r="N99" s="72"/>
      <c r="O99" s="79" t="s">
        <v>307</v>
      </c>
      <c r="P99" s="81">
        <v>43577.87420138889</v>
      </c>
      <c r="Q99" s="79" t="s">
        <v>340</v>
      </c>
      <c r="R99" s="79"/>
      <c r="S99" s="79"/>
      <c r="T99" s="79"/>
      <c r="U99" s="79"/>
      <c r="V99" s="84" t="s">
        <v>494</v>
      </c>
      <c r="W99" s="81">
        <v>43577.87420138889</v>
      </c>
      <c r="X99" s="84" t="s">
        <v>553</v>
      </c>
      <c r="Y99" s="79"/>
      <c r="Z99" s="79"/>
      <c r="AA99" s="82" t="s">
        <v>646</v>
      </c>
      <c r="AB99" s="82" t="s">
        <v>696</v>
      </c>
      <c r="AC99" s="79" t="b">
        <v>0</v>
      </c>
      <c r="AD99" s="79">
        <v>0</v>
      </c>
      <c r="AE99" s="82" t="s">
        <v>700</v>
      </c>
      <c r="AF99" s="79" t="b">
        <v>0</v>
      </c>
      <c r="AG99" s="79" t="s">
        <v>702</v>
      </c>
      <c r="AH99" s="79"/>
      <c r="AI99" s="82" t="s">
        <v>698</v>
      </c>
      <c r="AJ99" s="79" t="b">
        <v>0</v>
      </c>
      <c r="AK99" s="79">
        <v>0</v>
      </c>
      <c r="AL99" s="82" t="s">
        <v>698</v>
      </c>
      <c r="AM99" s="79" t="s">
        <v>708</v>
      </c>
      <c r="AN99" s="79" t="b">
        <v>0</v>
      </c>
      <c r="AO99" s="82" t="s">
        <v>696</v>
      </c>
      <c r="AP99" s="79" t="s">
        <v>176</v>
      </c>
      <c r="AQ99" s="79">
        <v>0</v>
      </c>
      <c r="AR99" s="79">
        <v>0</v>
      </c>
      <c r="AS99" s="79"/>
      <c r="AT99" s="79"/>
      <c r="AU99" s="79"/>
      <c r="AV99" s="79"/>
      <c r="AW99" s="79"/>
      <c r="AX99" s="79"/>
      <c r="AY99" s="79"/>
      <c r="AZ99" s="79"/>
      <c r="BA99">
        <v>1</v>
      </c>
      <c r="BB99" s="78" t="str">
        <f>REPLACE(INDEX(GroupVertices[Group],MATCH(Edges[[#This Row],[Vertex 1]],GroupVertices[Vertex],0)),1,1,"")</f>
        <v>15</v>
      </c>
      <c r="BC99" s="78" t="str">
        <f>REPLACE(INDEX(GroupVertices[Group],MATCH(Edges[[#This Row],[Vertex 2]],GroupVertices[Vertex],0)),1,1,"")</f>
        <v>15</v>
      </c>
      <c r="BD99" s="48">
        <v>0</v>
      </c>
      <c r="BE99" s="49">
        <v>0</v>
      </c>
      <c r="BF99" s="48">
        <v>0</v>
      </c>
      <c r="BG99" s="49">
        <v>0</v>
      </c>
      <c r="BH99" s="48">
        <v>0</v>
      </c>
      <c r="BI99" s="49">
        <v>0</v>
      </c>
      <c r="BJ99" s="48">
        <v>14</v>
      </c>
      <c r="BK99" s="49">
        <v>100</v>
      </c>
      <c r="BL99" s="48">
        <v>14</v>
      </c>
    </row>
    <row r="100" spans="1:64" ht="15">
      <c r="A100" s="64" t="s">
        <v>250</v>
      </c>
      <c r="B100" s="64" t="s">
        <v>295</v>
      </c>
      <c r="C100" s="65" t="s">
        <v>2141</v>
      </c>
      <c r="D100" s="66">
        <v>3</v>
      </c>
      <c r="E100" s="67" t="s">
        <v>132</v>
      </c>
      <c r="F100" s="68">
        <v>35</v>
      </c>
      <c r="G100" s="65"/>
      <c r="H100" s="69"/>
      <c r="I100" s="70"/>
      <c r="J100" s="70"/>
      <c r="K100" s="34" t="s">
        <v>65</v>
      </c>
      <c r="L100" s="77">
        <v>100</v>
      </c>
      <c r="M100" s="77"/>
      <c r="N100" s="72"/>
      <c r="O100" s="79" t="s">
        <v>306</v>
      </c>
      <c r="P100" s="81">
        <v>43578.58230324074</v>
      </c>
      <c r="Q100" s="79" t="s">
        <v>341</v>
      </c>
      <c r="R100" s="84" t="s">
        <v>395</v>
      </c>
      <c r="S100" s="79" t="s">
        <v>411</v>
      </c>
      <c r="T100" s="79" t="s">
        <v>428</v>
      </c>
      <c r="U100" s="84" t="s">
        <v>464</v>
      </c>
      <c r="V100" s="84" t="s">
        <v>464</v>
      </c>
      <c r="W100" s="81">
        <v>43578.58230324074</v>
      </c>
      <c r="X100" s="84" t="s">
        <v>554</v>
      </c>
      <c r="Y100" s="79"/>
      <c r="Z100" s="79"/>
      <c r="AA100" s="82" t="s">
        <v>647</v>
      </c>
      <c r="AB100" s="79"/>
      <c r="AC100" s="79" t="b">
        <v>0</v>
      </c>
      <c r="AD100" s="79">
        <v>0</v>
      </c>
      <c r="AE100" s="82" t="s">
        <v>698</v>
      </c>
      <c r="AF100" s="79" t="b">
        <v>0</v>
      </c>
      <c r="AG100" s="79" t="s">
        <v>702</v>
      </c>
      <c r="AH100" s="79"/>
      <c r="AI100" s="82" t="s">
        <v>698</v>
      </c>
      <c r="AJ100" s="79" t="b">
        <v>0</v>
      </c>
      <c r="AK100" s="79">
        <v>0</v>
      </c>
      <c r="AL100" s="82" t="s">
        <v>698</v>
      </c>
      <c r="AM100" s="79" t="s">
        <v>711</v>
      </c>
      <c r="AN100" s="79" t="b">
        <v>0</v>
      </c>
      <c r="AO100" s="82" t="s">
        <v>647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14</v>
      </c>
      <c r="BC100" s="78" t="str">
        <f>REPLACE(INDEX(GroupVertices[Group],MATCH(Edges[[#This Row],[Vertex 2]],GroupVertices[Vertex],0)),1,1,"")</f>
        <v>14</v>
      </c>
      <c r="BD100" s="48">
        <v>0</v>
      </c>
      <c r="BE100" s="49">
        <v>0</v>
      </c>
      <c r="BF100" s="48">
        <v>0</v>
      </c>
      <c r="BG100" s="49">
        <v>0</v>
      </c>
      <c r="BH100" s="48">
        <v>0</v>
      </c>
      <c r="BI100" s="49">
        <v>0</v>
      </c>
      <c r="BJ100" s="48">
        <v>34</v>
      </c>
      <c r="BK100" s="49">
        <v>100</v>
      </c>
      <c r="BL100" s="48">
        <v>34</v>
      </c>
    </row>
    <row r="101" spans="1:64" ht="15">
      <c r="A101" s="64" t="s">
        <v>251</v>
      </c>
      <c r="B101" s="64" t="s">
        <v>262</v>
      </c>
      <c r="C101" s="65" t="s">
        <v>2141</v>
      </c>
      <c r="D101" s="66">
        <v>3</v>
      </c>
      <c r="E101" s="67" t="s">
        <v>132</v>
      </c>
      <c r="F101" s="68">
        <v>35</v>
      </c>
      <c r="G101" s="65"/>
      <c r="H101" s="69"/>
      <c r="I101" s="70"/>
      <c r="J101" s="70"/>
      <c r="K101" s="34" t="s">
        <v>65</v>
      </c>
      <c r="L101" s="77">
        <v>101</v>
      </c>
      <c r="M101" s="77"/>
      <c r="N101" s="72"/>
      <c r="O101" s="79" t="s">
        <v>306</v>
      </c>
      <c r="P101" s="81">
        <v>43578.679293981484</v>
      </c>
      <c r="Q101" s="79" t="s">
        <v>342</v>
      </c>
      <c r="R101" s="79"/>
      <c r="S101" s="79"/>
      <c r="T101" s="79"/>
      <c r="U101" s="79"/>
      <c r="V101" s="84" t="s">
        <v>495</v>
      </c>
      <c r="W101" s="81">
        <v>43578.679293981484</v>
      </c>
      <c r="X101" s="84" t="s">
        <v>555</v>
      </c>
      <c r="Y101" s="79"/>
      <c r="Z101" s="79"/>
      <c r="AA101" s="82" t="s">
        <v>648</v>
      </c>
      <c r="AB101" s="79"/>
      <c r="AC101" s="79" t="b">
        <v>0</v>
      </c>
      <c r="AD101" s="79">
        <v>0</v>
      </c>
      <c r="AE101" s="82" t="s">
        <v>698</v>
      </c>
      <c r="AF101" s="79" t="b">
        <v>0</v>
      </c>
      <c r="AG101" s="79" t="s">
        <v>702</v>
      </c>
      <c r="AH101" s="79"/>
      <c r="AI101" s="82" t="s">
        <v>698</v>
      </c>
      <c r="AJ101" s="79" t="b">
        <v>0</v>
      </c>
      <c r="AK101" s="79">
        <v>3</v>
      </c>
      <c r="AL101" s="82" t="s">
        <v>667</v>
      </c>
      <c r="AM101" s="79" t="s">
        <v>715</v>
      </c>
      <c r="AN101" s="79" t="b">
        <v>0</v>
      </c>
      <c r="AO101" s="82" t="s">
        <v>667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20</v>
      </c>
      <c r="BK101" s="49">
        <v>100</v>
      </c>
      <c r="BL101" s="48">
        <v>20</v>
      </c>
    </row>
    <row r="102" spans="1:64" ht="15">
      <c r="A102" s="64" t="s">
        <v>251</v>
      </c>
      <c r="B102" s="64" t="s">
        <v>263</v>
      </c>
      <c r="C102" s="65" t="s">
        <v>2141</v>
      </c>
      <c r="D102" s="66">
        <v>3</v>
      </c>
      <c r="E102" s="67" t="s">
        <v>132</v>
      </c>
      <c r="F102" s="68">
        <v>35</v>
      </c>
      <c r="G102" s="65"/>
      <c r="H102" s="69"/>
      <c r="I102" s="70"/>
      <c r="J102" s="70"/>
      <c r="K102" s="34" t="s">
        <v>65</v>
      </c>
      <c r="L102" s="77">
        <v>102</v>
      </c>
      <c r="M102" s="77"/>
      <c r="N102" s="72"/>
      <c r="O102" s="79" t="s">
        <v>306</v>
      </c>
      <c r="P102" s="81">
        <v>43578.679293981484</v>
      </c>
      <c r="Q102" s="79" t="s">
        <v>342</v>
      </c>
      <c r="R102" s="79"/>
      <c r="S102" s="79"/>
      <c r="T102" s="79"/>
      <c r="U102" s="79"/>
      <c r="V102" s="84" t="s">
        <v>495</v>
      </c>
      <c r="W102" s="81">
        <v>43578.679293981484</v>
      </c>
      <c r="X102" s="84" t="s">
        <v>555</v>
      </c>
      <c r="Y102" s="79"/>
      <c r="Z102" s="79"/>
      <c r="AA102" s="82" t="s">
        <v>648</v>
      </c>
      <c r="AB102" s="79"/>
      <c r="AC102" s="79" t="b">
        <v>0</v>
      </c>
      <c r="AD102" s="79">
        <v>0</v>
      </c>
      <c r="AE102" s="82" t="s">
        <v>698</v>
      </c>
      <c r="AF102" s="79" t="b">
        <v>0</v>
      </c>
      <c r="AG102" s="79" t="s">
        <v>702</v>
      </c>
      <c r="AH102" s="79"/>
      <c r="AI102" s="82" t="s">
        <v>698</v>
      </c>
      <c r="AJ102" s="79" t="b">
        <v>0</v>
      </c>
      <c r="AK102" s="79">
        <v>3</v>
      </c>
      <c r="AL102" s="82" t="s">
        <v>667</v>
      </c>
      <c r="AM102" s="79" t="s">
        <v>715</v>
      </c>
      <c r="AN102" s="79" t="b">
        <v>0</v>
      </c>
      <c r="AO102" s="82" t="s">
        <v>667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252</v>
      </c>
      <c r="B103" s="64" t="s">
        <v>264</v>
      </c>
      <c r="C103" s="65" t="s">
        <v>2141</v>
      </c>
      <c r="D103" s="66">
        <v>3</v>
      </c>
      <c r="E103" s="67" t="s">
        <v>132</v>
      </c>
      <c r="F103" s="68">
        <v>35</v>
      </c>
      <c r="G103" s="65"/>
      <c r="H103" s="69"/>
      <c r="I103" s="70"/>
      <c r="J103" s="70"/>
      <c r="K103" s="34" t="s">
        <v>65</v>
      </c>
      <c r="L103" s="77">
        <v>103</v>
      </c>
      <c r="M103" s="77"/>
      <c r="N103" s="72"/>
      <c r="O103" s="79" t="s">
        <v>306</v>
      </c>
      <c r="P103" s="81">
        <v>43572.138402777775</v>
      </c>
      <c r="Q103" s="79" t="s">
        <v>343</v>
      </c>
      <c r="R103" s="79"/>
      <c r="S103" s="79"/>
      <c r="T103" s="79"/>
      <c r="U103" s="79"/>
      <c r="V103" s="84" t="s">
        <v>496</v>
      </c>
      <c r="W103" s="81">
        <v>43572.138402777775</v>
      </c>
      <c r="X103" s="84" t="s">
        <v>556</v>
      </c>
      <c r="Y103" s="79"/>
      <c r="Z103" s="79"/>
      <c r="AA103" s="82" t="s">
        <v>649</v>
      </c>
      <c r="AB103" s="79"/>
      <c r="AC103" s="79" t="b">
        <v>0</v>
      </c>
      <c r="AD103" s="79">
        <v>0</v>
      </c>
      <c r="AE103" s="82" t="s">
        <v>698</v>
      </c>
      <c r="AF103" s="79" t="b">
        <v>0</v>
      </c>
      <c r="AG103" s="79" t="s">
        <v>702</v>
      </c>
      <c r="AH103" s="79"/>
      <c r="AI103" s="82" t="s">
        <v>698</v>
      </c>
      <c r="AJ103" s="79" t="b">
        <v>0</v>
      </c>
      <c r="AK103" s="79">
        <v>1</v>
      </c>
      <c r="AL103" s="82" t="s">
        <v>670</v>
      </c>
      <c r="AM103" s="79" t="s">
        <v>722</v>
      </c>
      <c r="AN103" s="79" t="b">
        <v>0</v>
      </c>
      <c r="AO103" s="82" t="s">
        <v>670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2</v>
      </c>
      <c r="BE103" s="49">
        <v>8</v>
      </c>
      <c r="BF103" s="48">
        <v>0</v>
      </c>
      <c r="BG103" s="49">
        <v>0</v>
      </c>
      <c r="BH103" s="48">
        <v>0</v>
      </c>
      <c r="BI103" s="49">
        <v>0</v>
      </c>
      <c r="BJ103" s="48">
        <v>23</v>
      </c>
      <c r="BK103" s="49">
        <v>92</v>
      </c>
      <c r="BL103" s="48">
        <v>25</v>
      </c>
    </row>
    <row r="104" spans="1:64" ht="15">
      <c r="A104" s="64" t="s">
        <v>252</v>
      </c>
      <c r="B104" s="64" t="s">
        <v>296</v>
      </c>
      <c r="C104" s="65" t="s">
        <v>2141</v>
      </c>
      <c r="D104" s="66">
        <v>3</v>
      </c>
      <c r="E104" s="67" t="s">
        <v>132</v>
      </c>
      <c r="F104" s="68">
        <v>35</v>
      </c>
      <c r="G104" s="65"/>
      <c r="H104" s="69"/>
      <c r="I104" s="70"/>
      <c r="J104" s="70"/>
      <c r="K104" s="34" t="s">
        <v>65</v>
      </c>
      <c r="L104" s="77">
        <v>104</v>
      </c>
      <c r="M104" s="77"/>
      <c r="N104" s="72"/>
      <c r="O104" s="79" t="s">
        <v>306</v>
      </c>
      <c r="P104" s="81">
        <v>43572.138969907406</v>
      </c>
      <c r="Q104" s="79" t="s">
        <v>344</v>
      </c>
      <c r="R104" s="84" t="s">
        <v>396</v>
      </c>
      <c r="S104" s="79" t="s">
        <v>418</v>
      </c>
      <c r="T104" s="79" t="s">
        <v>434</v>
      </c>
      <c r="U104" s="79"/>
      <c r="V104" s="84" t="s">
        <v>496</v>
      </c>
      <c r="W104" s="81">
        <v>43572.138969907406</v>
      </c>
      <c r="X104" s="84" t="s">
        <v>557</v>
      </c>
      <c r="Y104" s="79"/>
      <c r="Z104" s="79"/>
      <c r="AA104" s="82" t="s">
        <v>650</v>
      </c>
      <c r="AB104" s="79"/>
      <c r="AC104" s="79" t="b">
        <v>0</v>
      </c>
      <c r="AD104" s="79">
        <v>0</v>
      </c>
      <c r="AE104" s="82" t="s">
        <v>698</v>
      </c>
      <c r="AF104" s="79" t="b">
        <v>0</v>
      </c>
      <c r="AG104" s="79" t="s">
        <v>702</v>
      </c>
      <c r="AH104" s="79"/>
      <c r="AI104" s="82" t="s">
        <v>698</v>
      </c>
      <c r="AJ104" s="79" t="b">
        <v>0</v>
      </c>
      <c r="AK104" s="79">
        <v>1</v>
      </c>
      <c r="AL104" s="82" t="s">
        <v>676</v>
      </c>
      <c r="AM104" s="79" t="s">
        <v>722</v>
      </c>
      <c r="AN104" s="79" t="b">
        <v>0</v>
      </c>
      <c r="AO104" s="82" t="s">
        <v>676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16</v>
      </c>
      <c r="BK104" s="49">
        <v>100</v>
      </c>
      <c r="BL104" s="48">
        <v>16</v>
      </c>
    </row>
    <row r="105" spans="1:64" ht="15">
      <c r="A105" s="64" t="s">
        <v>252</v>
      </c>
      <c r="B105" s="64" t="s">
        <v>263</v>
      </c>
      <c r="C105" s="65" t="s">
        <v>2142</v>
      </c>
      <c r="D105" s="66">
        <v>6.5</v>
      </c>
      <c r="E105" s="67" t="s">
        <v>136</v>
      </c>
      <c r="F105" s="68">
        <v>23.5</v>
      </c>
      <c r="G105" s="65"/>
      <c r="H105" s="69"/>
      <c r="I105" s="70"/>
      <c r="J105" s="70"/>
      <c r="K105" s="34" t="s">
        <v>65</v>
      </c>
      <c r="L105" s="77">
        <v>105</v>
      </c>
      <c r="M105" s="77"/>
      <c r="N105" s="72"/>
      <c r="O105" s="79" t="s">
        <v>306</v>
      </c>
      <c r="P105" s="81">
        <v>43572.138969907406</v>
      </c>
      <c r="Q105" s="79" t="s">
        <v>344</v>
      </c>
      <c r="R105" s="84" t="s">
        <v>396</v>
      </c>
      <c r="S105" s="79" t="s">
        <v>418</v>
      </c>
      <c r="T105" s="79" t="s">
        <v>434</v>
      </c>
      <c r="U105" s="79"/>
      <c r="V105" s="84" t="s">
        <v>496</v>
      </c>
      <c r="W105" s="81">
        <v>43572.138969907406</v>
      </c>
      <c r="X105" s="84" t="s">
        <v>557</v>
      </c>
      <c r="Y105" s="79"/>
      <c r="Z105" s="79"/>
      <c r="AA105" s="82" t="s">
        <v>650</v>
      </c>
      <c r="AB105" s="79"/>
      <c r="AC105" s="79" t="b">
        <v>0</v>
      </c>
      <c r="AD105" s="79">
        <v>0</v>
      </c>
      <c r="AE105" s="82" t="s">
        <v>698</v>
      </c>
      <c r="AF105" s="79" t="b">
        <v>0</v>
      </c>
      <c r="AG105" s="79" t="s">
        <v>702</v>
      </c>
      <c r="AH105" s="79"/>
      <c r="AI105" s="82" t="s">
        <v>698</v>
      </c>
      <c r="AJ105" s="79" t="b">
        <v>0</v>
      </c>
      <c r="AK105" s="79">
        <v>1</v>
      </c>
      <c r="AL105" s="82" t="s">
        <v>676</v>
      </c>
      <c r="AM105" s="79" t="s">
        <v>722</v>
      </c>
      <c r="AN105" s="79" t="b">
        <v>0</v>
      </c>
      <c r="AO105" s="82" t="s">
        <v>676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252</v>
      </c>
      <c r="B106" s="64" t="s">
        <v>263</v>
      </c>
      <c r="C106" s="65" t="s">
        <v>2142</v>
      </c>
      <c r="D106" s="66">
        <v>6.5</v>
      </c>
      <c r="E106" s="67" t="s">
        <v>136</v>
      </c>
      <c r="F106" s="68">
        <v>23.5</v>
      </c>
      <c r="G106" s="65"/>
      <c r="H106" s="69"/>
      <c r="I106" s="70"/>
      <c r="J106" s="70"/>
      <c r="K106" s="34" t="s">
        <v>65</v>
      </c>
      <c r="L106" s="77">
        <v>106</v>
      </c>
      <c r="M106" s="77"/>
      <c r="N106" s="72"/>
      <c r="O106" s="79" t="s">
        <v>306</v>
      </c>
      <c r="P106" s="81">
        <v>43578.68372685185</v>
      </c>
      <c r="Q106" s="79" t="s">
        <v>345</v>
      </c>
      <c r="R106" s="79"/>
      <c r="S106" s="79"/>
      <c r="T106" s="79"/>
      <c r="U106" s="79"/>
      <c r="V106" s="84" t="s">
        <v>496</v>
      </c>
      <c r="W106" s="81">
        <v>43578.68372685185</v>
      </c>
      <c r="X106" s="84" t="s">
        <v>558</v>
      </c>
      <c r="Y106" s="79"/>
      <c r="Z106" s="79"/>
      <c r="AA106" s="82" t="s">
        <v>651</v>
      </c>
      <c r="AB106" s="79"/>
      <c r="AC106" s="79" t="b">
        <v>0</v>
      </c>
      <c r="AD106" s="79">
        <v>0</v>
      </c>
      <c r="AE106" s="82" t="s">
        <v>698</v>
      </c>
      <c r="AF106" s="79" t="b">
        <v>0</v>
      </c>
      <c r="AG106" s="79" t="s">
        <v>702</v>
      </c>
      <c r="AH106" s="79"/>
      <c r="AI106" s="82" t="s">
        <v>698</v>
      </c>
      <c r="AJ106" s="79" t="b">
        <v>0</v>
      </c>
      <c r="AK106" s="79">
        <v>1</v>
      </c>
      <c r="AL106" s="82" t="s">
        <v>692</v>
      </c>
      <c r="AM106" s="79" t="s">
        <v>722</v>
      </c>
      <c r="AN106" s="79" t="b">
        <v>0</v>
      </c>
      <c r="AO106" s="82" t="s">
        <v>692</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4.761904761904762</v>
      </c>
      <c r="BF106" s="48">
        <v>0</v>
      </c>
      <c r="BG106" s="49">
        <v>0</v>
      </c>
      <c r="BH106" s="48">
        <v>0</v>
      </c>
      <c r="BI106" s="49">
        <v>0</v>
      </c>
      <c r="BJ106" s="48">
        <v>20</v>
      </c>
      <c r="BK106" s="49">
        <v>95.23809523809524</v>
      </c>
      <c r="BL106" s="48">
        <v>21</v>
      </c>
    </row>
    <row r="107" spans="1:64" ht="15">
      <c r="A107" s="64" t="s">
        <v>253</v>
      </c>
      <c r="B107" s="64" t="s">
        <v>297</v>
      </c>
      <c r="C107" s="65" t="s">
        <v>2141</v>
      </c>
      <c r="D107" s="66">
        <v>3</v>
      </c>
      <c r="E107" s="67" t="s">
        <v>132</v>
      </c>
      <c r="F107" s="68">
        <v>35</v>
      </c>
      <c r="G107" s="65"/>
      <c r="H107" s="69"/>
      <c r="I107" s="70"/>
      <c r="J107" s="70"/>
      <c r="K107" s="34" t="s">
        <v>65</v>
      </c>
      <c r="L107" s="77">
        <v>107</v>
      </c>
      <c r="M107" s="77"/>
      <c r="N107" s="72"/>
      <c r="O107" s="79" t="s">
        <v>306</v>
      </c>
      <c r="P107" s="81">
        <v>43579.30605324074</v>
      </c>
      <c r="Q107" s="79" t="s">
        <v>346</v>
      </c>
      <c r="R107" s="79"/>
      <c r="S107" s="79"/>
      <c r="T107" s="79"/>
      <c r="U107" s="79"/>
      <c r="V107" s="84" t="s">
        <v>497</v>
      </c>
      <c r="W107" s="81">
        <v>43579.30605324074</v>
      </c>
      <c r="X107" s="84" t="s">
        <v>559</v>
      </c>
      <c r="Y107" s="79"/>
      <c r="Z107" s="79"/>
      <c r="AA107" s="82" t="s">
        <v>652</v>
      </c>
      <c r="AB107" s="79"/>
      <c r="AC107" s="79" t="b">
        <v>0</v>
      </c>
      <c r="AD107" s="79">
        <v>0</v>
      </c>
      <c r="AE107" s="82" t="s">
        <v>698</v>
      </c>
      <c r="AF107" s="79" t="b">
        <v>0</v>
      </c>
      <c r="AG107" s="79" t="s">
        <v>702</v>
      </c>
      <c r="AH107" s="79"/>
      <c r="AI107" s="82" t="s">
        <v>698</v>
      </c>
      <c r="AJ107" s="79" t="b">
        <v>0</v>
      </c>
      <c r="AK107" s="79">
        <v>2</v>
      </c>
      <c r="AL107" s="82" t="s">
        <v>659</v>
      </c>
      <c r="AM107" s="79" t="s">
        <v>715</v>
      </c>
      <c r="AN107" s="79" t="b">
        <v>0</v>
      </c>
      <c r="AO107" s="82" t="s">
        <v>659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c r="BE107" s="49"/>
      <c r="BF107" s="48"/>
      <c r="BG107" s="49"/>
      <c r="BH107" s="48"/>
      <c r="BI107" s="49"/>
      <c r="BJ107" s="48"/>
      <c r="BK107" s="49"/>
      <c r="BL107" s="48"/>
    </row>
    <row r="108" spans="1:64" ht="15">
      <c r="A108" s="64" t="s">
        <v>253</v>
      </c>
      <c r="B108" s="64" t="s">
        <v>258</v>
      </c>
      <c r="C108" s="65" t="s">
        <v>2141</v>
      </c>
      <c r="D108" s="66">
        <v>3</v>
      </c>
      <c r="E108" s="67" t="s">
        <v>132</v>
      </c>
      <c r="F108" s="68">
        <v>35</v>
      </c>
      <c r="G108" s="65"/>
      <c r="H108" s="69"/>
      <c r="I108" s="70"/>
      <c r="J108" s="70"/>
      <c r="K108" s="34" t="s">
        <v>65</v>
      </c>
      <c r="L108" s="77">
        <v>108</v>
      </c>
      <c r="M108" s="77"/>
      <c r="N108" s="72"/>
      <c r="O108" s="79" t="s">
        <v>306</v>
      </c>
      <c r="P108" s="81">
        <v>43579.30605324074</v>
      </c>
      <c r="Q108" s="79" t="s">
        <v>346</v>
      </c>
      <c r="R108" s="79"/>
      <c r="S108" s="79"/>
      <c r="T108" s="79"/>
      <c r="U108" s="79"/>
      <c r="V108" s="84" t="s">
        <v>497</v>
      </c>
      <c r="W108" s="81">
        <v>43579.30605324074</v>
      </c>
      <c r="X108" s="84" t="s">
        <v>559</v>
      </c>
      <c r="Y108" s="79"/>
      <c r="Z108" s="79"/>
      <c r="AA108" s="82" t="s">
        <v>652</v>
      </c>
      <c r="AB108" s="79"/>
      <c r="AC108" s="79" t="b">
        <v>0</v>
      </c>
      <c r="AD108" s="79">
        <v>0</v>
      </c>
      <c r="AE108" s="82" t="s">
        <v>698</v>
      </c>
      <c r="AF108" s="79" t="b">
        <v>0</v>
      </c>
      <c r="AG108" s="79" t="s">
        <v>702</v>
      </c>
      <c r="AH108" s="79"/>
      <c r="AI108" s="82" t="s">
        <v>698</v>
      </c>
      <c r="AJ108" s="79" t="b">
        <v>0</v>
      </c>
      <c r="AK108" s="79">
        <v>2</v>
      </c>
      <c r="AL108" s="82" t="s">
        <v>659</v>
      </c>
      <c r="AM108" s="79" t="s">
        <v>715</v>
      </c>
      <c r="AN108" s="79" t="b">
        <v>0</v>
      </c>
      <c r="AO108" s="82" t="s">
        <v>659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v>0</v>
      </c>
      <c r="BE108" s="49">
        <v>0</v>
      </c>
      <c r="BF108" s="48">
        <v>0</v>
      </c>
      <c r="BG108" s="49">
        <v>0</v>
      </c>
      <c r="BH108" s="48">
        <v>0</v>
      </c>
      <c r="BI108" s="49">
        <v>0</v>
      </c>
      <c r="BJ108" s="48">
        <v>22</v>
      </c>
      <c r="BK108" s="49">
        <v>100</v>
      </c>
      <c r="BL108" s="48">
        <v>22</v>
      </c>
    </row>
    <row r="109" spans="1:64" ht="15">
      <c r="A109" s="64" t="s">
        <v>254</v>
      </c>
      <c r="B109" s="64" t="s">
        <v>297</v>
      </c>
      <c r="C109" s="65" t="s">
        <v>2141</v>
      </c>
      <c r="D109" s="66">
        <v>3</v>
      </c>
      <c r="E109" s="67" t="s">
        <v>132</v>
      </c>
      <c r="F109" s="68">
        <v>35</v>
      </c>
      <c r="G109" s="65"/>
      <c r="H109" s="69"/>
      <c r="I109" s="70"/>
      <c r="J109" s="70"/>
      <c r="K109" s="34" t="s">
        <v>65</v>
      </c>
      <c r="L109" s="77">
        <v>109</v>
      </c>
      <c r="M109" s="77"/>
      <c r="N109" s="72"/>
      <c r="O109" s="79" t="s">
        <v>306</v>
      </c>
      <c r="P109" s="81">
        <v>43579.395162037035</v>
      </c>
      <c r="Q109" s="79" t="s">
        <v>346</v>
      </c>
      <c r="R109" s="79"/>
      <c r="S109" s="79"/>
      <c r="T109" s="79"/>
      <c r="U109" s="79"/>
      <c r="V109" s="84" t="s">
        <v>498</v>
      </c>
      <c r="W109" s="81">
        <v>43579.395162037035</v>
      </c>
      <c r="X109" s="84" t="s">
        <v>560</v>
      </c>
      <c r="Y109" s="79"/>
      <c r="Z109" s="79"/>
      <c r="AA109" s="82" t="s">
        <v>653</v>
      </c>
      <c r="AB109" s="79"/>
      <c r="AC109" s="79" t="b">
        <v>0</v>
      </c>
      <c r="AD109" s="79">
        <v>0</v>
      </c>
      <c r="AE109" s="82" t="s">
        <v>698</v>
      </c>
      <c r="AF109" s="79" t="b">
        <v>0</v>
      </c>
      <c r="AG109" s="79" t="s">
        <v>702</v>
      </c>
      <c r="AH109" s="79"/>
      <c r="AI109" s="82" t="s">
        <v>698</v>
      </c>
      <c r="AJ109" s="79" t="b">
        <v>0</v>
      </c>
      <c r="AK109" s="79">
        <v>2</v>
      </c>
      <c r="AL109" s="82" t="s">
        <v>659</v>
      </c>
      <c r="AM109" s="79" t="s">
        <v>716</v>
      </c>
      <c r="AN109" s="79" t="b">
        <v>0</v>
      </c>
      <c r="AO109" s="82" t="s">
        <v>659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c r="BE109" s="49"/>
      <c r="BF109" s="48"/>
      <c r="BG109" s="49"/>
      <c r="BH109" s="48"/>
      <c r="BI109" s="49"/>
      <c r="BJ109" s="48"/>
      <c r="BK109" s="49"/>
      <c r="BL109" s="48"/>
    </row>
    <row r="110" spans="1:64" ht="15">
      <c r="A110" s="64" t="s">
        <v>254</v>
      </c>
      <c r="B110" s="64" t="s">
        <v>258</v>
      </c>
      <c r="C110" s="65" t="s">
        <v>2141</v>
      </c>
      <c r="D110" s="66">
        <v>3</v>
      </c>
      <c r="E110" s="67" t="s">
        <v>132</v>
      </c>
      <c r="F110" s="68">
        <v>35</v>
      </c>
      <c r="G110" s="65"/>
      <c r="H110" s="69"/>
      <c r="I110" s="70"/>
      <c r="J110" s="70"/>
      <c r="K110" s="34" t="s">
        <v>65</v>
      </c>
      <c r="L110" s="77">
        <v>110</v>
      </c>
      <c r="M110" s="77"/>
      <c r="N110" s="72"/>
      <c r="O110" s="79" t="s">
        <v>306</v>
      </c>
      <c r="P110" s="81">
        <v>43579.395162037035</v>
      </c>
      <c r="Q110" s="79" t="s">
        <v>346</v>
      </c>
      <c r="R110" s="79"/>
      <c r="S110" s="79"/>
      <c r="T110" s="79"/>
      <c r="U110" s="79"/>
      <c r="V110" s="84" t="s">
        <v>498</v>
      </c>
      <c r="W110" s="81">
        <v>43579.395162037035</v>
      </c>
      <c r="X110" s="84" t="s">
        <v>560</v>
      </c>
      <c r="Y110" s="79"/>
      <c r="Z110" s="79"/>
      <c r="AA110" s="82" t="s">
        <v>653</v>
      </c>
      <c r="AB110" s="79"/>
      <c r="AC110" s="79" t="b">
        <v>0</v>
      </c>
      <c r="AD110" s="79">
        <v>0</v>
      </c>
      <c r="AE110" s="82" t="s">
        <v>698</v>
      </c>
      <c r="AF110" s="79" t="b">
        <v>0</v>
      </c>
      <c r="AG110" s="79" t="s">
        <v>702</v>
      </c>
      <c r="AH110" s="79"/>
      <c r="AI110" s="82" t="s">
        <v>698</v>
      </c>
      <c r="AJ110" s="79" t="b">
        <v>0</v>
      </c>
      <c r="AK110" s="79">
        <v>2</v>
      </c>
      <c r="AL110" s="82" t="s">
        <v>659</v>
      </c>
      <c r="AM110" s="79" t="s">
        <v>716</v>
      </c>
      <c r="AN110" s="79" t="b">
        <v>0</v>
      </c>
      <c r="AO110" s="82" t="s">
        <v>659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0</v>
      </c>
      <c r="BE110" s="49">
        <v>0</v>
      </c>
      <c r="BF110" s="48">
        <v>0</v>
      </c>
      <c r="BG110" s="49">
        <v>0</v>
      </c>
      <c r="BH110" s="48">
        <v>0</v>
      </c>
      <c r="BI110" s="49">
        <v>0</v>
      </c>
      <c r="BJ110" s="48">
        <v>22</v>
      </c>
      <c r="BK110" s="49">
        <v>100</v>
      </c>
      <c r="BL110" s="48">
        <v>22</v>
      </c>
    </row>
    <row r="111" spans="1:64" ht="15">
      <c r="A111" s="64" t="s">
        <v>255</v>
      </c>
      <c r="B111" s="64" t="s">
        <v>280</v>
      </c>
      <c r="C111" s="65" t="s">
        <v>2141</v>
      </c>
      <c r="D111" s="66">
        <v>3</v>
      </c>
      <c r="E111" s="67" t="s">
        <v>132</v>
      </c>
      <c r="F111" s="68">
        <v>35</v>
      </c>
      <c r="G111" s="65"/>
      <c r="H111" s="69"/>
      <c r="I111" s="70"/>
      <c r="J111" s="70"/>
      <c r="K111" s="34" t="s">
        <v>65</v>
      </c>
      <c r="L111" s="77">
        <v>111</v>
      </c>
      <c r="M111" s="77"/>
      <c r="N111" s="72"/>
      <c r="O111" s="79" t="s">
        <v>306</v>
      </c>
      <c r="P111" s="81">
        <v>43570.828125</v>
      </c>
      <c r="Q111" s="79" t="s">
        <v>347</v>
      </c>
      <c r="R111" s="79"/>
      <c r="S111" s="79"/>
      <c r="T111" s="79"/>
      <c r="U111" s="79"/>
      <c r="V111" s="84" t="s">
        <v>499</v>
      </c>
      <c r="W111" s="81">
        <v>43570.828125</v>
      </c>
      <c r="X111" s="84" t="s">
        <v>561</v>
      </c>
      <c r="Y111" s="79"/>
      <c r="Z111" s="79"/>
      <c r="AA111" s="82" t="s">
        <v>654</v>
      </c>
      <c r="AB111" s="79"/>
      <c r="AC111" s="79" t="b">
        <v>0</v>
      </c>
      <c r="AD111" s="79">
        <v>12</v>
      </c>
      <c r="AE111" s="82" t="s">
        <v>698</v>
      </c>
      <c r="AF111" s="79" t="b">
        <v>0</v>
      </c>
      <c r="AG111" s="79" t="s">
        <v>702</v>
      </c>
      <c r="AH111" s="79"/>
      <c r="AI111" s="82" t="s">
        <v>698</v>
      </c>
      <c r="AJ111" s="79" t="b">
        <v>0</v>
      </c>
      <c r="AK111" s="79">
        <v>2</v>
      </c>
      <c r="AL111" s="82" t="s">
        <v>698</v>
      </c>
      <c r="AM111" s="79" t="s">
        <v>708</v>
      </c>
      <c r="AN111" s="79" t="b">
        <v>0</v>
      </c>
      <c r="AO111" s="82" t="s">
        <v>654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9</v>
      </c>
      <c r="BC111" s="78" t="str">
        <f>REPLACE(INDEX(GroupVertices[Group],MATCH(Edges[[#This Row],[Vertex 2]],GroupVertices[Vertex],0)),1,1,"")</f>
        <v>9</v>
      </c>
      <c r="BD111" s="48">
        <v>1</v>
      </c>
      <c r="BE111" s="49">
        <v>3.7037037037037037</v>
      </c>
      <c r="BF111" s="48">
        <v>0</v>
      </c>
      <c r="BG111" s="49">
        <v>0</v>
      </c>
      <c r="BH111" s="48">
        <v>0</v>
      </c>
      <c r="BI111" s="49">
        <v>0</v>
      </c>
      <c r="BJ111" s="48">
        <v>26</v>
      </c>
      <c r="BK111" s="49">
        <v>96.29629629629629</v>
      </c>
      <c r="BL111" s="48">
        <v>27</v>
      </c>
    </row>
    <row r="112" spans="1:64" ht="15">
      <c r="A112" s="64" t="s">
        <v>256</v>
      </c>
      <c r="B112" s="64" t="s">
        <v>280</v>
      </c>
      <c r="C112" s="65" t="s">
        <v>2141</v>
      </c>
      <c r="D112" s="66">
        <v>3</v>
      </c>
      <c r="E112" s="67" t="s">
        <v>132</v>
      </c>
      <c r="F112" s="68">
        <v>35</v>
      </c>
      <c r="G112" s="65"/>
      <c r="H112" s="69"/>
      <c r="I112" s="70"/>
      <c r="J112" s="70"/>
      <c r="K112" s="34" t="s">
        <v>65</v>
      </c>
      <c r="L112" s="77">
        <v>112</v>
      </c>
      <c r="M112" s="77"/>
      <c r="N112" s="72"/>
      <c r="O112" s="79" t="s">
        <v>306</v>
      </c>
      <c r="P112" s="81">
        <v>43570.82821759259</v>
      </c>
      <c r="Q112" s="79" t="s">
        <v>317</v>
      </c>
      <c r="R112" s="79"/>
      <c r="S112" s="79"/>
      <c r="T112" s="79"/>
      <c r="U112" s="79"/>
      <c r="V112" s="84" t="s">
        <v>500</v>
      </c>
      <c r="W112" s="81">
        <v>43570.82821759259</v>
      </c>
      <c r="X112" s="84" t="s">
        <v>562</v>
      </c>
      <c r="Y112" s="79"/>
      <c r="Z112" s="79"/>
      <c r="AA112" s="82" t="s">
        <v>655</v>
      </c>
      <c r="AB112" s="79"/>
      <c r="AC112" s="79" t="b">
        <v>0</v>
      </c>
      <c r="AD112" s="79">
        <v>0</v>
      </c>
      <c r="AE112" s="82" t="s">
        <v>698</v>
      </c>
      <c r="AF112" s="79" t="b">
        <v>0</v>
      </c>
      <c r="AG112" s="79" t="s">
        <v>702</v>
      </c>
      <c r="AH112" s="79"/>
      <c r="AI112" s="82" t="s">
        <v>698</v>
      </c>
      <c r="AJ112" s="79" t="b">
        <v>0</v>
      </c>
      <c r="AK112" s="79">
        <v>2</v>
      </c>
      <c r="AL112" s="82" t="s">
        <v>654</v>
      </c>
      <c r="AM112" s="79" t="s">
        <v>708</v>
      </c>
      <c r="AN112" s="79" t="b">
        <v>0</v>
      </c>
      <c r="AO112" s="82" t="s">
        <v>654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9</v>
      </c>
      <c r="BC112" s="78" t="str">
        <f>REPLACE(INDEX(GroupVertices[Group],MATCH(Edges[[#This Row],[Vertex 2]],GroupVertices[Vertex],0)),1,1,"")</f>
        <v>9</v>
      </c>
      <c r="BD112" s="48"/>
      <c r="BE112" s="49"/>
      <c r="BF112" s="48"/>
      <c r="BG112" s="49"/>
      <c r="BH112" s="48"/>
      <c r="BI112" s="49"/>
      <c r="BJ112" s="48"/>
      <c r="BK112" s="49"/>
      <c r="BL112" s="48"/>
    </row>
    <row r="113" spans="1:64" ht="15">
      <c r="A113" s="64" t="s">
        <v>256</v>
      </c>
      <c r="B113" s="64" t="s">
        <v>255</v>
      </c>
      <c r="C113" s="65" t="s">
        <v>2142</v>
      </c>
      <c r="D113" s="66">
        <v>6.5</v>
      </c>
      <c r="E113" s="67" t="s">
        <v>136</v>
      </c>
      <c r="F113" s="68">
        <v>23.5</v>
      </c>
      <c r="G113" s="65"/>
      <c r="H113" s="69"/>
      <c r="I113" s="70"/>
      <c r="J113" s="70"/>
      <c r="K113" s="34" t="s">
        <v>65</v>
      </c>
      <c r="L113" s="77">
        <v>113</v>
      </c>
      <c r="M113" s="77"/>
      <c r="N113" s="72"/>
      <c r="O113" s="79" t="s">
        <v>306</v>
      </c>
      <c r="P113" s="81">
        <v>43570.82821759259</v>
      </c>
      <c r="Q113" s="79" t="s">
        <v>317</v>
      </c>
      <c r="R113" s="79"/>
      <c r="S113" s="79"/>
      <c r="T113" s="79"/>
      <c r="U113" s="79"/>
      <c r="V113" s="84" t="s">
        <v>500</v>
      </c>
      <c r="W113" s="81">
        <v>43570.82821759259</v>
      </c>
      <c r="X113" s="84" t="s">
        <v>562</v>
      </c>
      <c r="Y113" s="79"/>
      <c r="Z113" s="79"/>
      <c r="AA113" s="82" t="s">
        <v>655</v>
      </c>
      <c r="AB113" s="79"/>
      <c r="AC113" s="79" t="b">
        <v>0</v>
      </c>
      <c r="AD113" s="79">
        <v>0</v>
      </c>
      <c r="AE113" s="82" t="s">
        <v>698</v>
      </c>
      <c r="AF113" s="79" t="b">
        <v>0</v>
      </c>
      <c r="AG113" s="79" t="s">
        <v>702</v>
      </c>
      <c r="AH113" s="79"/>
      <c r="AI113" s="82" t="s">
        <v>698</v>
      </c>
      <c r="AJ113" s="79" t="b">
        <v>0</v>
      </c>
      <c r="AK113" s="79">
        <v>2</v>
      </c>
      <c r="AL113" s="82" t="s">
        <v>654</v>
      </c>
      <c r="AM113" s="79" t="s">
        <v>708</v>
      </c>
      <c r="AN113" s="79" t="b">
        <v>0</v>
      </c>
      <c r="AO113" s="82" t="s">
        <v>654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9</v>
      </c>
      <c r="BC113" s="78" t="str">
        <f>REPLACE(INDEX(GroupVertices[Group],MATCH(Edges[[#This Row],[Vertex 2]],GroupVertices[Vertex],0)),1,1,"")</f>
        <v>9</v>
      </c>
      <c r="BD113" s="48">
        <v>1</v>
      </c>
      <c r="BE113" s="49">
        <v>4.545454545454546</v>
      </c>
      <c r="BF113" s="48">
        <v>0</v>
      </c>
      <c r="BG113" s="49">
        <v>0</v>
      </c>
      <c r="BH113" s="48">
        <v>0</v>
      </c>
      <c r="BI113" s="49">
        <v>0</v>
      </c>
      <c r="BJ113" s="48">
        <v>21</v>
      </c>
      <c r="BK113" s="49">
        <v>95.45454545454545</v>
      </c>
      <c r="BL113" s="48">
        <v>22</v>
      </c>
    </row>
    <row r="114" spans="1:64" ht="15">
      <c r="A114" s="64" t="s">
        <v>256</v>
      </c>
      <c r="B114" s="64" t="s">
        <v>255</v>
      </c>
      <c r="C114" s="65" t="s">
        <v>2142</v>
      </c>
      <c r="D114" s="66">
        <v>6.5</v>
      </c>
      <c r="E114" s="67" t="s">
        <v>136</v>
      </c>
      <c r="F114" s="68">
        <v>23.5</v>
      </c>
      <c r="G114" s="65"/>
      <c r="H114" s="69"/>
      <c r="I114" s="70"/>
      <c r="J114" s="70"/>
      <c r="K114" s="34" t="s">
        <v>65</v>
      </c>
      <c r="L114" s="77">
        <v>114</v>
      </c>
      <c r="M114" s="77"/>
      <c r="N114" s="72"/>
      <c r="O114" s="79" t="s">
        <v>306</v>
      </c>
      <c r="P114" s="81">
        <v>43579.83736111111</v>
      </c>
      <c r="Q114" s="79" t="s">
        <v>348</v>
      </c>
      <c r="R114" s="79"/>
      <c r="S114" s="79"/>
      <c r="T114" s="79"/>
      <c r="U114" s="79"/>
      <c r="V114" s="84" t="s">
        <v>500</v>
      </c>
      <c r="W114" s="81">
        <v>43579.83736111111</v>
      </c>
      <c r="X114" s="84" t="s">
        <v>563</v>
      </c>
      <c r="Y114" s="79"/>
      <c r="Z114" s="79"/>
      <c r="AA114" s="82" t="s">
        <v>656</v>
      </c>
      <c r="AB114" s="79"/>
      <c r="AC114" s="79" t="b">
        <v>0</v>
      </c>
      <c r="AD114" s="79">
        <v>0</v>
      </c>
      <c r="AE114" s="82" t="s">
        <v>698</v>
      </c>
      <c r="AF114" s="79" t="b">
        <v>0</v>
      </c>
      <c r="AG114" s="79" t="s">
        <v>702</v>
      </c>
      <c r="AH114" s="79"/>
      <c r="AI114" s="82" t="s">
        <v>698</v>
      </c>
      <c r="AJ114" s="79" t="b">
        <v>0</v>
      </c>
      <c r="AK114" s="79">
        <v>3</v>
      </c>
      <c r="AL114" s="82" t="s">
        <v>657</v>
      </c>
      <c r="AM114" s="79" t="s">
        <v>708</v>
      </c>
      <c r="AN114" s="79" t="b">
        <v>0</v>
      </c>
      <c r="AO114" s="82" t="s">
        <v>657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9</v>
      </c>
      <c r="BC114" s="78" t="str">
        <f>REPLACE(INDEX(GroupVertices[Group],MATCH(Edges[[#This Row],[Vertex 2]],GroupVertices[Vertex],0)),1,1,"")</f>
        <v>9</v>
      </c>
      <c r="BD114" s="48">
        <v>0</v>
      </c>
      <c r="BE114" s="49">
        <v>0</v>
      </c>
      <c r="BF114" s="48">
        <v>1</v>
      </c>
      <c r="BG114" s="49">
        <v>4</v>
      </c>
      <c r="BH114" s="48">
        <v>0</v>
      </c>
      <c r="BI114" s="49">
        <v>0</v>
      </c>
      <c r="BJ114" s="48">
        <v>24</v>
      </c>
      <c r="BK114" s="49">
        <v>96</v>
      </c>
      <c r="BL114" s="48">
        <v>25</v>
      </c>
    </row>
    <row r="115" spans="1:64" ht="15">
      <c r="A115" s="64" t="s">
        <v>255</v>
      </c>
      <c r="B115" s="64" t="s">
        <v>255</v>
      </c>
      <c r="C115" s="65" t="s">
        <v>2141</v>
      </c>
      <c r="D115" s="66">
        <v>3</v>
      </c>
      <c r="E115" s="67" t="s">
        <v>132</v>
      </c>
      <c r="F115" s="68">
        <v>35</v>
      </c>
      <c r="G115" s="65"/>
      <c r="H115" s="69"/>
      <c r="I115" s="70"/>
      <c r="J115" s="70"/>
      <c r="K115" s="34" t="s">
        <v>65</v>
      </c>
      <c r="L115" s="77">
        <v>115</v>
      </c>
      <c r="M115" s="77"/>
      <c r="N115" s="72"/>
      <c r="O115" s="79" t="s">
        <v>176</v>
      </c>
      <c r="P115" s="81">
        <v>43579.83725694445</v>
      </c>
      <c r="Q115" s="79" t="s">
        <v>349</v>
      </c>
      <c r="R115" s="79"/>
      <c r="S115" s="79"/>
      <c r="T115" s="79"/>
      <c r="U115" s="79"/>
      <c r="V115" s="84" t="s">
        <v>499</v>
      </c>
      <c r="W115" s="81">
        <v>43579.83725694445</v>
      </c>
      <c r="X115" s="84" t="s">
        <v>564</v>
      </c>
      <c r="Y115" s="79"/>
      <c r="Z115" s="79"/>
      <c r="AA115" s="82" t="s">
        <v>657</v>
      </c>
      <c r="AB115" s="79"/>
      <c r="AC115" s="79" t="b">
        <v>0</v>
      </c>
      <c r="AD115" s="79">
        <v>13</v>
      </c>
      <c r="AE115" s="82" t="s">
        <v>698</v>
      </c>
      <c r="AF115" s="79" t="b">
        <v>0</v>
      </c>
      <c r="AG115" s="79" t="s">
        <v>702</v>
      </c>
      <c r="AH115" s="79"/>
      <c r="AI115" s="82" t="s">
        <v>698</v>
      </c>
      <c r="AJ115" s="79" t="b">
        <v>0</v>
      </c>
      <c r="AK115" s="79">
        <v>3</v>
      </c>
      <c r="AL115" s="82" t="s">
        <v>698</v>
      </c>
      <c r="AM115" s="79" t="s">
        <v>708</v>
      </c>
      <c r="AN115" s="79" t="b">
        <v>0</v>
      </c>
      <c r="AO115" s="82" t="s">
        <v>657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9</v>
      </c>
      <c r="BC115" s="78" t="str">
        <f>REPLACE(INDEX(GroupVertices[Group],MATCH(Edges[[#This Row],[Vertex 2]],GroupVertices[Vertex],0)),1,1,"")</f>
        <v>9</v>
      </c>
      <c r="BD115" s="48">
        <v>0</v>
      </c>
      <c r="BE115" s="49">
        <v>0</v>
      </c>
      <c r="BF115" s="48">
        <v>1</v>
      </c>
      <c r="BG115" s="49">
        <v>2.7777777777777777</v>
      </c>
      <c r="BH115" s="48">
        <v>0</v>
      </c>
      <c r="BI115" s="49">
        <v>0</v>
      </c>
      <c r="BJ115" s="48">
        <v>35</v>
      </c>
      <c r="BK115" s="49">
        <v>97.22222222222223</v>
      </c>
      <c r="BL115" s="48">
        <v>36</v>
      </c>
    </row>
    <row r="116" spans="1:64" ht="15">
      <c r="A116" s="64" t="s">
        <v>257</v>
      </c>
      <c r="B116" s="64" t="s">
        <v>255</v>
      </c>
      <c r="C116" s="65" t="s">
        <v>2141</v>
      </c>
      <c r="D116" s="66">
        <v>3</v>
      </c>
      <c r="E116" s="67" t="s">
        <v>132</v>
      </c>
      <c r="F116" s="68">
        <v>35</v>
      </c>
      <c r="G116" s="65"/>
      <c r="H116" s="69"/>
      <c r="I116" s="70"/>
      <c r="J116" s="70"/>
      <c r="K116" s="34" t="s">
        <v>65</v>
      </c>
      <c r="L116" s="77">
        <v>116</v>
      </c>
      <c r="M116" s="77"/>
      <c r="N116" s="72"/>
      <c r="O116" s="79" t="s">
        <v>306</v>
      </c>
      <c r="P116" s="81">
        <v>43579.939421296294</v>
      </c>
      <c r="Q116" s="79" t="s">
        <v>348</v>
      </c>
      <c r="R116" s="79"/>
      <c r="S116" s="79"/>
      <c r="T116" s="79"/>
      <c r="U116" s="79"/>
      <c r="V116" s="84" t="s">
        <v>501</v>
      </c>
      <c r="W116" s="81">
        <v>43579.939421296294</v>
      </c>
      <c r="X116" s="84" t="s">
        <v>565</v>
      </c>
      <c r="Y116" s="79"/>
      <c r="Z116" s="79"/>
      <c r="AA116" s="82" t="s">
        <v>658</v>
      </c>
      <c r="AB116" s="79"/>
      <c r="AC116" s="79" t="b">
        <v>0</v>
      </c>
      <c r="AD116" s="79">
        <v>0</v>
      </c>
      <c r="AE116" s="82" t="s">
        <v>698</v>
      </c>
      <c r="AF116" s="79" t="b">
        <v>0</v>
      </c>
      <c r="AG116" s="79" t="s">
        <v>702</v>
      </c>
      <c r="AH116" s="79"/>
      <c r="AI116" s="82" t="s">
        <v>698</v>
      </c>
      <c r="AJ116" s="79" t="b">
        <v>0</v>
      </c>
      <c r="AK116" s="79">
        <v>3</v>
      </c>
      <c r="AL116" s="82" t="s">
        <v>657</v>
      </c>
      <c r="AM116" s="79" t="s">
        <v>723</v>
      </c>
      <c r="AN116" s="79" t="b">
        <v>0</v>
      </c>
      <c r="AO116" s="82" t="s">
        <v>657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9</v>
      </c>
      <c r="BC116" s="78" t="str">
        <f>REPLACE(INDEX(GroupVertices[Group],MATCH(Edges[[#This Row],[Vertex 2]],GroupVertices[Vertex],0)),1,1,"")</f>
        <v>9</v>
      </c>
      <c r="BD116" s="48">
        <v>0</v>
      </c>
      <c r="BE116" s="49">
        <v>0</v>
      </c>
      <c r="BF116" s="48">
        <v>1</v>
      </c>
      <c r="BG116" s="49">
        <v>4</v>
      </c>
      <c r="BH116" s="48">
        <v>0</v>
      </c>
      <c r="BI116" s="49">
        <v>0</v>
      </c>
      <c r="BJ116" s="48">
        <v>24</v>
      </c>
      <c r="BK116" s="49">
        <v>96</v>
      </c>
      <c r="BL116" s="48">
        <v>25</v>
      </c>
    </row>
    <row r="117" spans="1:64" ht="15">
      <c r="A117" s="64" t="s">
        <v>258</v>
      </c>
      <c r="B117" s="64" t="s">
        <v>297</v>
      </c>
      <c r="C117" s="65" t="s">
        <v>2141</v>
      </c>
      <c r="D117" s="66">
        <v>3</v>
      </c>
      <c r="E117" s="67" t="s">
        <v>132</v>
      </c>
      <c r="F117" s="68">
        <v>35</v>
      </c>
      <c r="G117" s="65"/>
      <c r="H117" s="69"/>
      <c r="I117" s="70"/>
      <c r="J117" s="70"/>
      <c r="K117" s="34" t="s">
        <v>65</v>
      </c>
      <c r="L117" s="77">
        <v>117</v>
      </c>
      <c r="M117" s="77"/>
      <c r="N117" s="72"/>
      <c r="O117" s="79" t="s">
        <v>306</v>
      </c>
      <c r="P117" s="81">
        <v>43579.29177083333</v>
      </c>
      <c r="Q117" s="79" t="s">
        <v>350</v>
      </c>
      <c r="R117" s="84" t="s">
        <v>397</v>
      </c>
      <c r="S117" s="79" t="s">
        <v>414</v>
      </c>
      <c r="T117" s="79" t="s">
        <v>435</v>
      </c>
      <c r="U117" s="79"/>
      <c r="V117" s="84" t="s">
        <v>502</v>
      </c>
      <c r="W117" s="81">
        <v>43579.29177083333</v>
      </c>
      <c r="X117" s="84" t="s">
        <v>566</v>
      </c>
      <c r="Y117" s="79"/>
      <c r="Z117" s="79"/>
      <c r="AA117" s="82" t="s">
        <v>659</v>
      </c>
      <c r="AB117" s="79"/>
      <c r="AC117" s="79" t="b">
        <v>0</v>
      </c>
      <c r="AD117" s="79">
        <v>4</v>
      </c>
      <c r="AE117" s="82" t="s">
        <v>698</v>
      </c>
      <c r="AF117" s="79" t="b">
        <v>0</v>
      </c>
      <c r="AG117" s="79" t="s">
        <v>702</v>
      </c>
      <c r="AH117" s="79"/>
      <c r="AI117" s="82" t="s">
        <v>698</v>
      </c>
      <c r="AJ117" s="79" t="b">
        <v>0</v>
      </c>
      <c r="AK117" s="79">
        <v>2</v>
      </c>
      <c r="AL117" s="82" t="s">
        <v>698</v>
      </c>
      <c r="AM117" s="79" t="s">
        <v>719</v>
      </c>
      <c r="AN117" s="79" t="b">
        <v>0</v>
      </c>
      <c r="AO117" s="82" t="s">
        <v>659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8</v>
      </c>
      <c r="BC117" s="78" t="str">
        <f>REPLACE(INDEX(GroupVertices[Group],MATCH(Edges[[#This Row],[Vertex 2]],GroupVertices[Vertex],0)),1,1,"")</f>
        <v>8</v>
      </c>
      <c r="BD117" s="48"/>
      <c r="BE117" s="49"/>
      <c r="BF117" s="48"/>
      <c r="BG117" s="49"/>
      <c r="BH117" s="48"/>
      <c r="BI117" s="49"/>
      <c r="BJ117" s="48"/>
      <c r="BK117" s="49"/>
      <c r="BL117" s="48"/>
    </row>
    <row r="118" spans="1:64" ht="15">
      <c r="A118" s="64" t="s">
        <v>259</v>
      </c>
      <c r="B118" s="64" t="s">
        <v>297</v>
      </c>
      <c r="C118" s="65" t="s">
        <v>2141</v>
      </c>
      <c r="D118" s="66">
        <v>3</v>
      </c>
      <c r="E118" s="67" t="s">
        <v>132</v>
      </c>
      <c r="F118" s="68">
        <v>35</v>
      </c>
      <c r="G118" s="65"/>
      <c r="H118" s="69"/>
      <c r="I118" s="70"/>
      <c r="J118" s="70"/>
      <c r="K118" s="34" t="s">
        <v>65</v>
      </c>
      <c r="L118" s="77">
        <v>118</v>
      </c>
      <c r="M118" s="77"/>
      <c r="N118" s="72"/>
      <c r="O118" s="79" t="s">
        <v>306</v>
      </c>
      <c r="P118" s="81">
        <v>43580.52633101852</v>
      </c>
      <c r="Q118" s="79" t="s">
        <v>346</v>
      </c>
      <c r="R118" s="79"/>
      <c r="S118" s="79"/>
      <c r="T118" s="79"/>
      <c r="U118" s="79"/>
      <c r="V118" s="84" t="s">
        <v>503</v>
      </c>
      <c r="W118" s="81">
        <v>43580.52633101852</v>
      </c>
      <c r="X118" s="84" t="s">
        <v>567</v>
      </c>
      <c r="Y118" s="79"/>
      <c r="Z118" s="79"/>
      <c r="AA118" s="82" t="s">
        <v>660</v>
      </c>
      <c r="AB118" s="79"/>
      <c r="AC118" s="79" t="b">
        <v>0</v>
      </c>
      <c r="AD118" s="79">
        <v>0</v>
      </c>
      <c r="AE118" s="82" t="s">
        <v>698</v>
      </c>
      <c r="AF118" s="79" t="b">
        <v>0</v>
      </c>
      <c r="AG118" s="79" t="s">
        <v>702</v>
      </c>
      <c r="AH118" s="79"/>
      <c r="AI118" s="82" t="s">
        <v>698</v>
      </c>
      <c r="AJ118" s="79" t="b">
        <v>0</v>
      </c>
      <c r="AK118" s="79">
        <v>3</v>
      </c>
      <c r="AL118" s="82" t="s">
        <v>659</v>
      </c>
      <c r="AM118" s="79" t="s">
        <v>705</v>
      </c>
      <c r="AN118" s="79" t="b">
        <v>0</v>
      </c>
      <c r="AO118" s="82" t="s">
        <v>659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8</v>
      </c>
      <c r="BC118" s="78" t="str">
        <f>REPLACE(INDEX(GroupVertices[Group],MATCH(Edges[[#This Row],[Vertex 2]],GroupVertices[Vertex],0)),1,1,"")</f>
        <v>8</v>
      </c>
      <c r="BD118" s="48"/>
      <c r="BE118" s="49"/>
      <c r="BF118" s="48"/>
      <c r="BG118" s="49"/>
      <c r="BH118" s="48"/>
      <c r="BI118" s="49"/>
      <c r="BJ118" s="48"/>
      <c r="BK118" s="49"/>
      <c r="BL118" s="48"/>
    </row>
    <row r="119" spans="1:64" ht="15">
      <c r="A119" s="64" t="s">
        <v>258</v>
      </c>
      <c r="B119" s="64" t="s">
        <v>263</v>
      </c>
      <c r="C119" s="65" t="s">
        <v>2141</v>
      </c>
      <c r="D119" s="66">
        <v>3</v>
      </c>
      <c r="E119" s="67" t="s">
        <v>132</v>
      </c>
      <c r="F119" s="68">
        <v>35</v>
      </c>
      <c r="G119" s="65"/>
      <c r="H119" s="69"/>
      <c r="I119" s="70"/>
      <c r="J119" s="70"/>
      <c r="K119" s="34" t="s">
        <v>65</v>
      </c>
      <c r="L119" s="77">
        <v>119</v>
      </c>
      <c r="M119" s="77"/>
      <c r="N119" s="72"/>
      <c r="O119" s="79" t="s">
        <v>306</v>
      </c>
      <c r="P119" s="81">
        <v>43579.29177083333</v>
      </c>
      <c r="Q119" s="79" t="s">
        <v>350</v>
      </c>
      <c r="R119" s="84" t="s">
        <v>397</v>
      </c>
      <c r="S119" s="79" t="s">
        <v>414</v>
      </c>
      <c r="T119" s="79" t="s">
        <v>435</v>
      </c>
      <c r="U119" s="79"/>
      <c r="V119" s="84" t="s">
        <v>502</v>
      </c>
      <c r="W119" s="81">
        <v>43579.29177083333</v>
      </c>
      <c r="X119" s="84" t="s">
        <v>566</v>
      </c>
      <c r="Y119" s="79"/>
      <c r="Z119" s="79"/>
      <c r="AA119" s="82" t="s">
        <v>659</v>
      </c>
      <c r="AB119" s="79"/>
      <c r="AC119" s="79" t="b">
        <v>0</v>
      </c>
      <c r="AD119" s="79">
        <v>4</v>
      </c>
      <c r="AE119" s="82" t="s">
        <v>698</v>
      </c>
      <c r="AF119" s="79" t="b">
        <v>0</v>
      </c>
      <c r="AG119" s="79" t="s">
        <v>702</v>
      </c>
      <c r="AH119" s="79"/>
      <c r="AI119" s="82" t="s">
        <v>698</v>
      </c>
      <c r="AJ119" s="79" t="b">
        <v>0</v>
      </c>
      <c r="AK119" s="79">
        <v>2</v>
      </c>
      <c r="AL119" s="82" t="s">
        <v>698</v>
      </c>
      <c r="AM119" s="79" t="s">
        <v>719</v>
      </c>
      <c r="AN119" s="79" t="b">
        <v>0</v>
      </c>
      <c r="AO119" s="82" t="s">
        <v>659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8</v>
      </c>
      <c r="BC119" s="78" t="str">
        <f>REPLACE(INDEX(GroupVertices[Group],MATCH(Edges[[#This Row],[Vertex 2]],GroupVertices[Vertex],0)),1,1,"")</f>
        <v>1</v>
      </c>
      <c r="BD119" s="48">
        <v>0</v>
      </c>
      <c r="BE119" s="49">
        <v>0</v>
      </c>
      <c r="BF119" s="48">
        <v>0</v>
      </c>
      <c r="BG119" s="49">
        <v>0</v>
      </c>
      <c r="BH119" s="48">
        <v>0</v>
      </c>
      <c r="BI119" s="49">
        <v>0</v>
      </c>
      <c r="BJ119" s="48">
        <v>36</v>
      </c>
      <c r="BK119" s="49">
        <v>100</v>
      </c>
      <c r="BL119" s="48">
        <v>36</v>
      </c>
    </row>
    <row r="120" spans="1:64" ht="15">
      <c r="A120" s="64" t="s">
        <v>259</v>
      </c>
      <c r="B120" s="64" t="s">
        <v>258</v>
      </c>
      <c r="C120" s="65" t="s">
        <v>2141</v>
      </c>
      <c r="D120" s="66">
        <v>3</v>
      </c>
      <c r="E120" s="67" t="s">
        <v>132</v>
      </c>
      <c r="F120" s="68">
        <v>35</v>
      </c>
      <c r="G120" s="65"/>
      <c r="H120" s="69"/>
      <c r="I120" s="70"/>
      <c r="J120" s="70"/>
      <c r="K120" s="34" t="s">
        <v>65</v>
      </c>
      <c r="L120" s="77">
        <v>120</v>
      </c>
      <c r="M120" s="77"/>
      <c r="N120" s="72"/>
      <c r="O120" s="79" t="s">
        <v>306</v>
      </c>
      <c r="P120" s="81">
        <v>43580.52633101852</v>
      </c>
      <c r="Q120" s="79" t="s">
        <v>346</v>
      </c>
      <c r="R120" s="79"/>
      <c r="S120" s="79"/>
      <c r="T120" s="79"/>
      <c r="U120" s="79"/>
      <c r="V120" s="84" t="s">
        <v>503</v>
      </c>
      <c r="W120" s="81">
        <v>43580.52633101852</v>
      </c>
      <c r="X120" s="84" t="s">
        <v>567</v>
      </c>
      <c r="Y120" s="79"/>
      <c r="Z120" s="79"/>
      <c r="AA120" s="82" t="s">
        <v>660</v>
      </c>
      <c r="AB120" s="79"/>
      <c r="AC120" s="79" t="b">
        <v>0</v>
      </c>
      <c r="AD120" s="79">
        <v>0</v>
      </c>
      <c r="AE120" s="82" t="s">
        <v>698</v>
      </c>
      <c r="AF120" s="79" t="b">
        <v>0</v>
      </c>
      <c r="AG120" s="79" t="s">
        <v>702</v>
      </c>
      <c r="AH120" s="79"/>
      <c r="AI120" s="82" t="s">
        <v>698</v>
      </c>
      <c r="AJ120" s="79" t="b">
        <v>0</v>
      </c>
      <c r="AK120" s="79">
        <v>3</v>
      </c>
      <c r="AL120" s="82" t="s">
        <v>659</v>
      </c>
      <c r="AM120" s="79" t="s">
        <v>705</v>
      </c>
      <c r="AN120" s="79" t="b">
        <v>0</v>
      </c>
      <c r="AO120" s="82" t="s">
        <v>659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8</v>
      </c>
      <c r="BC120" s="78" t="str">
        <f>REPLACE(INDEX(GroupVertices[Group],MATCH(Edges[[#This Row],[Vertex 2]],GroupVertices[Vertex],0)),1,1,"")</f>
        <v>8</v>
      </c>
      <c r="BD120" s="48">
        <v>0</v>
      </c>
      <c r="BE120" s="49">
        <v>0</v>
      </c>
      <c r="BF120" s="48">
        <v>0</v>
      </c>
      <c r="BG120" s="49">
        <v>0</v>
      </c>
      <c r="BH120" s="48">
        <v>0</v>
      </c>
      <c r="BI120" s="49">
        <v>0</v>
      </c>
      <c r="BJ120" s="48">
        <v>22</v>
      </c>
      <c r="BK120" s="49">
        <v>100</v>
      </c>
      <c r="BL120" s="48">
        <v>22</v>
      </c>
    </row>
    <row r="121" spans="1:64" ht="15">
      <c r="A121" s="64" t="s">
        <v>260</v>
      </c>
      <c r="B121" s="64" t="s">
        <v>260</v>
      </c>
      <c r="C121" s="65" t="s">
        <v>2143</v>
      </c>
      <c r="D121" s="66">
        <v>10</v>
      </c>
      <c r="E121" s="67" t="s">
        <v>136</v>
      </c>
      <c r="F121" s="68">
        <v>12</v>
      </c>
      <c r="G121" s="65"/>
      <c r="H121" s="69"/>
      <c r="I121" s="70"/>
      <c r="J121" s="70"/>
      <c r="K121" s="34" t="s">
        <v>65</v>
      </c>
      <c r="L121" s="77">
        <v>121</v>
      </c>
      <c r="M121" s="77"/>
      <c r="N121" s="72"/>
      <c r="O121" s="79" t="s">
        <v>176</v>
      </c>
      <c r="P121" s="81">
        <v>43577.4396412037</v>
      </c>
      <c r="Q121" s="79" t="s">
        <v>351</v>
      </c>
      <c r="R121" s="84" t="s">
        <v>398</v>
      </c>
      <c r="S121" s="79" t="s">
        <v>411</v>
      </c>
      <c r="T121" s="79" t="s">
        <v>436</v>
      </c>
      <c r="U121" s="79"/>
      <c r="V121" s="84" t="s">
        <v>504</v>
      </c>
      <c r="W121" s="81">
        <v>43577.4396412037</v>
      </c>
      <c r="X121" s="84" t="s">
        <v>568</v>
      </c>
      <c r="Y121" s="79"/>
      <c r="Z121" s="79"/>
      <c r="AA121" s="82" t="s">
        <v>661</v>
      </c>
      <c r="AB121" s="79"/>
      <c r="AC121" s="79" t="b">
        <v>0</v>
      </c>
      <c r="AD121" s="79">
        <v>4</v>
      </c>
      <c r="AE121" s="82" t="s">
        <v>698</v>
      </c>
      <c r="AF121" s="79" t="b">
        <v>0</v>
      </c>
      <c r="AG121" s="79" t="s">
        <v>702</v>
      </c>
      <c r="AH121" s="79"/>
      <c r="AI121" s="82" t="s">
        <v>698</v>
      </c>
      <c r="AJ121" s="79" t="b">
        <v>0</v>
      </c>
      <c r="AK121" s="79">
        <v>2</v>
      </c>
      <c r="AL121" s="82" t="s">
        <v>698</v>
      </c>
      <c r="AM121" s="79" t="s">
        <v>705</v>
      </c>
      <c r="AN121" s="79" t="b">
        <v>0</v>
      </c>
      <c r="AO121" s="82" t="s">
        <v>661</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2</v>
      </c>
      <c r="BD121" s="48">
        <v>0</v>
      </c>
      <c r="BE121" s="49">
        <v>0</v>
      </c>
      <c r="BF121" s="48">
        <v>1</v>
      </c>
      <c r="BG121" s="49">
        <v>2.272727272727273</v>
      </c>
      <c r="BH121" s="48">
        <v>0</v>
      </c>
      <c r="BI121" s="49">
        <v>0</v>
      </c>
      <c r="BJ121" s="48">
        <v>43</v>
      </c>
      <c r="BK121" s="49">
        <v>97.72727272727273</v>
      </c>
      <c r="BL121" s="48">
        <v>44</v>
      </c>
    </row>
    <row r="122" spans="1:64" ht="15">
      <c r="A122" s="64" t="s">
        <v>260</v>
      </c>
      <c r="B122" s="64" t="s">
        <v>263</v>
      </c>
      <c r="C122" s="65" t="s">
        <v>2141</v>
      </c>
      <c r="D122" s="66">
        <v>3</v>
      </c>
      <c r="E122" s="67" t="s">
        <v>132</v>
      </c>
      <c r="F122" s="68">
        <v>35</v>
      </c>
      <c r="G122" s="65"/>
      <c r="H122" s="69"/>
      <c r="I122" s="70"/>
      <c r="J122" s="70"/>
      <c r="K122" s="34" t="s">
        <v>65</v>
      </c>
      <c r="L122" s="77">
        <v>122</v>
      </c>
      <c r="M122" s="77"/>
      <c r="N122" s="72"/>
      <c r="O122" s="79" t="s">
        <v>306</v>
      </c>
      <c r="P122" s="81">
        <v>43578.660462962966</v>
      </c>
      <c r="Q122" s="79" t="s">
        <v>352</v>
      </c>
      <c r="R122" s="79"/>
      <c r="S122" s="79"/>
      <c r="T122" s="79" t="s">
        <v>437</v>
      </c>
      <c r="U122" s="79"/>
      <c r="V122" s="84" t="s">
        <v>504</v>
      </c>
      <c r="W122" s="81">
        <v>43578.660462962966</v>
      </c>
      <c r="X122" s="84" t="s">
        <v>569</v>
      </c>
      <c r="Y122" s="79"/>
      <c r="Z122" s="79"/>
      <c r="AA122" s="82" t="s">
        <v>662</v>
      </c>
      <c r="AB122" s="79"/>
      <c r="AC122" s="79" t="b">
        <v>0</v>
      </c>
      <c r="AD122" s="79">
        <v>0</v>
      </c>
      <c r="AE122" s="82" t="s">
        <v>698</v>
      </c>
      <c r="AF122" s="79" t="b">
        <v>0</v>
      </c>
      <c r="AG122" s="79" t="s">
        <v>702</v>
      </c>
      <c r="AH122" s="79"/>
      <c r="AI122" s="82" t="s">
        <v>698</v>
      </c>
      <c r="AJ122" s="79" t="b">
        <v>0</v>
      </c>
      <c r="AK122" s="79">
        <v>1</v>
      </c>
      <c r="AL122" s="82" t="s">
        <v>691</v>
      </c>
      <c r="AM122" s="79" t="s">
        <v>705</v>
      </c>
      <c r="AN122" s="79" t="b">
        <v>0</v>
      </c>
      <c r="AO122" s="82" t="s">
        <v>691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1</v>
      </c>
      <c r="BD122" s="48">
        <v>1</v>
      </c>
      <c r="BE122" s="49">
        <v>5.2631578947368425</v>
      </c>
      <c r="BF122" s="48">
        <v>0</v>
      </c>
      <c r="BG122" s="49">
        <v>0</v>
      </c>
      <c r="BH122" s="48">
        <v>0</v>
      </c>
      <c r="BI122" s="49">
        <v>0</v>
      </c>
      <c r="BJ122" s="48">
        <v>18</v>
      </c>
      <c r="BK122" s="49">
        <v>94.73684210526316</v>
      </c>
      <c r="BL122" s="48">
        <v>19</v>
      </c>
    </row>
    <row r="123" spans="1:64" ht="15">
      <c r="A123" s="64" t="s">
        <v>260</v>
      </c>
      <c r="B123" s="64" t="s">
        <v>260</v>
      </c>
      <c r="C123" s="65" t="s">
        <v>2143</v>
      </c>
      <c r="D123" s="66">
        <v>10</v>
      </c>
      <c r="E123" s="67" t="s">
        <v>136</v>
      </c>
      <c r="F123" s="68">
        <v>12</v>
      </c>
      <c r="G123" s="65"/>
      <c r="H123" s="69"/>
      <c r="I123" s="70"/>
      <c r="J123" s="70"/>
      <c r="K123" s="34" t="s">
        <v>65</v>
      </c>
      <c r="L123" s="77">
        <v>123</v>
      </c>
      <c r="M123" s="77"/>
      <c r="N123" s="72"/>
      <c r="O123" s="79" t="s">
        <v>176</v>
      </c>
      <c r="P123" s="81">
        <v>43579.58590277778</v>
      </c>
      <c r="Q123" s="79" t="s">
        <v>353</v>
      </c>
      <c r="R123" s="84" t="s">
        <v>399</v>
      </c>
      <c r="S123" s="79" t="s">
        <v>411</v>
      </c>
      <c r="T123" s="79" t="s">
        <v>263</v>
      </c>
      <c r="U123" s="79"/>
      <c r="V123" s="84" t="s">
        <v>504</v>
      </c>
      <c r="W123" s="81">
        <v>43579.58590277778</v>
      </c>
      <c r="X123" s="84" t="s">
        <v>570</v>
      </c>
      <c r="Y123" s="79"/>
      <c r="Z123" s="79"/>
      <c r="AA123" s="82" t="s">
        <v>663</v>
      </c>
      <c r="AB123" s="79"/>
      <c r="AC123" s="79" t="b">
        <v>0</v>
      </c>
      <c r="AD123" s="79">
        <v>0</v>
      </c>
      <c r="AE123" s="82" t="s">
        <v>698</v>
      </c>
      <c r="AF123" s="79" t="b">
        <v>0</v>
      </c>
      <c r="AG123" s="79" t="s">
        <v>702</v>
      </c>
      <c r="AH123" s="79"/>
      <c r="AI123" s="82" t="s">
        <v>698</v>
      </c>
      <c r="AJ123" s="79" t="b">
        <v>0</v>
      </c>
      <c r="AK123" s="79">
        <v>0</v>
      </c>
      <c r="AL123" s="82" t="s">
        <v>698</v>
      </c>
      <c r="AM123" s="79" t="s">
        <v>705</v>
      </c>
      <c r="AN123" s="79" t="b">
        <v>0</v>
      </c>
      <c r="AO123" s="82" t="s">
        <v>663</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2</v>
      </c>
      <c r="BC123" s="78" t="str">
        <f>REPLACE(INDEX(GroupVertices[Group],MATCH(Edges[[#This Row],[Vertex 2]],GroupVertices[Vertex],0)),1,1,"")</f>
        <v>2</v>
      </c>
      <c r="BD123" s="48">
        <v>4</v>
      </c>
      <c r="BE123" s="49">
        <v>11.428571428571429</v>
      </c>
      <c r="BF123" s="48">
        <v>1</v>
      </c>
      <c r="BG123" s="49">
        <v>2.857142857142857</v>
      </c>
      <c r="BH123" s="48">
        <v>0</v>
      </c>
      <c r="BI123" s="49">
        <v>0</v>
      </c>
      <c r="BJ123" s="48">
        <v>30</v>
      </c>
      <c r="BK123" s="49">
        <v>85.71428571428571</v>
      </c>
      <c r="BL123" s="48">
        <v>35</v>
      </c>
    </row>
    <row r="124" spans="1:64" ht="15">
      <c r="A124" s="64" t="s">
        <v>260</v>
      </c>
      <c r="B124" s="64" t="s">
        <v>260</v>
      </c>
      <c r="C124" s="65" t="s">
        <v>2143</v>
      </c>
      <c r="D124" s="66">
        <v>10</v>
      </c>
      <c r="E124" s="67" t="s">
        <v>136</v>
      </c>
      <c r="F124" s="68">
        <v>12</v>
      </c>
      <c r="G124" s="65"/>
      <c r="H124" s="69"/>
      <c r="I124" s="70"/>
      <c r="J124" s="70"/>
      <c r="K124" s="34" t="s">
        <v>65</v>
      </c>
      <c r="L124" s="77">
        <v>124</v>
      </c>
      <c r="M124" s="77"/>
      <c r="N124" s="72"/>
      <c r="O124" s="79" t="s">
        <v>176</v>
      </c>
      <c r="P124" s="81">
        <v>43580.537997685184</v>
      </c>
      <c r="Q124" s="79" t="s">
        <v>354</v>
      </c>
      <c r="R124" s="84" t="s">
        <v>400</v>
      </c>
      <c r="S124" s="79" t="s">
        <v>418</v>
      </c>
      <c r="T124" s="79" t="s">
        <v>263</v>
      </c>
      <c r="U124" s="79"/>
      <c r="V124" s="84" t="s">
        <v>504</v>
      </c>
      <c r="W124" s="81">
        <v>43580.537997685184</v>
      </c>
      <c r="X124" s="84" t="s">
        <v>571</v>
      </c>
      <c r="Y124" s="79"/>
      <c r="Z124" s="79"/>
      <c r="AA124" s="82" t="s">
        <v>664</v>
      </c>
      <c r="AB124" s="79"/>
      <c r="AC124" s="79" t="b">
        <v>0</v>
      </c>
      <c r="AD124" s="79">
        <v>0</v>
      </c>
      <c r="AE124" s="82" t="s">
        <v>698</v>
      </c>
      <c r="AF124" s="79" t="b">
        <v>0</v>
      </c>
      <c r="AG124" s="79" t="s">
        <v>702</v>
      </c>
      <c r="AH124" s="79"/>
      <c r="AI124" s="82" t="s">
        <v>698</v>
      </c>
      <c r="AJ124" s="79" t="b">
        <v>0</v>
      </c>
      <c r="AK124" s="79">
        <v>0</v>
      </c>
      <c r="AL124" s="82" t="s">
        <v>698</v>
      </c>
      <c r="AM124" s="79" t="s">
        <v>705</v>
      </c>
      <c r="AN124" s="79" t="b">
        <v>0</v>
      </c>
      <c r="AO124" s="82" t="s">
        <v>664</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28</v>
      </c>
      <c r="BK124" s="49">
        <v>100</v>
      </c>
      <c r="BL124" s="48">
        <v>28</v>
      </c>
    </row>
    <row r="125" spans="1:64" ht="15">
      <c r="A125" s="64" t="s">
        <v>261</v>
      </c>
      <c r="B125" s="64" t="s">
        <v>260</v>
      </c>
      <c r="C125" s="65" t="s">
        <v>2141</v>
      </c>
      <c r="D125" s="66">
        <v>3</v>
      </c>
      <c r="E125" s="67" t="s">
        <v>132</v>
      </c>
      <c r="F125" s="68">
        <v>35</v>
      </c>
      <c r="G125" s="65"/>
      <c r="H125" s="69"/>
      <c r="I125" s="70"/>
      <c r="J125" s="70"/>
      <c r="K125" s="34" t="s">
        <v>65</v>
      </c>
      <c r="L125" s="77">
        <v>125</v>
      </c>
      <c r="M125" s="77"/>
      <c r="N125" s="72"/>
      <c r="O125" s="79" t="s">
        <v>306</v>
      </c>
      <c r="P125" s="81">
        <v>43580.629375</v>
      </c>
      <c r="Q125" s="79" t="s">
        <v>355</v>
      </c>
      <c r="R125" s="79"/>
      <c r="S125" s="79"/>
      <c r="T125" s="79"/>
      <c r="U125" s="79"/>
      <c r="V125" s="84" t="s">
        <v>505</v>
      </c>
      <c r="W125" s="81">
        <v>43580.629375</v>
      </c>
      <c r="X125" s="84" t="s">
        <v>572</v>
      </c>
      <c r="Y125" s="79"/>
      <c r="Z125" s="79"/>
      <c r="AA125" s="82" t="s">
        <v>665</v>
      </c>
      <c r="AB125" s="79"/>
      <c r="AC125" s="79" t="b">
        <v>0</v>
      </c>
      <c r="AD125" s="79">
        <v>0</v>
      </c>
      <c r="AE125" s="82" t="s">
        <v>698</v>
      </c>
      <c r="AF125" s="79" t="b">
        <v>0</v>
      </c>
      <c r="AG125" s="79" t="s">
        <v>702</v>
      </c>
      <c r="AH125" s="79"/>
      <c r="AI125" s="82" t="s">
        <v>698</v>
      </c>
      <c r="AJ125" s="79" t="b">
        <v>0</v>
      </c>
      <c r="AK125" s="79">
        <v>1</v>
      </c>
      <c r="AL125" s="82" t="s">
        <v>663</v>
      </c>
      <c r="AM125" s="79" t="s">
        <v>705</v>
      </c>
      <c r="AN125" s="79" t="b">
        <v>0</v>
      </c>
      <c r="AO125" s="82" t="s">
        <v>663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3</v>
      </c>
      <c r="BE125" s="49">
        <v>15.789473684210526</v>
      </c>
      <c r="BF125" s="48">
        <v>0</v>
      </c>
      <c r="BG125" s="49">
        <v>0</v>
      </c>
      <c r="BH125" s="48">
        <v>0</v>
      </c>
      <c r="BI125" s="49">
        <v>0</v>
      </c>
      <c r="BJ125" s="48">
        <v>16</v>
      </c>
      <c r="BK125" s="49">
        <v>84.21052631578948</v>
      </c>
      <c r="BL125" s="48">
        <v>19</v>
      </c>
    </row>
    <row r="126" spans="1:64" ht="15">
      <c r="A126" s="64" t="s">
        <v>262</v>
      </c>
      <c r="B126" s="64" t="s">
        <v>263</v>
      </c>
      <c r="C126" s="65" t="s">
        <v>2141</v>
      </c>
      <c r="D126" s="66">
        <v>3</v>
      </c>
      <c r="E126" s="67" t="s">
        <v>132</v>
      </c>
      <c r="F126" s="68">
        <v>35</v>
      </c>
      <c r="G126" s="65"/>
      <c r="H126" s="69"/>
      <c r="I126" s="70"/>
      <c r="J126" s="70"/>
      <c r="K126" s="34" t="s">
        <v>66</v>
      </c>
      <c r="L126" s="77">
        <v>126</v>
      </c>
      <c r="M126" s="77"/>
      <c r="N126" s="72"/>
      <c r="O126" s="79" t="s">
        <v>306</v>
      </c>
      <c r="P126" s="81">
        <v>43578.67204861111</v>
      </c>
      <c r="Q126" s="79" t="s">
        <v>342</v>
      </c>
      <c r="R126" s="79"/>
      <c r="S126" s="79"/>
      <c r="T126" s="79"/>
      <c r="U126" s="79"/>
      <c r="V126" s="84" t="s">
        <v>506</v>
      </c>
      <c r="W126" s="81">
        <v>43578.67204861111</v>
      </c>
      <c r="X126" s="84" t="s">
        <v>573</v>
      </c>
      <c r="Y126" s="79"/>
      <c r="Z126" s="79"/>
      <c r="AA126" s="82" t="s">
        <v>666</v>
      </c>
      <c r="AB126" s="79"/>
      <c r="AC126" s="79" t="b">
        <v>0</v>
      </c>
      <c r="AD126" s="79">
        <v>0</v>
      </c>
      <c r="AE126" s="82" t="s">
        <v>698</v>
      </c>
      <c r="AF126" s="79" t="b">
        <v>0</v>
      </c>
      <c r="AG126" s="79" t="s">
        <v>702</v>
      </c>
      <c r="AH126" s="79"/>
      <c r="AI126" s="82" t="s">
        <v>698</v>
      </c>
      <c r="AJ126" s="79" t="b">
        <v>0</v>
      </c>
      <c r="AK126" s="79">
        <v>3</v>
      </c>
      <c r="AL126" s="82" t="s">
        <v>667</v>
      </c>
      <c r="AM126" s="79" t="s">
        <v>708</v>
      </c>
      <c r="AN126" s="79" t="b">
        <v>0</v>
      </c>
      <c r="AO126" s="82" t="s">
        <v>667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20</v>
      </c>
      <c r="BK126" s="49">
        <v>100</v>
      </c>
      <c r="BL126" s="48">
        <v>20</v>
      </c>
    </row>
    <row r="127" spans="1:64" ht="15">
      <c r="A127" s="64" t="s">
        <v>263</v>
      </c>
      <c r="B127" s="64" t="s">
        <v>262</v>
      </c>
      <c r="C127" s="65" t="s">
        <v>2141</v>
      </c>
      <c r="D127" s="66">
        <v>3</v>
      </c>
      <c r="E127" s="67" t="s">
        <v>132</v>
      </c>
      <c r="F127" s="68">
        <v>35</v>
      </c>
      <c r="G127" s="65"/>
      <c r="H127" s="69"/>
      <c r="I127" s="70"/>
      <c r="J127" s="70"/>
      <c r="K127" s="34" t="s">
        <v>66</v>
      </c>
      <c r="L127" s="77">
        <v>127</v>
      </c>
      <c r="M127" s="77"/>
      <c r="N127" s="72"/>
      <c r="O127" s="79" t="s">
        <v>306</v>
      </c>
      <c r="P127" s="81">
        <v>43535.75127314815</v>
      </c>
      <c r="Q127" s="79" t="s">
        <v>356</v>
      </c>
      <c r="R127" s="84" t="s">
        <v>401</v>
      </c>
      <c r="S127" s="79" t="s">
        <v>411</v>
      </c>
      <c r="T127" s="79" t="s">
        <v>438</v>
      </c>
      <c r="U127" s="84" t="s">
        <v>465</v>
      </c>
      <c r="V127" s="84" t="s">
        <v>465</v>
      </c>
      <c r="W127" s="81">
        <v>43535.75127314815</v>
      </c>
      <c r="X127" s="84" t="s">
        <v>574</v>
      </c>
      <c r="Y127" s="79"/>
      <c r="Z127" s="79"/>
      <c r="AA127" s="82" t="s">
        <v>667</v>
      </c>
      <c r="AB127" s="79"/>
      <c r="AC127" s="79" t="b">
        <v>0</v>
      </c>
      <c r="AD127" s="79">
        <v>1</v>
      </c>
      <c r="AE127" s="82" t="s">
        <v>698</v>
      </c>
      <c r="AF127" s="79" t="b">
        <v>0</v>
      </c>
      <c r="AG127" s="79" t="s">
        <v>702</v>
      </c>
      <c r="AH127" s="79"/>
      <c r="AI127" s="82" t="s">
        <v>698</v>
      </c>
      <c r="AJ127" s="79" t="b">
        <v>0</v>
      </c>
      <c r="AK127" s="79">
        <v>3</v>
      </c>
      <c r="AL127" s="82" t="s">
        <v>698</v>
      </c>
      <c r="AM127" s="79" t="s">
        <v>711</v>
      </c>
      <c r="AN127" s="79" t="b">
        <v>0</v>
      </c>
      <c r="AO127" s="82" t="s">
        <v>667</v>
      </c>
      <c r="AP127" s="79" t="s">
        <v>724</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23</v>
      </c>
      <c r="BK127" s="49">
        <v>100</v>
      </c>
      <c r="BL127" s="48">
        <v>23</v>
      </c>
    </row>
    <row r="128" spans="1:64" ht="15">
      <c r="A128" s="64" t="s">
        <v>264</v>
      </c>
      <c r="B128" s="64" t="s">
        <v>298</v>
      </c>
      <c r="C128" s="65" t="s">
        <v>2141</v>
      </c>
      <c r="D128" s="66">
        <v>3</v>
      </c>
      <c r="E128" s="67" t="s">
        <v>132</v>
      </c>
      <c r="F128" s="68">
        <v>35</v>
      </c>
      <c r="G128" s="65"/>
      <c r="H128" s="69"/>
      <c r="I128" s="70"/>
      <c r="J128" s="70"/>
      <c r="K128" s="34" t="s">
        <v>65</v>
      </c>
      <c r="L128" s="77">
        <v>128</v>
      </c>
      <c r="M128" s="77"/>
      <c r="N128" s="72"/>
      <c r="O128" s="79" t="s">
        <v>306</v>
      </c>
      <c r="P128" s="81">
        <v>43567.48224537037</v>
      </c>
      <c r="Q128" s="79" t="s">
        <v>357</v>
      </c>
      <c r="R128" s="79" t="s">
        <v>402</v>
      </c>
      <c r="S128" s="79" t="s">
        <v>419</v>
      </c>
      <c r="T128" s="79" t="s">
        <v>439</v>
      </c>
      <c r="U128" s="79"/>
      <c r="V128" s="84" t="s">
        <v>507</v>
      </c>
      <c r="W128" s="81">
        <v>43567.48224537037</v>
      </c>
      <c r="X128" s="84" t="s">
        <v>575</v>
      </c>
      <c r="Y128" s="79"/>
      <c r="Z128" s="79"/>
      <c r="AA128" s="82" t="s">
        <v>668</v>
      </c>
      <c r="AB128" s="79"/>
      <c r="AC128" s="79" t="b">
        <v>0</v>
      </c>
      <c r="AD128" s="79">
        <v>1</v>
      </c>
      <c r="AE128" s="82" t="s">
        <v>698</v>
      </c>
      <c r="AF128" s="79" t="b">
        <v>1</v>
      </c>
      <c r="AG128" s="79" t="s">
        <v>702</v>
      </c>
      <c r="AH128" s="79"/>
      <c r="AI128" s="82" t="s">
        <v>704</v>
      </c>
      <c r="AJ128" s="79" t="b">
        <v>0</v>
      </c>
      <c r="AK128" s="79">
        <v>0</v>
      </c>
      <c r="AL128" s="82" t="s">
        <v>698</v>
      </c>
      <c r="AM128" s="79" t="s">
        <v>705</v>
      </c>
      <c r="AN128" s="79" t="b">
        <v>0</v>
      </c>
      <c r="AO128" s="82" t="s">
        <v>668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4</v>
      </c>
      <c r="BE128" s="49">
        <v>15.384615384615385</v>
      </c>
      <c r="BF128" s="48">
        <v>0</v>
      </c>
      <c r="BG128" s="49">
        <v>0</v>
      </c>
      <c r="BH128" s="48">
        <v>0</v>
      </c>
      <c r="BI128" s="49">
        <v>0</v>
      </c>
      <c r="BJ128" s="48">
        <v>22</v>
      </c>
      <c r="BK128" s="49">
        <v>84.61538461538461</v>
      </c>
      <c r="BL128" s="48">
        <v>26</v>
      </c>
    </row>
    <row r="129" spans="1:64" ht="15">
      <c r="A129" s="64" t="s">
        <v>263</v>
      </c>
      <c r="B129" s="64" t="s">
        <v>298</v>
      </c>
      <c r="C129" s="65" t="s">
        <v>2141</v>
      </c>
      <c r="D129" s="66">
        <v>3</v>
      </c>
      <c r="E129" s="67" t="s">
        <v>132</v>
      </c>
      <c r="F129" s="68">
        <v>35</v>
      </c>
      <c r="G129" s="65"/>
      <c r="H129" s="69"/>
      <c r="I129" s="70"/>
      <c r="J129" s="70"/>
      <c r="K129" s="34" t="s">
        <v>65</v>
      </c>
      <c r="L129" s="77">
        <v>129</v>
      </c>
      <c r="M129" s="77"/>
      <c r="N129" s="72"/>
      <c r="O129" s="79" t="s">
        <v>306</v>
      </c>
      <c r="P129" s="81">
        <v>43567.48320601852</v>
      </c>
      <c r="Q129" s="79" t="s">
        <v>358</v>
      </c>
      <c r="R129" s="79" t="s">
        <v>402</v>
      </c>
      <c r="S129" s="79" t="s">
        <v>419</v>
      </c>
      <c r="T129" s="79" t="s">
        <v>440</v>
      </c>
      <c r="U129" s="79"/>
      <c r="V129" s="84" t="s">
        <v>508</v>
      </c>
      <c r="W129" s="81">
        <v>43567.48320601852</v>
      </c>
      <c r="X129" s="84" t="s">
        <v>576</v>
      </c>
      <c r="Y129" s="79"/>
      <c r="Z129" s="79"/>
      <c r="AA129" s="82" t="s">
        <v>669</v>
      </c>
      <c r="AB129" s="79"/>
      <c r="AC129" s="79" t="b">
        <v>0</v>
      </c>
      <c r="AD129" s="79">
        <v>3</v>
      </c>
      <c r="AE129" s="82" t="s">
        <v>698</v>
      </c>
      <c r="AF129" s="79" t="b">
        <v>1</v>
      </c>
      <c r="AG129" s="79" t="s">
        <v>702</v>
      </c>
      <c r="AH129" s="79"/>
      <c r="AI129" s="82" t="s">
        <v>704</v>
      </c>
      <c r="AJ129" s="79" t="b">
        <v>0</v>
      </c>
      <c r="AK129" s="79">
        <v>0</v>
      </c>
      <c r="AL129" s="82" t="s">
        <v>698</v>
      </c>
      <c r="AM129" s="79" t="s">
        <v>705</v>
      </c>
      <c r="AN129" s="79" t="b">
        <v>0</v>
      </c>
      <c r="AO129" s="82" t="s">
        <v>669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4</v>
      </c>
      <c r="BE129" s="49">
        <v>14.285714285714286</v>
      </c>
      <c r="BF129" s="48">
        <v>0</v>
      </c>
      <c r="BG129" s="49">
        <v>0</v>
      </c>
      <c r="BH129" s="48">
        <v>0</v>
      </c>
      <c r="BI129" s="49">
        <v>0</v>
      </c>
      <c r="BJ129" s="48">
        <v>24</v>
      </c>
      <c r="BK129" s="49">
        <v>85.71428571428571</v>
      </c>
      <c r="BL129" s="48">
        <v>28</v>
      </c>
    </row>
    <row r="130" spans="1:64" ht="15">
      <c r="A130" s="64" t="s">
        <v>264</v>
      </c>
      <c r="B130" s="64" t="s">
        <v>264</v>
      </c>
      <c r="C130" s="65" t="s">
        <v>2141</v>
      </c>
      <c r="D130" s="66">
        <v>3</v>
      </c>
      <c r="E130" s="67" t="s">
        <v>132</v>
      </c>
      <c r="F130" s="68">
        <v>35</v>
      </c>
      <c r="G130" s="65"/>
      <c r="H130" s="69"/>
      <c r="I130" s="70"/>
      <c r="J130" s="70"/>
      <c r="K130" s="34" t="s">
        <v>65</v>
      </c>
      <c r="L130" s="77">
        <v>130</v>
      </c>
      <c r="M130" s="77"/>
      <c r="N130" s="72"/>
      <c r="O130" s="79" t="s">
        <v>176</v>
      </c>
      <c r="P130" s="81">
        <v>43572.13197916667</v>
      </c>
      <c r="Q130" s="79" t="s">
        <v>359</v>
      </c>
      <c r="R130" s="84" t="s">
        <v>403</v>
      </c>
      <c r="S130" s="79" t="s">
        <v>418</v>
      </c>
      <c r="T130" s="79" t="s">
        <v>441</v>
      </c>
      <c r="U130" s="79"/>
      <c r="V130" s="84" t="s">
        <v>507</v>
      </c>
      <c r="W130" s="81">
        <v>43572.13197916667</v>
      </c>
      <c r="X130" s="84" t="s">
        <v>577</v>
      </c>
      <c r="Y130" s="79"/>
      <c r="Z130" s="79"/>
      <c r="AA130" s="82" t="s">
        <v>670</v>
      </c>
      <c r="AB130" s="79"/>
      <c r="AC130" s="79" t="b">
        <v>0</v>
      </c>
      <c r="AD130" s="79">
        <v>1</v>
      </c>
      <c r="AE130" s="82" t="s">
        <v>698</v>
      </c>
      <c r="AF130" s="79" t="b">
        <v>0</v>
      </c>
      <c r="AG130" s="79" t="s">
        <v>702</v>
      </c>
      <c r="AH130" s="79"/>
      <c r="AI130" s="82" t="s">
        <v>698</v>
      </c>
      <c r="AJ130" s="79" t="b">
        <v>0</v>
      </c>
      <c r="AK130" s="79">
        <v>1</v>
      </c>
      <c r="AL130" s="82" t="s">
        <v>698</v>
      </c>
      <c r="AM130" s="79" t="s">
        <v>711</v>
      </c>
      <c r="AN130" s="79" t="b">
        <v>0</v>
      </c>
      <c r="AO130" s="82" t="s">
        <v>670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2</v>
      </c>
      <c r="BE130" s="49">
        <v>5.405405405405405</v>
      </c>
      <c r="BF130" s="48">
        <v>1</v>
      </c>
      <c r="BG130" s="49">
        <v>2.7027027027027026</v>
      </c>
      <c r="BH130" s="48">
        <v>0</v>
      </c>
      <c r="BI130" s="49">
        <v>0</v>
      </c>
      <c r="BJ130" s="48">
        <v>34</v>
      </c>
      <c r="BK130" s="49">
        <v>91.89189189189189</v>
      </c>
      <c r="BL130" s="48">
        <v>37</v>
      </c>
    </row>
    <row r="131" spans="1:64" ht="15">
      <c r="A131" s="64" t="s">
        <v>263</v>
      </c>
      <c r="B131" s="64" t="s">
        <v>264</v>
      </c>
      <c r="C131" s="65" t="s">
        <v>2141</v>
      </c>
      <c r="D131" s="66">
        <v>3</v>
      </c>
      <c r="E131" s="67" t="s">
        <v>132</v>
      </c>
      <c r="F131" s="68">
        <v>35</v>
      </c>
      <c r="G131" s="65"/>
      <c r="H131" s="69"/>
      <c r="I131" s="70"/>
      <c r="J131" s="70"/>
      <c r="K131" s="34" t="s">
        <v>65</v>
      </c>
      <c r="L131" s="77">
        <v>131</v>
      </c>
      <c r="M131" s="77"/>
      <c r="N131" s="72"/>
      <c r="O131" s="79" t="s">
        <v>306</v>
      </c>
      <c r="P131" s="81">
        <v>43567.48320601852</v>
      </c>
      <c r="Q131" s="79" t="s">
        <v>358</v>
      </c>
      <c r="R131" s="79" t="s">
        <v>402</v>
      </c>
      <c r="S131" s="79" t="s">
        <v>419</v>
      </c>
      <c r="T131" s="79" t="s">
        <v>440</v>
      </c>
      <c r="U131" s="79"/>
      <c r="V131" s="84" t="s">
        <v>508</v>
      </c>
      <c r="W131" s="81">
        <v>43567.48320601852</v>
      </c>
      <c r="X131" s="84" t="s">
        <v>576</v>
      </c>
      <c r="Y131" s="79"/>
      <c r="Z131" s="79"/>
      <c r="AA131" s="82" t="s">
        <v>669</v>
      </c>
      <c r="AB131" s="79"/>
      <c r="AC131" s="79" t="b">
        <v>0</v>
      </c>
      <c r="AD131" s="79">
        <v>3</v>
      </c>
      <c r="AE131" s="82" t="s">
        <v>698</v>
      </c>
      <c r="AF131" s="79" t="b">
        <v>1</v>
      </c>
      <c r="AG131" s="79" t="s">
        <v>702</v>
      </c>
      <c r="AH131" s="79"/>
      <c r="AI131" s="82" t="s">
        <v>704</v>
      </c>
      <c r="AJ131" s="79" t="b">
        <v>0</v>
      </c>
      <c r="AK131" s="79">
        <v>0</v>
      </c>
      <c r="AL131" s="82" t="s">
        <v>698</v>
      </c>
      <c r="AM131" s="79" t="s">
        <v>705</v>
      </c>
      <c r="AN131" s="79" t="b">
        <v>0</v>
      </c>
      <c r="AO131" s="82" t="s">
        <v>669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263</v>
      </c>
      <c r="B132" s="64" t="s">
        <v>299</v>
      </c>
      <c r="C132" s="65" t="s">
        <v>2141</v>
      </c>
      <c r="D132" s="66">
        <v>3</v>
      </c>
      <c r="E132" s="67" t="s">
        <v>132</v>
      </c>
      <c r="F132" s="68">
        <v>35</v>
      </c>
      <c r="G132" s="65"/>
      <c r="H132" s="69"/>
      <c r="I132" s="70"/>
      <c r="J132" s="70"/>
      <c r="K132" s="34" t="s">
        <v>65</v>
      </c>
      <c r="L132" s="77">
        <v>132</v>
      </c>
      <c r="M132" s="77"/>
      <c r="N132" s="72"/>
      <c r="O132" s="79" t="s">
        <v>306</v>
      </c>
      <c r="P132" s="81">
        <v>43567.58167824074</v>
      </c>
      <c r="Q132" s="79" t="s">
        <v>360</v>
      </c>
      <c r="R132" s="84" t="s">
        <v>385</v>
      </c>
      <c r="S132" s="79" t="s">
        <v>411</v>
      </c>
      <c r="T132" s="79" t="s">
        <v>442</v>
      </c>
      <c r="U132" s="84" t="s">
        <v>466</v>
      </c>
      <c r="V132" s="84" t="s">
        <v>466</v>
      </c>
      <c r="W132" s="81">
        <v>43567.58167824074</v>
      </c>
      <c r="X132" s="84" t="s">
        <v>578</v>
      </c>
      <c r="Y132" s="79"/>
      <c r="Z132" s="79"/>
      <c r="AA132" s="82" t="s">
        <v>671</v>
      </c>
      <c r="AB132" s="79"/>
      <c r="AC132" s="79" t="b">
        <v>0</v>
      </c>
      <c r="AD132" s="79">
        <v>2</v>
      </c>
      <c r="AE132" s="82" t="s">
        <v>698</v>
      </c>
      <c r="AF132" s="79" t="b">
        <v>0</v>
      </c>
      <c r="AG132" s="79" t="s">
        <v>702</v>
      </c>
      <c r="AH132" s="79"/>
      <c r="AI132" s="82" t="s">
        <v>698</v>
      </c>
      <c r="AJ132" s="79" t="b">
        <v>0</v>
      </c>
      <c r="AK132" s="79">
        <v>1</v>
      </c>
      <c r="AL132" s="82" t="s">
        <v>698</v>
      </c>
      <c r="AM132" s="79" t="s">
        <v>711</v>
      </c>
      <c r="AN132" s="79" t="b">
        <v>0</v>
      </c>
      <c r="AO132" s="82" t="s">
        <v>671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33</v>
      </c>
      <c r="BK132" s="49">
        <v>100</v>
      </c>
      <c r="BL132" s="48">
        <v>33</v>
      </c>
    </row>
    <row r="133" spans="1:64" ht="15">
      <c r="A133" s="64" t="s">
        <v>263</v>
      </c>
      <c r="B133" s="64" t="s">
        <v>281</v>
      </c>
      <c r="C133" s="65" t="s">
        <v>2141</v>
      </c>
      <c r="D133" s="66">
        <v>3</v>
      </c>
      <c r="E133" s="67" t="s">
        <v>132</v>
      </c>
      <c r="F133" s="68">
        <v>35</v>
      </c>
      <c r="G133" s="65"/>
      <c r="H133" s="69"/>
      <c r="I133" s="70"/>
      <c r="J133" s="70"/>
      <c r="K133" s="34" t="s">
        <v>65</v>
      </c>
      <c r="L133" s="77">
        <v>133</v>
      </c>
      <c r="M133" s="77"/>
      <c r="N133" s="72"/>
      <c r="O133" s="79" t="s">
        <v>306</v>
      </c>
      <c r="P133" s="81">
        <v>43570.63418981482</v>
      </c>
      <c r="Q133" s="79" t="s">
        <v>361</v>
      </c>
      <c r="R133" s="84" t="s">
        <v>390</v>
      </c>
      <c r="S133" s="79" t="s">
        <v>411</v>
      </c>
      <c r="T133" s="79" t="s">
        <v>428</v>
      </c>
      <c r="U133" s="84" t="s">
        <v>467</v>
      </c>
      <c r="V133" s="84" t="s">
        <v>467</v>
      </c>
      <c r="W133" s="81">
        <v>43570.63418981482</v>
      </c>
      <c r="X133" s="84" t="s">
        <v>579</v>
      </c>
      <c r="Y133" s="79"/>
      <c r="Z133" s="79"/>
      <c r="AA133" s="82" t="s">
        <v>672</v>
      </c>
      <c r="AB133" s="79"/>
      <c r="AC133" s="79" t="b">
        <v>0</v>
      </c>
      <c r="AD133" s="79">
        <v>0</v>
      </c>
      <c r="AE133" s="82" t="s">
        <v>698</v>
      </c>
      <c r="AF133" s="79" t="b">
        <v>0</v>
      </c>
      <c r="AG133" s="79" t="s">
        <v>702</v>
      </c>
      <c r="AH133" s="79"/>
      <c r="AI133" s="82" t="s">
        <v>698</v>
      </c>
      <c r="AJ133" s="79" t="b">
        <v>0</v>
      </c>
      <c r="AK133" s="79">
        <v>1</v>
      </c>
      <c r="AL133" s="82" t="s">
        <v>698</v>
      </c>
      <c r="AM133" s="79" t="s">
        <v>711</v>
      </c>
      <c r="AN133" s="79" t="b">
        <v>0</v>
      </c>
      <c r="AO133" s="82" t="s">
        <v>672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3</v>
      </c>
      <c r="BD133" s="48"/>
      <c r="BE133" s="49"/>
      <c r="BF133" s="48"/>
      <c r="BG133" s="49"/>
      <c r="BH133" s="48"/>
      <c r="BI133" s="49"/>
      <c r="BJ133" s="48"/>
      <c r="BK133" s="49"/>
      <c r="BL133" s="48"/>
    </row>
    <row r="134" spans="1:64" ht="15">
      <c r="A134" s="64" t="s">
        <v>230</v>
      </c>
      <c r="B134" s="64" t="s">
        <v>263</v>
      </c>
      <c r="C134" s="65" t="s">
        <v>2141</v>
      </c>
      <c r="D134" s="66">
        <v>3</v>
      </c>
      <c r="E134" s="67" t="s">
        <v>132</v>
      </c>
      <c r="F134" s="68">
        <v>35</v>
      </c>
      <c r="G134" s="65"/>
      <c r="H134" s="69"/>
      <c r="I134" s="70"/>
      <c r="J134" s="70"/>
      <c r="K134" s="34" t="s">
        <v>66</v>
      </c>
      <c r="L134" s="77">
        <v>134</v>
      </c>
      <c r="M134" s="77"/>
      <c r="N134" s="72"/>
      <c r="O134" s="79" t="s">
        <v>306</v>
      </c>
      <c r="P134" s="81">
        <v>43572.457395833335</v>
      </c>
      <c r="Q134" s="79" t="s">
        <v>325</v>
      </c>
      <c r="R134" s="79"/>
      <c r="S134" s="79"/>
      <c r="T134" s="79"/>
      <c r="U134" s="79"/>
      <c r="V134" s="84" t="s">
        <v>483</v>
      </c>
      <c r="W134" s="81">
        <v>43572.457395833335</v>
      </c>
      <c r="X134" s="84" t="s">
        <v>532</v>
      </c>
      <c r="Y134" s="79"/>
      <c r="Z134" s="79"/>
      <c r="AA134" s="82" t="s">
        <v>625</v>
      </c>
      <c r="AB134" s="79"/>
      <c r="AC134" s="79" t="b">
        <v>0</v>
      </c>
      <c r="AD134" s="79">
        <v>0</v>
      </c>
      <c r="AE134" s="82" t="s">
        <v>698</v>
      </c>
      <c r="AF134" s="79" t="b">
        <v>0</v>
      </c>
      <c r="AG134" s="79" t="s">
        <v>702</v>
      </c>
      <c r="AH134" s="79"/>
      <c r="AI134" s="82" t="s">
        <v>698</v>
      </c>
      <c r="AJ134" s="79" t="b">
        <v>0</v>
      </c>
      <c r="AK134" s="79">
        <v>2</v>
      </c>
      <c r="AL134" s="82" t="s">
        <v>672</v>
      </c>
      <c r="AM134" s="79" t="s">
        <v>716</v>
      </c>
      <c r="AN134" s="79" t="b">
        <v>0</v>
      </c>
      <c r="AO134" s="82" t="s">
        <v>672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263</v>
      </c>
      <c r="B135" s="64" t="s">
        <v>230</v>
      </c>
      <c r="C135" s="65" t="s">
        <v>2141</v>
      </c>
      <c r="D135" s="66">
        <v>3</v>
      </c>
      <c r="E135" s="67" t="s">
        <v>132</v>
      </c>
      <c r="F135" s="68">
        <v>35</v>
      </c>
      <c r="G135" s="65"/>
      <c r="H135" s="69"/>
      <c r="I135" s="70"/>
      <c r="J135" s="70"/>
      <c r="K135" s="34" t="s">
        <v>66</v>
      </c>
      <c r="L135" s="77">
        <v>135</v>
      </c>
      <c r="M135" s="77"/>
      <c r="N135" s="72"/>
      <c r="O135" s="79" t="s">
        <v>306</v>
      </c>
      <c r="P135" s="81">
        <v>43570.63418981482</v>
      </c>
      <c r="Q135" s="79" t="s">
        <v>361</v>
      </c>
      <c r="R135" s="84" t="s">
        <v>390</v>
      </c>
      <c r="S135" s="79" t="s">
        <v>411</v>
      </c>
      <c r="T135" s="79" t="s">
        <v>428</v>
      </c>
      <c r="U135" s="84" t="s">
        <v>467</v>
      </c>
      <c r="V135" s="84" t="s">
        <v>467</v>
      </c>
      <c r="W135" s="81">
        <v>43570.63418981482</v>
      </c>
      <c r="X135" s="84" t="s">
        <v>579</v>
      </c>
      <c r="Y135" s="79"/>
      <c r="Z135" s="79"/>
      <c r="AA135" s="82" t="s">
        <v>672</v>
      </c>
      <c r="AB135" s="79"/>
      <c r="AC135" s="79" t="b">
        <v>0</v>
      </c>
      <c r="AD135" s="79">
        <v>0</v>
      </c>
      <c r="AE135" s="82" t="s">
        <v>698</v>
      </c>
      <c r="AF135" s="79" t="b">
        <v>0</v>
      </c>
      <c r="AG135" s="79" t="s">
        <v>702</v>
      </c>
      <c r="AH135" s="79"/>
      <c r="AI135" s="82" t="s">
        <v>698</v>
      </c>
      <c r="AJ135" s="79" t="b">
        <v>0</v>
      </c>
      <c r="AK135" s="79">
        <v>1</v>
      </c>
      <c r="AL135" s="82" t="s">
        <v>698</v>
      </c>
      <c r="AM135" s="79" t="s">
        <v>711</v>
      </c>
      <c r="AN135" s="79" t="b">
        <v>0</v>
      </c>
      <c r="AO135" s="82" t="s">
        <v>672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3</v>
      </c>
      <c r="BD135" s="48">
        <v>0</v>
      </c>
      <c r="BE135" s="49">
        <v>0</v>
      </c>
      <c r="BF135" s="48">
        <v>0</v>
      </c>
      <c r="BG135" s="49">
        <v>0</v>
      </c>
      <c r="BH135" s="48">
        <v>0</v>
      </c>
      <c r="BI135" s="49">
        <v>0</v>
      </c>
      <c r="BJ135" s="48">
        <v>34</v>
      </c>
      <c r="BK135" s="49">
        <v>100</v>
      </c>
      <c r="BL135" s="48">
        <v>34</v>
      </c>
    </row>
    <row r="136" spans="1:64" ht="15">
      <c r="A136" s="64" t="s">
        <v>263</v>
      </c>
      <c r="B136" s="64" t="s">
        <v>300</v>
      </c>
      <c r="C136" s="65" t="s">
        <v>2142</v>
      </c>
      <c r="D136" s="66">
        <v>6.5</v>
      </c>
      <c r="E136" s="67" t="s">
        <v>136</v>
      </c>
      <c r="F136" s="68">
        <v>23.5</v>
      </c>
      <c r="G136" s="65"/>
      <c r="H136" s="69"/>
      <c r="I136" s="70"/>
      <c r="J136" s="70"/>
      <c r="K136" s="34" t="s">
        <v>65</v>
      </c>
      <c r="L136" s="77">
        <v>136</v>
      </c>
      <c r="M136" s="77"/>
      <c r="N136" s="72"/>
      <c r="O136" s="79" t="s">
        <v>306</v>
      </c>
      <c r="P136" s="81">
        <v>43569.635567129626</v>
      </c>
      <c r="Q136" s="82" t="s">
        <v>362</v>
      </c>
      <c r="R136" s="84" t="s">
        <v>404</v>
      </c>
      <c r="S136" s="79" t="s">
        <v>411</v>
      </c>
      <c r="T136" s="79" t="s">
        <v>443</v>
      </c>
      <c r="U136" s="79"/>
      <c r="V136" s="84" t="s">
        <v>508</v>
      </c>
      <c r="W136" s="81">
        <v>43569.635567129626</v>
      </c>
      <c r="X136" s="84" t="s">
        <v>580</v>
      </c>
      <c r="Y136" s="79"/>
      <c r="Z136" s="79"/>
      <c r="AA136" s="82" t="s">
        <v>673</v>
      </c>
      <c r="AB136" s="79"/>
      <c r="AC136" s="79" t="b">
        <v>0</v>
      </c>
      <c r="AD136" s="79">
        <v>0</v>
      </c>
      <c r="AE136" s="82" t="s">
        <v>698</v>
      </c>
      <c r="AF136" s="79" t="b">
        <v>0</v>
      </c>
      <c r="AG136" s="79" t="s">
        <v>702</v>
      </c>
      <c r="AH136" s="79"/>
      <c r="AI136" s="82" t="s">
        <v>698</v>
      </c>
      <c r="AJ136" s="79" t="b">
        <v>0</v>
      </c>
      <c r="AK136" s="79">
        <v>2</v>
      </c>
      <c r="AL136" s="82" t="s">
        <v>698</v>
      </c>
      <c r="AM136" s="79" t="s">
        <v>711</v>
      </c>
      <c r="AN136" s="79" t="b">
        <v>0</v>
      </c>
      <c r="AO136" s="82" t="s">
        <v>673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12</v>
      </c>
      <c r="BK136" s="49">
        <v>100</v>
      </c>
      <c r="BL136" s="48">
        <v>12</v>
      </c>
    </row>
    <row r="137" spans="1:64" ht="15">
      <c r="A137" s="64" t="s">
        <v>263</v>
      </c>
      <c r="B137" s="64" t="s">
        <v>300</v>
      </c>
      <c r="C137" s="65" t="s">
        <v>2142</v>
      </c>
      <c r="D137" s="66">
        <v>6.5</v>
      </c>
      <c r="E137" s="67" t="s">
        <v>136</v>
      </c>
      <c r="F137" s="68">
        <v>23.5</v>
      </c>
      <c r="G137" s="65"/>
      <c r="H137" s="69"/>
      <c r="I137" s="70"/>
      <c r="J137" s="70"/>
      <c r="K137" s="34" t="s">
        <v>65</v>
      </c>
      <c r="L137" s="77">
        <v>137</v>
      </c>
      <c r="M137" s="77"/>
      <c r="N137" s="72"/>
      <c r="O137" s="79" t="s">
        <v>306</v>
      </c>
      <c r="P137" s="81">
        <v>43570.63569444444</v>
      </c>
      <c r="Q137" s="79" t="s">
        <v>363</v>
      </c>
      <c r="R137" s="84" t="s">
        <v>404</v>
      </c>
      <c r="S137" s="79" t="s">
        <v>411</v>
      </c>
      <c r="T137" s="79" t="s">
        <v>443</v>
      </c>
      <c r="U137" s="79"/>
      <c r="V137" s="84" t="s">
        <v>508</v>
      </c>
      <c r="W137" s="81">
        <v>43570.63569444444</v>
      </c>
      <c r="X137" s="84" t="s">
        <v>581</v>
      </c>
      <c r="Y137" s="79"/>
      <c r="Z137" s="79"/>
      <c r="AA137" s="82" t="s">
        <v>674</v>
      </c>
      <c r="AB137" s="79"/>
      <c r="AC137" s="79" t="b">
        <v>0</v>
      </c>
      <c r="AD137" s="79">
        <v>0</v>
      </c>
      <c r="AE137" s="82" t="s">
        <v>698</v>
      </c>
      <c r="AF137" s="79" t="b">
        <v>0</v>
      </c>
      <c r="AG137" s="79" t="s">
        <v>702</v>
      </c>
      <c r="AH137" s="79"/>
      <c r="AI137" s="82" t="s">
        <v>698</v>
      </c>
      <c r="AJ137" s="79" t="b">
        <v>0</v>
      </c>
      <c r="AK137" s="79">
        <v>1</v>
      </c>
      <c r="AL137" s="82" t="s">
        <v>698</v>
      </c>
      <c r="AM137" s="79" t="s">
        <v>711</v>
      </c>
      <c r="AN137" s="79" t="b">
        <v>0</v>
      </c>
      <c r="AO137" s="82" t="s">
        <v>674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1</v>
      </c>
      <c r="BE137" s="49">
        <v>5.555555555555555</v>
      </c>
      <c r="BF137" s="48">
        <v>0</v>
      </c>
      <c r="BG137" s="49">
        <v>0</v>
      </c>
      <c r="BH137" s="48">
        <v>0</v>
      </c>
      <c r="BI137" s="49">
        <v>0</v>
      </c>
      <c r="BJ137" s="48">
        <v>17</v>
      </c>
      <c r="BK137" s="49">
        <v>94.44444444444444</v>
      </c>
      <c r="BL137" s="48">
        <v>18</v>
      </c>
    </row>
    <row r="138" spans="1:64" ht="15">
      <c r="A138" s="64" t="s">
        <v>263</v>
      </c>
      <c r="B138" s="64" t="s">
        <v>282</v>
      </c>
      <c r="C138" s="65" t="s">
        <v>2141</v>
      </c>
      <c r="D138" s="66">
        <v>3</v>
      </c>
      <c r="E138" s="67" t="s">
        <v>132</v>
      </c>
      <c r="F138" s="68">
        <v>35</v>
      </c>
      <c r="G138" s="65"/>
      <c r="H138" s="69"/>
      <c r="I138" s="70"/>
      <c r="J138" s="70"/>
      <c r="K138" s="34" t="s">
        <v>65</v>
      </c>
      <c r="L138" s="77">
        <v>138</v>
      </c>
      <c r="M138" s="77"/>
      <c r="N138" s="72"/>
      <c r="O138" s="79" t="s">
        <v>306</v>
      </c>
      <c r="P138" s="81">
        <v>43571.60300925926</v>
      </c>
      <c r="Q138" s="79" t="s">
        <v>364</v>
      </c>
      <c r="R138" s="84" t="s">
        <v>391</v>
      </c>
      <c r="S138" s="79" t="s">
        <v>411</v>
      </c>
      <c r="T138" s="79" t="s">
        <v>428</v>
      </c>
      <c r="U138" s="84" t="s">
        <v>468</v>
      </c>
      <c r="V138" s="84" t="s">
        <v>468</v>
      </c>
      <c r="W138" s="81">
        <v>43571.60300925926</v>
      </c>
      <c r="X138" s="84" t="s">
        <v>582</v>
      </c>
      <c r="Y138" s="79"/>
      <c r="Z138" s="79"/>
      <c r="AA138" s="82" t="s">
        <v>675</v>
      </c>
      <c r="AB138" s="79"/>
      <c r="AC138" s="79" t="b">
        <v>0</v>
      </c>
      <c r="AD138" s="79">
        <v>0</v>
      </c>
      <c r="AE138" s="82" t="s">
        <v>698</v>
      </c>
      <c r="AF138" s="79" t="b">
        <v>0</v>
      </c>
      <c r="AG138" s="79" t="s">
        <v>702</v>
      </c>
      <c r="AH138" s="79"/>
      <c r="AI138" s="82" t="s">
        <v>698</v>
      </c>
      <c r="AJ138" s="79" t="b">
        <v>0</v>
      </c>
      <c r="AK138" s="79">
        <v>2</v>
      </c>
      <c r="AL138" s="82" t="s">
        <v>698</v>
      </c>
      <c r="AM138" s="79" t="s">
        <v>711</v>
      </c>
      <c r="AN138" s="79" t="b">
        <v>0</v>
      </c>
      <c r="AO138" s="82" t="s">
        <v>675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3</v>
      </c>
      <c r="BD138" s="48">
        <v>0</v>
      </c>
      <c r="BE138" s="49">
        <v>0</v>
      </c>
      <c r="BF138" s="48">
        <v>0</v>
      </c>
      <c r="BG138" s="49">
        <v>0</v>
      </c>
      <c r="BH138" s="48">
        <v>0</v>
      </c>
      <c r="BI138" s="49">
        <v>0</v>
      </c>
      <c r="BJ138" s="48">
        <v>35</v>
      </c>
      <c r="BK138" s="49">
        <v>100</v>
      </c>
      <c r="BL138" s="48">
        <v>35</v>
      </c>
    </row>
    <row r="139" spans="1:64" ht="15">
      <c r="A139" s="64" t="s">
        <v>263</v>
      </c>
      <c r="B139" s="64" t="s">
        <v>296</v>
      </c>
      <c r="C139" s="65" t="s">
        <v>2141</v>
      </c>
      <c r="D139" s="66">
        <v>3</v>
      </c>
      <c r="E139" s="67" t="s">
        <v>132</v>
      </c>
      <c r="F139" s="68">
        <v>35</v>
      </c>
      <c r="G139" s="65"/>
      <c r="H139" s="69"/>
      <c r="I139" s="70"/>
      <c r="J139" s="70"/>
      <c r="K139" s="34" t="s">
        <v>65</v>
      </c>
      <c r="L139" s="77">
        <v>139</v>
      </c>
      <c r="M139" s="77"/>
      <c r="N139" s="72"/>
      <c r="O139" s="79" t="s">
        <v>306</v>
      </c>
      <c r="P139" s="81">
        <v>43572.12525462963</v>
      </c>
      <c r="Q139" s="79" t="s">
        <v>365</v>
      </c>
      <c r="R139" s="84" t="s">
        <v>396</v>
      </c>
      <c r="S139" s="79" t="s">
        <v>418</v>
      </c>
      <c r="T139" s="79" t="s">
        <v>444</v>
      </c>
      <c r="U139" s="79"/>
      <c r="V139" s="84" t="s">
        <v>508</v>
      </c>
      <c r="W139" s="81">
        <v>43572.12525462963</v>
      </c>
      <c r="X139" s="84" t="s">
        <v>583</v>
      </c>
      <c r="Y139" s="79"/>
      <c r="Z139" s="79"/>
      <c r="AA139" s="82" t="s">
        <v>676</v>
      </c>
      <c r="AB139" s="79"/>
      <c r="AC139" s="79" t="b">
        <v>0</v>
      </c>
      <c r="AD139" s="79">
        <v>0</v>
      </c>
      <c r="AE139" s="82" t="s">
        <v>698</v>
      </c>
      <c r="AF139" s="79" t="b">
        <v>0</v>
      </c>
      <c r="AG139" s="79" t="s">
        <v>702</v>
      </c>
      <c r="AH139" s="79"/>
      <c r="AI139" s="82" t="s">
        <v>698</v>
      </c>
      <c r="AJ139" s="79" t="b">
        <v>0</v>
      </c>
      <c r="AK139" s="79">
        <v>1</v>
      </c>
      <c r="AL139" s="82" t="s">
        <v>698</v>
      </c>
      <c r="AM139" s="79" t="s">
        <v>711</v>
      </c>
      <c r="AN139" s="79" t="b">
        <v>0</v>
      </c>
      <c r="AO139" s="82" t="s">
        <v>676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15</v>
      </c>
      <c r="BK139" s="49">
        <v>100</v>
      </c>
      <c r="BL139" s="48">
        <v>15</v>
      </c>
    </row>
    <row r="140" spans="1:64" ht="15">
      <c r="A140" s="64" t="s">
        <v>265</v>
      </c>
      <c r="B140" s="64" t="s">
        <v>301</v>
      </c>
      <c r="C140" s="65" t="s">
        <v>2141</v>
      </c>
      <c r="D140" s="66">
        <v>3</v>
      </c>
      <c r="E140" s="67" t="s">
        <v>132</v>
      </c>
      <c r="F140" s="68">
        <v>35</v>
      </c>
      <c r="G140" s="65"/>
      <c r="H140" s="69"/>
      <c r="I140" s="70"/>
      <c r="J140" s="70"/>
      <c r="K140" s="34" t="s">
        <v>65</v>
      </c>
      <c r="L140" s="77">
        <v>140</v>
      </c>
      <c r="M140" s="77"/>
      <c r="N140" s="72"/>
      <c r="O140" s="79" t="s">
        <v>306</v>
      </c>
      <c r="P140" s="81">
        <v>43580.90418981481</v>
      </c>
      <c r="Q140" s="79" t="s">
        <v>366</v>
      </c>
      <c r="R140" s="79"/>
      <c r="S140" s="79"/>
      <c r="T140" s="79" t="s">
        <v>445</v>
      </c>
      <c r="U140" s="84" t="s">
        <v>469</v>
      </c>
      <c r="V140" s="84" t="s">
        <v>469</v>
      </c>
      <c r="W140" s="81">
        <v>43580.90418981481</v>
      </c>
      <c r="X140" s="84" t="s">
        <v>584</v>
      </c>
      <c r="Y140" s="79"/>
      <c r="Z140" s="79"/>
      <c r="AA140" s="82" t="s">
        <v>677</v>
      </c>
      <c r="AB140" s="82" t="s">
        <v>697</v>
      </c>
      <c r="AC140" s="79" t="b">
        <v>0</v>
      </c>
      <c r="AD140" s="79">
        <v>3</v>
      </c>
      <c r="AE140" s="82" t="s">
        <v>701</v>
      </c>
      <c r="AF140" s="79" t="b">
        <v>0</v>
      </c>
      <c r="AG140" s="79" t="s">
        <v>702</v>
      </c>
      <c r="AH140" s="79"/>
      <c r="AI140" s="82" t="s">
        <v>698</v>
      </c>
      <c r="AJ140" s="79" t="b">
        <v>0</v>
      </c>
      <c r="AK140" s="79">
        <v>0</v>
      </c>
      <c r="AL140" s="82" t="s">
        <v>698</v>
      </c>
      <c r="AM140" s="79" t="s">
        <v>705</v>
      </c>
      <c r="AN140" s="79" t="b">
        <v>0</v>
      </c>
      <c r="AO140" s="82" t="s">
        <v>697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7</v>
      </c>
      <c r="BC140" s="78" t="str">
        <f>REPLACE(INDEX(GroupVertices[Group],MATCH(Edges[[#This Row],[Vertex 2]],GroupVertices[Vertex],0)),1,1,"")</f>
        <v>7</v>
      </c>
      <c r="BD140" s="48"/>
      <c r="BE140" s="49"/>
      <c r="BF140" s="48"/>
      <c r="BG140" s="49"/>
      <c r="BH140" s="48"/>
      <c r="BI140" s="49"/>
      <c r="BJ140" s="48"/>
      <c r="BK140" s="49"/>
      <c r="BL140" s="48"/>
    </row>
    <row r="141" spans="1:64" ht="15">
      <c r="A141" s="64" t="s">
        <v>263</v>
      </c>
      <c r="B141" s="64" t="s">
        <v>263</v>
      </c>
      <c r="C141" s="65" t="s">
        <v>2143</v>
      </c>
      <c r="D141" s="66">
        <v>10</v>
      </c>
      <c r="E141" s="67" t="s">
        <v>136</v>
      </c>
      <c r="F141" s="68">
        <v>12</v>
      </c>
      <c r="G141" s="65"/>
      <c r="H141" s="69"/>
      <c r="I141" s="70"/>
      <c r="J141" s="70"/>
      <c r="K141" s="34" t="s">
        <v>65</v>
      </c>
      <c r="L141" s="77">
        <v>141</v>
      </c>
      <c r="M141" s="77"/>
      <c r="N141" s="72"/>
      <c r="O141" s="79" t="s">
        <v>176</v>
      </c>
      <c r="P141" s="81">
        <v>43567.597349537034</v>
      </c>
      <c r="Q141" s="79" t="s">
        <v>367</v>
      </c>
      <c r="R141" s="84" t="s">
        <v>396</v>
      </c>
      <c r="S141" s="79" t="s">
        <v>418</v>
      </c>
      <c r="T141" s="79" t="s">
        <v>446</v>
      </c>
      <c r="U141" s="79"/>
      <c r="V141" s="84" t="s">
        <v>508</v>
      </c>
      <c r="W141" s="81">
        <v>43567.597349537034</v>
      </c>
      <c r="X141" s="84" t="s">
        <v>585</v>
      </c>
      <c r="Y141" s="79"/>
      <c r="Z141" s="79"/>
      <c r="AA141" s="82" t="s">
        <v>678</v>
      </c>
      <c r="AB141" s="79"/>
      <c r="AC141" s="79" t="b">
        <v>0</v>
      </c>
      <c r="AD141" s="79">
        <v>1</v>
      </c>
      <c r="AE141" s="82" t="s">
        <v>698</v>
      </c>
      <c r="AF141" s="79" t="b">
        <v>0</v>
      </c>
      <c r="AG141" s="79" t="s">
        <v>702</v>
      </c>
      <c r="AH141" s="79"/>
      <c r="AI141" s="82" t="s">
        <v>698</v>
      </c>
      <c r="AJ141" s="79" t="b">
        <v>0</v>
      </c>
      <c r="AK141" s="79">
        <v>1</v>
      </c>
      <c r="AL141" s="82" t="s">
        <v>698</v>
      </c>
      <c r="AM141" s="79" t="s">
        <v>711</v>
      </c>
      <c r="AN141" s="79" t="b">
        <v>0</v>
      </c>
      <c r="AO141" s="82" t="s">
        <v>678</v>
      </c>
      <c r="AP141" s="79" t="s">
        <v>176</v>
      </c>
      <c r="AQ141" s="79">
        <v>0</v>
      </c>
      <c r="AR141" s="79">
        <v>0</v>
      </c>
      <c r="AS141" s="79"/>
      <c r="AT141" s="79"/>
      <c r="AU141" s="79"/>
      <c r="AV141" s="79"/>
      <c r="AW141" s="79"/>
      <c r="AX141" s="79"/>
      <c r="AY141" s="79"/>
      <c r="AZ141" s="79"/>
      <c r="BA141">
        <v>17</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18</v>
      </c>
      <c r="BK141" s="49">
        <v>100</v>
      </c>
      <c r="BL141" s="48">
        <v>18</v>
      </c>
    </row>
    <row r="142" spans="1:64" ht="15">
      <c r="A142" s="64" t="s">
        <v>263</v>
      </c>
      <c r="B142" s="64" t="s">
        <v>263</v>
      </c>
      <c r="C142" s="65" t="s">
        <v>2143</v>
      </c>
      <c r="D142" s="66">
        <v>10</v>
      </c>
      <c r="E142" s="67" t="s">
        <v>136</v>
      </c>
      <c r="F142" s="68">
        <v>12</v>
      </c>
      <c r="G142" s="65"/>
      <c r="H142" s="69"/>
      <c r="I142" s="70"/>
      <c r="J142" s="70"/>
      <c r="K142" s="34" t="s">
        <v>65</v>
      </c>
      <c r="L142" s="77">
        <v>142</v>
      </c>
      <c r="M142" s="77"/>
      <c r="N142" s="72"/>
      <c r="O142" s="79" t="s">
        <v>176</v>
      </c>
      <c r="P142" s="81">
        <v>43567.63568287037</v>
      </c>
      <c r="Q142" s="79" t="s">
        <v>368</v>
      </c>
      <c r="R142" s="84" t="s">
        <v>405</v>
      </c>
      <c r="S142" s="79" t="s">
        <v>411</v>
      </c>
      <c r="T142" s="79" t="s">
        <v>447</v>
      </c>
      <c r="U142" s="79"/>
      <c r="V142" s="84" t="s">
        <v>508</v>
      </c>
      <c r="W142" s="81">
        <v>43567.63568287037</v>
      </c>
      <c r="X142" s="84" t="s">
        <v>586</v>
      </c>
      <c r="Y142" s="79"/>
      <c r="Z142" s="79"/>
      <c r="AA142" s="82" t="s">
        <v>679</v>
      </c>
      <c r="AB142" s="79"/>
      <c r="AC142" s="79" t="b">
        <v>0</v>
      </c>
      <c r="AD142" s="79">
        <v>0</v>
      </c>
      <c r="AE142" s="82" t="s">
        <v>698</v>
      </c>
      <c r="AF142" s="79" t="b">
        <v>0</v>
      </c>
      <c r="AG142" s="79" t="s">
        <v>702</v>
      </c>
      <c r="AH142" s="79"/>
      <c r="AI142" s="82" t="s">
        <v>698</v>
      </c>
      <c r="AJ142" s="79" t="b">
        <v>0</v>
      </c>
      <c r="AK142" s="79">
        <v>2</v>
      </c>
      <c r="AL142" s="82" t="s">
        <v>698</v>
      </c>
      <c r="AM142" s="79" t="s">
        <v>711</v>
      </c>
      <c r="AN142" s="79" t="b">
        <v>0</v>
      </c>
      <c r="AO142" s="82" t="s">
        <v>679</v>
      </c>
      <c r="AP142" s="79" t="s">
        <v>176</v>
      </c>
      <c r="AQ142" s="79">
        <v>0</v>
      </c>
      <c r="AR142" s="79">
        <v>0</v>
      </c>
      <c r="AS142" s="79"/>
      <c r="AT142" s="79"/>
      <c r="AU142" s="79"/>
      <c r="AV142" s="79"/>
      <c r="AW142" s="79"/>
      <c r="AX142" s="79"/>
      <c r="AY142" s="79"/>
      <c r="AZ142" s="79"/>
      <c r="BA142">
        <v>17</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4.545454545454546</v>
      </c>
      <c r="BH142" s="48">
        <v>0</v>
      </c>
      <c r="BI142" s="49">
        <v>0</v>
      </c>
      <c r="BJ142" s="48">
        <v>21</v>
      </c>
      <c r="BK142" s="49">
        <v>95.45454545454545</v>
      </c>
      <c r="BL142" s="48">
        <v>22</v>
      </c>
    </row>
    <row r="143" spans="1:64" ht="15">
      <c r="A143" s="64" t="s">
        <v>263</v>
      </c>
      <c r="B143" s="64" t="s">
        <v>263</v>
      </c>
      <c r="C143" s="65" t="s">
        <v>2143</v>
      </c>
      <c r="D143" s="66">
        <v>10</v>
      </c>
      <c r="E143" s="67" t="s">
        <v>136</v>
      </c>
      <c r="F143" s="68">
        <v>12</v>
      </c>
      <c r="G143" s="65"/>
      <c r="H143" s="69"/>
      <c r="I143" s="70"/>
      <c r="J143" s="70"/>
      <c r="K143" s="34" t="s">
        <v>65</v>
      </c>
      <c r="L143" s="77">
        <v>143</v>
      </c>
      <c r="M143" s="77"/>
      <c r="N143" s="72"/>
      <c r="O143" s="79" t="s">
        <v>176</v>
      </c>
      <c r="P143" s="81">
        <v>43568.63560185185</v>
      </c>
      <c r="Q143" s="79" t="s">
        <v>369</v>
      </c>
      <c r="R143" s="84" t="s">
        <v>404</v>
      </c>
      <c r="S143" s="79" t="s">
        <v>411</v>
      </c>
      <c r="T143" s="79" t="s">
        <v>447</v>
      </c>
      <c r="U143" s="79"/>
      <c r="V143" s="84" t="s">
        <v>508</v>
      </c>
      <c r="W143" s="81">
        <v>43568.63560185185</v>
      </c>
      <c r="X143" s="84" t="s">
        <v>587</v>
      </c>
      <c r="Y143" s="79"/>
      <c r="Z143" s="79"/>
      <c r="AA143" s="82" t="s">
        <v>680</v>
      </c>
      <c r="AB143" s="79"/>
      <c r="AC143" s="79" t="b">
        <v>0</v>
      </c>
      <c r="AD143" s="79">
        <v>1</v>
      </c>
      <c r="AE143" s="82" t="s">
        <v>698</v>
      </c>
      <c r="AF143" s="79" t="b">
        <v>0</v>
      </c>
      <c r="AG143" s="79" t="s">
        <v>702</v>
      </c>
      <c r="AH143" s="79"/>
      <c r="AI143" s="82" t="s">
        <v>698</v>
      </c>
      <c r="AJ143" s="79" t="b">
        <v>0</v>
      </c>
      <c r="AK143" s="79">
        <v>3</v>
      </c>
      <c r="AL143" s="82" t="s">
        <v>698</v>
      </c>
      <c r="AM143" s="79" t="s">
        <v>711</v>
      </c>
      <c r="AN143" s="79" t="b">
        <v>0</v>
      </c>
      <c r="AO143" s="82" t="s">
        <v>680</v>
      </c>
      <c r="AP143" s="79" t="s">
        <v>176</v>
      </c>
      <c r="AQ143" s="79">
        <v>0</v>
      </c>
      <c r="AR143" s="79">
        <v>0</v>
      </c>
      <c r="AS143" s="79"/>
      <c r="AT143" s="79"/>
      <c r="AU143" s="79"/>
      <c r="AV143" s="79"/>
      <c r="AW143" s="79"/>
      <c r="AX143" s="79"/>
      <c r="AY143" s="79"/>
      <c r="AZ143" s="79"/>
      <c r="BA143">
        <v>17</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18</v>
      </c>
      <c r="BK143" s="49">
        <v>100</v>
      </c>
      <c r="BL143" s="48">
        <v>18</v>
      </c>
    </row>
    <row r="144" spans="1:64" ht="15">
      <c r="A144" s="64" t="s">
        <v>263</v>
      </c>
      <c r="B144" s="64" t="s">
        <v>263</v>
      </c>
      <c r="C144" s="65" t="s">
        <v>2143</v>
      </c>
      <c r="D144" s="66">
        <v>10</v>
      </c>
      <c r="E144" s="67" t="s">
        <v>136</v>
      </c>
      <c r="F144" s="68">
        <v>12</v>
      </c>
      <c r="G144" s="65"/>
      <c r="H144" s="69"/>
      <c r="I144" s="70"/>
      <c r="J144" s="70"/>
      <c r="K144" s="34" t="s">
        <v>65</v>
      </c>
      <c r="L144" s="77">
        <v>144</v>
      </c>
      <c r="M144" s="77"/>
      <c r="N144" s="72"/>
      <c r="O144" s="79" t="s">
        <v>176</v>
      </c>
      <c r="P144" s="81">
        <v>43571.63570601852</v>
      </c>
      <c r="Q144" s="79" t="s">
        <v>370</v>
      </c>
      <c r="R144" s="84" t="s">
        <v>404</v>
      </c>
      <c r="S144" s="79" t="s">
        <v>411</v>
      </c>
      <c r="T144" s="79" t="s">
        <v>447</v>
      </c>
      <c r="U144" s="79"/>
      <c r="V144" s="84" t="s">
        <v>508</v>
      </c>
      <c r="W144" s="81">
        <v>43571.63570601852</v>
      </c>
      <c r="X144" s="84" t="s">
        <v>588</v>
      </c>
      <c r="Y144" s="79"/>
      <c r="Z144" s="79"/>
      <c r="AA144" s="82" t="s">
        <v>681</v>
      </c>
      <c r="AB144" s="79"/>
      <c r="AC144" s="79" t="b">
        <v>0</v>
      </c>
      <c r="AD144" s="79">
        <v>0</v>
      </c>
      <c r="AE144" s="82" t="s">
        <v>698</v>
      </c>
      <c r="AF144" s="79" t="b">
        <v>0</v>
      </c>
      <c r="AG144" s="79" t="s">
        <v>702</v>
      </c>
      <c r="AH144" s="79"/>
      <c r="AI144" s="82" t="s">
        <v>698</v>
      </c>
      <c r="AJ144" s="79" t="b">
        <v>0</v>
      </c>
      <c r="AK144" s="79">
        <v>3</v>
      </c>
      <c r="AL144" s="82" t="s">
        <v>698</v>
      </c>
      <c r="AM144" s="79" t="s">
        <v>711</v>
      </c>
      <c r="AN144" s="79" t="b">
        <v>0</v>
      </c>
      <c r="AO144" s="82" t="s">
        <v>681</v>
      </c>
      <c r="AP144" s="79" t="s">
        <v>176</v>
      </c>
      <c r="AQ144" s="79">
        <v>0</v>
      </c>
      <c r="AR144" s="79">
        <v>0</v>
      </c>
      <c r="AS144" s="79"/>
      <c r="AT144" s="79"/>
      <c r="AU144" s="79"/>
      <c r="AV144" s="79"/>
      <c r="AW144" s="79"/>
      <c r="AX144" s="79"/>
      <c r="AY144" s="79"/>
      <c r="AZ144" s="79"/>
      <c r="BA144">
        <v>17</v>
      </c>
      <c r="BB144" s="78" t="str">
        <f>REPLACE(INDEX(GroupVertices[Group],MATCH(Edges[[#This Row],[Vertex 1]],GroupVertices[Vertex],0)),1,1,"")</f>
        <v>1</v>
      </c>
      <c r="BC144" s="78" t="str">
        <f>REPLACE(INDEX(GroupVertices[Group],MATCH(Edges[[#This Row],[Vertex 2]],GroupVertices[Vertex],0)),1,1,"")</f>
        <v>1</v>
      </c>
      <c r="BD144" s="48">
        <v>3</v>
      </c>
      <c r="BE144" s="49">
        <v>15</v>
      </c>
      <c r="BF144" s="48">
        <v>0</v>
      </c>
      <c r="BG144" s="49">
        <v>0</v>
      </c>
      <c r="BH144" s="48">
        <v>0</v>
      </c>
      <c r="BI144" s="49">
        <v>0</v>
      </c>
      <c r="BJ144" s="48">
        <v>17</v>
      </c>
      <c r="BK144" s="49">
        <v>85</v>
      </c>
      <c r="BL144" s="48">
        <v>20</v>
      </c>
    </row>
    <row r="145" spans="1:64" ht="15">
      <c r="A145" s="64" t="s">
        <v>263</v>
      </c>
      <c r="B145" s="64" t="s">
        <v>263</v>
      </c>
      <c r="C145" s="65" t="s">
        <v>2143</v>
      </c>
      <c r="D145" s="66">
        <v>10</v>
      </c>
      <c r="E145" s="67" t="s">
        <v>136</v>
      </c>
      <c r="F145" s="68">
        <v>12</v>
      </c>
      <c r="G145" s="65"/>
      <c r="H145" s="69"/>
      <c r="I145" s="70"/>
      <c r="J145" s="70"/>
      <c r="K145" s="34" t="s">
        <v>65</v>
      </c>
      <c r="L145" s="77">
        <v>145</v>
      </c>
      <c r="M145" s="77"/>
      <c r="N145" s="72"/>
      <c r="O145" s="79" t="s">
        <v>176</v>
      </c>
      <c r="P145" s="81">
        <v>43572.61618055555</v>
      </c>
      <c r="Q145" s="79" t="s">
        <v>371</v>
      </c>
      <c r="R145" s="84" t="s">
        <v>406</v>
      </c>
      <c r="S145" s="79" t="s">
        <v>411</v>
      </c>
      <c r="T145" s="79" t="s">
        <v>263</v>
      </c>
      <c r="U145" s="84" t="s">
        <v>470</v>
      </c>
      <c r="V145" s="84" t="s">
        <v>470</v>
      </c>
      <c r="W145" s="81">
        <v>43572.61618055555</v>
      </c>
      <c r="X145" s="84" t="s">
        <v>589</v>
      </c>
      <c r="Y145" s="79"/>
      <c r="Z145" s="79"/>
      <c r="AA145" s="82" t="s">
        <v>682</v>
      </c>
      <c r="AB145" s="79"/>
      <c r="AC145" s="79" t="b">
        <v>0</v>
      </c>
      <c r="AD145" s="79">
        <v>1</v>
      </c>
      <c r="AE145" s="82" t="s">
        <v>698</v>
      </c>
      <c r="AF145" s="79" t="b">
        <v>0</v>
      </c>
      <c r="AG145" s="79" t="s">
        <v>702</v>
      </c>
      <c r="AH145" s="79"/>
      <c r="AI145" s="82" t="s">
        <v>698</v>
      </c>
      <c r="AJ145" s="79" t="b">
        <v>0</v>
      </c>
      <c r="AK145" s="79">
        <v>0</v>
      </c>
      <c r="AL145" s="82" t="s">
        <v>698</v>
      </c>
      <c r="AM145" s="79" t="s">
        <v>711</v>
      </c>
      <c r="AN145" s="79" t="b">
        <v>0</v>
      </c>
      <c r="AO145" s="82" t="s">
        <v>682</v>
      </c>
      <c r="AP145" s="79" t="s">
        <v>176</v>
      </c>
      <c r="AQ145" s="79">
        <v>0</v>
      </c>
      <c r="AR145" s="79">
        <v>0</v>
      </c>
      <c r="AS145" s="79"/>
      <c r="AT145" s="79"/>
      <c r="AU145" s="79"/>
      <c r="AV145" s="79"/>
      <c r="AW145" s="79"/>
      <c r="AX145" s="79"/>
      <c r="AY145" s="79"/>
      <c r="AZ145" s="79"/>
      <c r="BA145">
        <v>17</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32</v>
      </c>
      <c r="BK145" s="49">
        <v>100</v>
      </c>
      <c r="BL145" s="48">
        <v>32</v>
      </c>
    </row>
    <row r="146" spans="1:64" ht="15">
      <c r="A146" s="64" t="s">
        <v>263</v>
      </c>
      <c r="B146" s="64" t="s">
        <v>263</v>
      </c>
      <c r="C146" s="65" t="s">
        <v>2143</v>
      </c>
      <c r="D146" s="66">
        <v>10</v>
      </c>
      <c r="E146" s="67" t="s">
        <v>136</v>
      </c>
      <c r="F146" s="68">
        <v>12</v>
      </c>
      <c r="G146" s="65"/>
      <c r="H146" s="69"/>
      <c r="I146" s="70"/>
      <c r="J146" s="70"/>
      <c r="K146" s="34" t="s">
        <v>65</v>
      </c>
      <c r="L146" s="77">
        <v>146</v>
      </c>
      <c r="M146" s="77"/>
      <c r="N146" s="72"/>
      <c r="O146" s="79" t="s">
        <v>176</v>
      </c>
      <c r="P146" s="81">
        <v>43572.635717592595</v>
      </c>
      <c r="Q146" s="79" t="s">
        <v>372</v>
      </c>
      <c r="R146" s="84" t="s">
        <v>405</v>
      </c>
      <c r="S146" s="79" t="s">
        <v>411</v>
      </c>
      <c r="T146" s="79" t="s">
        <v>448</v>
      </c>
      <c r="U146" s="79"/>
      <c r="V146" s="84" t="s">
        <v>508</v>
      </c>
      <c r="W146" s="81">
        <v>43572.635717592595</v>
      </c>
      <c r="X146" s="84" t="s">
        <v>590</v>
      </c>
      <c r="Y146" s="79"/>
      <c r="Z146" s="79"/>
      <c r="AA146" s="82" t="s">
        <v>683</v>
      </c>
      <c r="AB146" s="79"/>
      <c r="AC146" s="79" t="b">
        <v>0</v>
      </c>
      <c r="AD146" s="79">
        <v>1</v>
      </c>
      <c r="AE146" s="82" t="s">
        <v>698</v>
      </c>
      <c r="AF146" s="79" t="b">
        <v>0</v>
      </c>
      <c r="AG146" s="79" t="s">
        <v>702</v>
      </c>
      <c r="AH146" s="79"/>
      <c r="AI146" s="82" t="s">
        <v>698</v>
      </c>
      <c r="AJ146" s="79" t="b">
        <v>0</v>
      </c>
      <c r="AK146" s="79">
        <v>1</v>
      </c>
      <c r="AL146" s="82" t="s">
        <v>698</v>
      </c>
      <c r="AM146" s="79" t="s">
        <v>711</v>
      </c>
      <c r="AN146" s="79" t="b">
        <v>0</v>
      </c>
      <c r="AO146" s="82" t="s">
        <v>683</v>
      </c>
      <c r="AP146" s="79" t="s">
        <v>176</v>
      </c>
      <c r="AQ146" s="79">
        <v>0</v>
      </c>
      <c r="AR146" s="79">
        <v>0</v>
      </c>
      <c r="AS146" s="79"/>
      <c r="AT146" s="79"/>
      <c r="AU146" s="79"/>
      <c r="AV146" s="79"/>
      <c r="AW146" s="79"/>
      <c r="AX146" s="79"/>
      <c r="AY146" s="79"/>
      <c r="AZ146" s="79"/>
      <c r="BA146">
        <v>17</v>
      </c>
      <c r="BB146" s="78" t="str">
        <f>REPLACE(INDEX(GroupVertices[Group],MATCH(Edges[[#This Row],[Vertex 1]],GroupVertices[Vertex],0)),1,1,"")</f>
        <v>1</v>
      </c>
      <c r="BC146" s="78" t="str">
        <f>REPLACE(INDEX(GroupVertices[Group],MATCH(Edges[[#This Row],[Vertex 2]],GroupVertices[Vertex],0)),1,1,"")</f>
        <v>1</v>
      </c>
      <c r="BD146" s="48">
        <v>0</v>
      </c>
      <c r="BE146" s="49">
        <v>0</v>
      </c>
      <c r="BF146" s="48">
        <v>3</v>
      </c>
      <c r="BG146" s="49">
        <v>8.823529411764707</v>
      </c>
      <c r="BH146" s="48">
        <v>0</v>
      </c>
      <c r="BI146" s="49">
        <v>0</v>
      </c>
      <c r="BJ146" s="48">
        <v>31</v>
      </c>
      <c r="BK146" s="49">
        <v>91.17647058823529</v>
      </c>
      <c r="BL146" s="48">
        <v>34</v>
      </c>
    </row>
    <row r="147" spans="1:64" ht="15">
      <c r="A147" s="64" t="s">
        <v>263</v>
      </c>
      <c r="B147" s="64" t="s">
        <v>263</v>
      </c>
      <c r="C147" s="65" t="s">
        <v>2143</v>
      </c>
      <c r="D147" s="66">
        <v>10</v>
      </c>
      <c r="E147" s="67" t="s">
        <v>136</v>
      </c>
      <c r="F147" s="68">
        <v>12</v>
      </c>
      <c r="G147" s="65"/>
      <c r="H147" s="69"/>
      <c r="I147" s="70"/>
      <c r="J147" s="70"/>
      <c r="K147" s="34" t="s">
        <v>65</v>
      </c>
      <c r="L147" s="77">
        <v>147</v>
      </c>
      <c r="M147" s="77"/>
      <c r="N147" s="72"/>
      <c r="O147" s="79" t="s">
        <v>176</v>
      </c>
      <c r="P147" s="81">
        <v>43572.66722222222</v>
      </c>
      <c r="Q147" s="79" t="s">
        <v>373</v>
      </c>
      <c r="R147" s="84" t="s">
        <v>407</v>
      </c>
      <c r="S147" s="79" t="s">
        <v>411</v>
      </c>
      <c r="T147" s="79" t="s">
        <v>449</v>
      </c>
      <c r="U147" s="84" t="s">
        <v>471</v>
      </c>
      <c r="V147" s="84" t="s">
        <v>471</v>
      </c>
      <c r="W147" s="81">
        <v>43572.66722222222</v>
      </c>
      <c r="X147" s="84" t="s">
        <v>591</v>
      </c>
      <c r="Y147" s="79"/>
      <c r="Z147" s="79"/>
      <c r="AA147" s="82" t="s">
        <v>684</v>
      </c>
      <c r="AB147" s="79"/>
      <c r="AC147" s="79" t="b">
        <v>0</v>
      </c>
      <c r="AD147" s="79">
        <v>2</v>
      </c>
      <c r="AE147" s="82" t="s">
        <v>698</v>
      </c>
      <c r="AF147" s="79" t="b">
        <v>0</v>
      </c>
      <c r="AG147" s="79" t="s">
        <v>702</v>
      </c>
      <c r="AH147" s="79"/>
      <c r="AI147" s="82" t="s">
        <v>698</v>
      </c>
      <c r="AJ147" s="79" t="b">
        <v>0</v>
      </c>
      <c r="AK147" s="79">
        <v>0</v>
      </c>
      <c r="AL147" s="82" t="s">
        <v>698</v>
      </c>
      <c r="AM147" s="79" t="s">
        <v>711</v>
      </c>
      <c r="AN147" s="79" t="b">
        <v>0</v>
      </c>
      <c r="AO147" s="82" t="s">
        <v>684</v>
      </c>
      <c r="AP147" s="79" t="s">
        <v>176</v>
      </c>
      <c r="AQ147" s="79">
        <v>0</v>
      </c>
      <c r="AR147" s="79">
        <v>0</v>
      </c>
      <c r="AS147" s="79"/>
      <c r="AT147" s="79"/>
      <c r="AU147" s="79"/>
      <c r="AV147" s="79"/>
      <c r="AW147" s="79"/>
      <c r="AX147" s="79"/>
      <c r="AY147" s="79"/>
      <c r="AZ147" s="79"/>
      <c r="BA147">
        <v>17</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4.3478260869565215</v>
      </c>
      <c r="BH147" s="48">
        <v>0</v>
      </c>
      <c r="BI147" s="49">
        <v>0</v>
      </c>
      <c r="BJ147" s="48">
        <v>22</v>
      </c>
      <c r="BK147" s="49">
        <v>95.65217391304348</v>
      </c>
      <c r="BL147" s="48">
        <v>23</v>
      </c>
    </row>
    <row r="148" spans="1:64" ht="15">
      <c r="A148" s="64" t="s">
        <v>263</v>
      </c>
      <c r="B148" s="64" t="s">
        <v>263</v>
      </c>
      <c r="C148" s="65" t="s">
        <v>2143</v>
      </c>
      <c r="D148" s="66">
        <v>10</v>
      </c>
      <c r="E148" s="67" t="s">
        <v>136</v>
      </c>
      <c r="F148" s="68">
        <v>12</v>
      </c>
      <c r="G148" s="65"/>
      <c r="H148" s="69"/>
      <c r="I148" s="70"/>
      <c r="J148" s="70"/>
      <c r="K148" s="34" t="s">
        <v>65</v>
      </c>
      <c r="L148" s="77">
        <v>148</v>
      </c>
      <c r="M148" s="77"/>
      <c r="N148" s="72"/>
      <c r="O148" s="79" t="s">
        <v>176</v>
      </c>
      <c r="P148" s="81">
        <v>43573.635671296295</v>
      </c>
      <c r="Q148" s="79" t="s">
        <v>374</v>
      </c>
      <c r="R148" s="84" t="s">
        <v>404</v>
      </c>
      <c r="S148" s="79" t="s">
        <v>411</v>
      </c>
      <c r="T148" s="79" t="s">
        <v>447</v>
      </c>
      <c r="U148" s="79"/>
      <c r="V148" s="84" t="s">
        <v>508</v>
      </c>
      <c r="W148" s="81">
        <v>43573.635671296295</v>
      </c>
      <c r="X148" s="84" t="s">
        <v>592</v>
      </c>
      <c r="Y148" s="79"/>
      <c r="Z148" s="79"/>
      <c r="AA148" s="82" t="s">
        <v>685</v>
      </c>
      <c r="AB148" s="79"/>
      <c r="AC148" s="79" t="b">
        <v>0</v>
      </c>
      <c r="AD148" s="79">
        <v>3</v>
      </c>
      <c r="AE148" s="82" t="s">
        <v>698</v>
      </c>
      <c r="AF148" s="79" t="b">
        <v>0</v>
      </c>
      <c r="AG148" s="79" t="s">
        <v>702</v>
      </c>
      <c r="AH148" s="79"/>
      <c r="AI148" s="82" t="s">
        <v>698</v>
      </c>
      <c r="AJ148" s="79" t="b">
        <v>0</v>
      </c>
      <c r="AK148" s="79">
        <v>2</v>
      </c>
      <c r="AL148" s="82" t="s">
        <v>698</v>
      </c>
      <c r="AM148" s="79" t="s">
        <v>711</v>
      </c>
      <c r="AN148" s="79" t="b">
        <v>0</v>
      </c>
      <c r="AO148" s="82" t="s">
        <v>685</v>
      </c>
      <c r="AP148" s="79" t="s">
        <v>176</v>
      </c>
      <c r="AQ148" s="79">
        <v>0</v>
      </c>
      <c r="AR148" s="79">
        <v>0</v>
      </c>
      <c r="AS148" s="79"/>
      <c r="AT148" s="79"/>
      <c r="AU148" s="79"/>
      <c r="AV148" s="79"/>
      <c r="AW148" s="79"/>
      <c r="AX148" s="79"/>
      <c r="AY148" s="79"/>
      <c r="AZ148" s="79"/>
      <c r="BA148">
        <v>17</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5.2631578947368425</v>
      </c>
      <c r="BH148" s="48">
        <v>0</v>
      </c>
      <c r="BI148" s="49">
        <v>0</v>
      </c>
      <c r="BJ148" s="48">
        <v>18</v>
      </c>
      <c r="BK148" s="49">
        <v>94.73684210526316</v>
      </c>
      <c r="BL148" s="48">
        <v>19</v>
      </c>
    </row>
    <row r="149" spans="1:64" ht="15">
      <c r="A149" s="64" t="s">
        <v>263</v>
      </c>
      <c r="B149" s="64" t="s">
        <v>263</v>
      </c>
      <c r="C149" s="65" t="s">
        <v>2143</v>
      </c>
      <c r="D149" s="66">
        <v>10</v>
      </c>
      <c r="E149" s="67" t="s">
        <v>136</v>
      </c>
      <c r="F149" s="68">
        <v>12</v>
      </c>
      <c r="G149" s="65"/>
      <c r="H149" s="69"/>
      <c r="I149" s="70"/>
      <c r="J149" s="70"/>
      <c r="K149" s="34" t="s">
        <v>65</v>
      </c>
      <c r="L149" s="77">
        <v>149</v>
      </c>
      <c r="M149" s="77"/>
      <c r="N149" s="72"/>
      <c r="O149" s="79" t="s">
        <v>176</v>
      </c>
      <c r="P149" s="81">
        <v>43574.63568287037</v>
      </c>
      <c r="Q149" s="79" t="s">
        <v>375</v>
      </c>
      <c r="R149" s="84" t="s">
        <v>404</v>
      </c>
      <c r="S149" s="79" t="s">
        <v>411</v>
      </c>
      <c r="T149" s="79" t="s">
        <v>447</v>
      </c>
      <c r="U149" s="79"/>
      <c r="V149" s="84" t="s">
        <v>508</v>
      </c>
      <c r="W149" s="81">
        <v>43574.63568287037</v>
      </c>
      <c r="X149" s="84" t="s">
        <v>593</v>
      </c>
      <c r="Y149" s="79"/>
      <c r="Z149" s="79"/>
      <c r="AA149" s="82" t="s">
        <v>686</v>
      </c>
      <c r="AB149" s="79"/>
      <c r="AC149" s="79" t="b">
        <v>0</v>
      </c>
      <c r="AD149" s="79">
        <v>0</v>
      </c>
      <c r="AE149" s="82" t="s">
        <v>698</v>
      </c>
      <c r="AF149" s="79" t="b">
        <v>0</v>
      </c>
      <c r="AG149" s="79" t="s">
        <v>702</v>
      </c>
      <c r="AH149" s="79"/>
      <c r="AI149" s="82" t="s">
        <v>698</v>
      </c>
      <c r="AJ149" s="79" t="b">
        <v>0</v>
      </c>
      <c r="AK149" s="79">
        <v>2</v>
      </c>
      <c r="AL149" s="82" t="s">
        <v>698</v>
      </c>
      <c r="AM149" s="79" t="s">
        <v>711</v>
      </c>
      <c r="AN149" s="79" t="b">
        <v>0</v>
      </c>
      <c r="AO149" s="82" t="s">
        <v>686</v>
      </c>
      <c r="AP149" s="79" t="s">
        <v>176</v>
      </c>
      <c r="AQ149" s="79">
        <v>0</v>
      </c>
      <c r="AR149" s="79">
        <v>0</v>
      </c>
      <c r="AS149" s="79"/>
      <c r="AT149" s="79"/>
      <c r="AU149" s="79"/>
      <c r="AV149" s="79"/>
      <c r="AW149" s="79"/>
      <c r="AX149" s="79"/>
      <c r="AY149" s="79"/>
      <c r="AZ149" s="79"/>
      <c r="BA149">
        <v>17</v>
      </c>
      <c r="BB149" s="78" t="str">
        <f>REPLACE(INDEX(GroupVertices[Group],MATCH(Edges[[#This Row],[Vertex 1]],GroupVertices[Vertex],0)),1,1,"")</f>
        <v>1</v>
      </c>
      <c r="BC149" s="78" t="str">
        <f>REPLACE(INDEX(GroupVertices[Group],MATCH(Edges[[#This Row],[Vertex 2]],GroupVertices[Vertex],0)),1,1,"")</f>
        <v>1</v>
      </c>
      <c r="BD149" s="48">
        <v>1</v>
      </c>
      <c r="BE149" s="49">
        <v>5.2631578947368425</v>
      </c>
      <c r="BF149" s="48">
        <v>0</v>
      </c>
      <c r="BG149" s="49">
        <v>0</v>
      </c>
      <c r="BH149" s="48">
        <v>0</v>
      </c>
      <c r="BI149" s="49">
        <v>0</v>
      </c>
      <c r="BJ149" s="48">
        <v>18</v>
      </c>
      <c r="BK149" s="49">
        <v>94.73684210526316</v>
      </c>
      <c r="BL149" s="48">
        <v>19</v>
      </c>
    </row>
    <row r="150" spans="1:64" ht="15">
      <c r="A150" s="64" t="s">
        <v>263</v>
      </c>
      <c r="B150" s="64" t="s">
        <v>263</v>
      </c>
      <c r="C150" s="65" t="s">
        <v>2143</v>
      </c>
      <c r="D150" s="66">
        <v>10</v>
      </c>
      <c r="E150" s="67" t="s">
        <v>136</v>
      </c>
      <c r="F150" s="68">
        <v>12</v>
      </c>
      <c r="G150" s="65"/>
      <c r="H150" s="69"/>
      <c r="I150" s="70"/>
      <c r="J150" s="70"/>
      <c r="K150" s="34" t="s">
        <v>65</v>
      </c>
      <c r="L150" s="77">
        <v>150</v>
      </c>
      <c r="M150" s="77"/>
      <c r="N150" s="72"/>
      <c r="O150" s="79" t="s">
        <v>176</v>
      </c>
      <c r="P150" s="81">
        <v>43575.635613425926</v>
      </c>
      <c r="Q150" s="79" t="s">
        <v>376</v>
      </c>
      <c r="R150" s="84" t="s">
        <v>404</v>
      </c>
      <c r="S150" s="79" t="s">
        <v>411</v>
      </c>
      <c r="T150" s="79" t="s">
        <v>447</v>
      </c>
      <c r="U150" s="79"/>
      <c r="V150" s="84" t="s">
        <v>508</v>
      </c>
      <c r="W150" s="81">
        <v>43575.635613425926</v>
      </c>
      <c r="X150" s="84" t="s">
        <v>594</v>
      </c>
      <c r="Y150" s="79"/>
      <c r="Z150" s="79"/>
      <c r="AA150" s="82" t="s">
        <v>687</v>
      </c>
      <c r="AB150" s="79"/>
      <c r="AC150" s="79" t="b">
        <v>0</v>
      </c>
      <c r="AD150" s="79">
        <v>2</v>
      </c>
      <c r="AE150" s="82" t="s">
        <v>698</v>
      </c>
      <c r="AF150" s="79" t="b">
        <v>0</v>
      </c>
      <c r="AG150" s="79" t="s">
        <v>702</v>
      </c>
      <c r="AH150" s="79"/>
      <c r="AI150" s="82" t="s">
        <v>698</v>
      </c>
      <c r="AJ150" s="79" t="b">
        <v>0</v>
      </c>
      <c r="AK150" s="79">
        <v>3</v>
      </c>
      <c r="AL150" s="82" t="s">
        <v>698</v>
      </c>
      <c r="AM150" s="79" t="s">
        <v>711</v>
      </c>
      <c r="AN150" s="79" t="b">
        <v>0</v>
      </c>
      <c r="AO150" s="82" t="s">
        <v>687</v>
      </c>
      <c r="AP150" s="79" t="s">
        <v>176</v>
      </c>
      <c r="AQ150" s="79">
        <v>0</v>
      </c>
      <c r="AR150" s="79">
        <v>0</v>
      </c>
      <c r="AS150" s="79"/>
      <c r="AT150" s="79"/>
      <c r="AU150" s="79"/>
      <c r="AV150" s="79"/>
      <c r="AW150" s="79"/>
      <c r="AX150" s="79"/>
      <c r="AY150" s="79"/>
      <c r="AZ150" s="79"/>
      <c r="BA150">
        <v>17</v>
      </c>
      <c r="BB150" s="78" t="str">
        <f>REPLACE(INDEX(GroupVertices[Group],MATCH(Edges[[#This Row],[Vertex 1]],GroupVertices[Vertex],0)),1,1,"")</f>
        <v>1</v>
      </c>
      <c r="BC150" s="78" t="str">
        <f>REPLACE(INDEX(GroupVertices[Group],MATCH(Edges[[#This Row],[Vertex 2]],GroupVertices[Vertex],0)),1,1,"")</f>
        <v>1</v>
      </c>
      <c r="BD150" s="48">
        <v>2</v>
      </c>
      <c r="BE150" s="49">
        <v>9.523809523809524</v>
      </c>
      <c r="BF150" s="48">
        <v>0</v>
      </c>
      <c r="BG150" s="49">
        <v>0</v>
      </c>
      <c r="BH150" s="48">
        <v>0</v>
      </c>
      <c r="BI150" s="49">
        <v>0</v>
      </c>
      <c r="BJ150" s="48">
        <v>19</v>
      </c>
      <c r="BK150" s="49">
        <v>90.47619047619048</v>
      </c>
      <c r="BL150" s="48">
        <v>21</v>
      </c>
    </row>
    <row r="151" spans="1:64" ht="15">
      <c r="A151" s="64" t="s">
        <v>263</v>
      </c>
      <c r="B151" s="64" t="s">
        <v>263</v>
      </c>
      <c r="C151" s="65" t="s">
        <v>2143</v>
      </c>
      <c r="D151" s="66">
        <v>10</v>
      </c>
      <c r="E151" s="67" t="s">
        <v>136</v>
      </c>
      <c r="F151" s="68">
        <v>12</v>
      </c>
      <c r="G151" s="65"/>
      <c r="H151" s="69"/>
      <c r="I151" s="70"/>
      <c r="J151" s="70"/>
      <c r="K151" s="34" t="s">
        <v>65</v>
      </c>
      <c r="L151" s="77">
        <v>151</v>
      </c>
      <c r="M151" s="77"/>
      <c r="N151" s="72"/>
      <c r="O151" s="79" t="s">
        <v>176</v>
      </c>
      <c r="P151" s="81">
        <v>43576.63560185185</v>
      </c>
      <c r="Q151" s="79" t="s">
        <v>377</v>
      </c>
      <c r="R151" s="84" t="s">
        <v>405</v>
      </c>
      <c r="S151" s="79" t="s">
        <v>411</v>
      </c>
      <c r="T151" s="79" t="s">
        <v>447</v>
      </c>
      <c r="U151" s="79"/>
      <c r="V151" s="84" t="s">
        <v>508</v>
      </c>
      <c r="W151" s="81">
        <v>43576.63560185185</v>
      </c>
      <c r="X151" s="84" t="s">
        <v>595</v>
      </c>
      <c r="Y151" s="79"/>
      <c r="Z151" s="79"/>
      <c r="AA151" s="82" t="s">
        <v>688</v>
      </c>
      <c r="AB151" s="79"/>
      <c r="AC151" s="79" t="b">
        <v>0</v>
      </c>
      <c r="AD151" s="79">
        <v>2</v>
      </c>
      <c r="AE151" s="82" t="s">
        <v>698</v>
      </c>
      <c r="AF151" s="79" t="b">
        <v>0</v>
      </c>
      <c r="AG151" s="79" t="s">
        <v>702</v>
      </c>
      <c r="AH151" s="79"/>
      <c r="AI151" s="82" t="s">
        <v>698</v>
      </c>
      <c r="AJ151" s="79" t="b">
        <v>0</v>
      </c>
      <c r="AK151" s="79">
        <v>2</v>
      </c>
      <c r="AL151" s="82" t="s">
        <v>698</v>
      </c>
      <c r="AM151" s="79" t="s">
        <v>711</v>
      </c>
      <c r="AN151" s="79" t="b">
        <v>0</v>
      </c>
      <c r="AO151" s="82" t="s">
        <v>688</v>
      </c>
      <c r="AP151" s="79" t="s">
        <v>176</v>
      </c>
      <c r="AQ151" s="79">
        <v>0</v>
      </c>
      <c r="AR151" s="79">
        <v>0</v>
      </c>
      <c r="AS151" s="79"/>
      <c r="AT151" s="79"/>
      <c r="AU151" s="79"/>
      <c r="AV151" s="79"/>
      <c r="AW151" s="79"/>
      <c r="AX151" s="79"/>
      <c r="AY151" s="79"/>
      <c r="AZ151" s="79"/>
      <c r="BA151">
        <v>17</v>
      </c>
      <c r="BB151" s="78" t="str">
        <f>REPLACE(INDEX(GroupVertices[Group],MATCH(Edges[[#This Row],[Vertex 1]],GroupVertices[Vertex],0)),1,1,"")</f>
        <v>1</v>
      </c>
      <c r="BC151" s="78" t="str">
        <f>REPLACE(INDEX(GroupVertices[Group],MATCH(Edges[[#This Row],[Vertex 2]],GroupVertices[Vertex],0)),1,1,"")</f>
        <v>1</v>
      </c>
      <c r="BD151" s="48">
        <v>1</v>
      </c>
      <c r="BE151" s="49">
        <v>3.7037037037037037</v>
      </c>
      <c r="BF151" s="48">
        <v>1</v>
      </c>
      <c r="BG151" s="49">
        <v>3.7037037037037037</v>
      </c>
      <c r="BH151" s="48">
        <v>0</v>
      </c>
      <c r="BI151" s="49">
        <v>0</v>
      </c>
      <c r="BJ151" s="48">
        <v>25</v>
      </c>
      <c r="BK151" s="49">
        <v>92.5925925925926</v>
      </c>
      <c r="BL151" s="48">
        <v>27</v>
      </c>
    </row>
    <row r="152" spans="1:64" ht="15">
      <c r="A152" s="64" t="s">
        <v>263</v>
      </c>
      <c r="B152" s="64" t="s">
        <v>263</v>
      </c>
      <c r="C152" s="65" t="s">
        <v>2143</v>
      </c>
      <c r="D152" s="66">
        <v>10</v>
      </c>
      <c r="E152" s="67" t="s">
        <v>136</v>
      </c>
      <c r="F152" s="68">
        <v>12</v>
      </c>
      <c r="G152" s="65"/>
      <c r="H152" s="69"/>
      <c r="I152" s="70"/>
      <c r="J152" s="70"/>
      <c r="K152" s="34" t="s">
        <v>65</v>
      </c>
      <c r="L152" s="77">
        <v>152</v>
      </c>
      <c r="M152" s="77"/>
      <c r="N152" s="72"/>
      <c r="O152" s="79" t="s">
        <v>176</v>
      </c>
      <c r="P152" s="81">
        <v>43577.635671296295</v>
      </c>
      <c r="Q152" s="79" t="s">
        <v>378</v>
      </c>
      <c r="R152" s="84" t="s">
        <v>405</v>
      </c>
      <c r="S152" s="79" t="s">
        <v>411</v>
      </c>
      <c r="T152" s="79" t="s">
        <v>447</v>
      </c>
      <c r="U152" s="79"/>
      <c r="V152" s="84" t="s">
        <v>508</v>
      </c>
      <c r="W152" s="81">
        <v>43577.635671296295</v>
      </c>
      <c r="X152" s="84" t="s">
        <v>596</v>
      </c>
      <c r="Y152" s="79"/>
      <c r="Z152" s="79"/>
      <c r="AA152" s="82" t="s">
        <v>689</v>
      </c>
      <c r="AB152" s="79"/>
      <c r="AC152" s="79" t="b">
        <v>0</v>
      </c>
      <c r="AD152" s="79">
        <v>1</v>
      </c>
      <c r="AE152" s="82" t="s">
        <v>698</v>
      </c>
      <c r="AF152" s="79" t="b">
        <v>0</v>
      </c>
      <c r="AG152" s="79" t="s">
        <v>702</v>
      </c>
      <c r="AH152" s="79"/>
      <c r="AI152" s="82" t="s">
        <v>698</v>
      </c>
      <c r="AJ152" s="79" t="b">
        <v>0</v>
      </c>
      <c r="AK152" s="79">
        <v>4</v>
      </c>
      <c r="AL152" s="82" t="s">
        <v>698</v>
      </c>
      <c r="AM152" s="79" t="s">
        <v>711</v>
      </c>
      <c r="AN152" s="79" t="b">
        <v>0</v>
      </c>
      <c r="AO152" s="82" t="s">
        <v>689</v>
      </c>
      <c r="AP152" s="79" t="s">
        <v>176</v>
      </c>
      <c r="AQ152" s="79">
        <v>0</v>
      </c>
      <c r="AR152" s="79">
        <v>0</v>
      </c>
      <c r="AS152" s="79"/>
      <c r="AT152" s="79"/>
      <c r="AU152" s="79"/>
      <c r="AV152" s="79"/>
      <c r="AW152" s="79"/>
      <c r="AX152" s="79"/>
      <c r="AY152" s="79"/>
      <c r="AZ152" s="79"/>
      <c r="BA152">
        <v>17</v>
      </c>
      <c r="BB152" s="78" t="str">
        <f>REPLACE(INDEX(GroupVertices[Group],MATCH(Edges[[#This Row],[Vertex 1]],GroupVertices[Vertex],0)),1,1,"")</f>
        <v>1</v>
      </c>
      <c r="BC152" s="78" t="str">
        <f>REPLACE(INDEX(GroupVertices[Group],MATCH(Edges[[#This Row],[Vertex 2]],GroupVertices[Vertex],0)),1,1,"")</f>
        <v>1</v>
      </c>
      <c r="BD152" s="48">
        <v>0</v>
      </c>
      <c r="BE152" s="49">
        <v>0</v>
      </c>
      <c r="BF152" s="48">
        <v>2</v>
      </c>
      <c r="BG152" s="49">
        <v>8.695652173913043</v>
      </c>
      <c r="BH152" s="48">
        <v>1</v>
      </c>
      <c r="BI152" s="49">
        <v>4.3478260869565215</v>
      </c>
      <c r="BJ152" s="48">
        <v>21</v>
      </c>
      <c r="BK152" s="49">
        <v>91.30434782608695</v>
      </c>
      <c r="BL152" s="48">
        <v>23</v>
      </c>
    </row>
    <row r="153" spans="1:64" ht="15">
      <c r="A153" s="64" t="s">
        <v>263</v>
      </c>
      <c r="B153" s="64" t="s">
        <v>263</v>
      </c>
      <c r="C153" s="65" t="s">
        <v>2143</v>
      </c>
      <c r="D153" s="66">
        <v>10</v>
      </c>
      <c r="E153" s="67" t="s">
        <v>136</v>
      </c>
      <c r="F153" s="68">
        <v>12</v>
      </c>
      <c r="G153" s="65"/>
      <c r="H153" s="69"/>
      <c r="I153" s="70"/>
      <c r="J153" s="70"/>
      <c r="K153" s="34" t="s">
        <v>65</v>
      </c>
      <c r="L153" s="77">
        <v>153</v>
      </c>
      <c r="M153" s="77"/>
      <c r="N153" s="72"/>
      <c r="O153" s="79" t="s">
        <v>176</v>
      </c>
      <c r="P153" s="81">
        <v>43578.63564814815</v>
      </c>
      <c r="Q153" s="79" t="s">
        <v>379</v>
      </c>
      <c r="R153" s="84" t="s">
        <v>404</v>
      </c>
      <c r="S153" s="79" t="s">
        <v>411</v>
      </c>
      <c r="T153" s="79" t="s">
        <v>447</v>
      </c>
      <c r="U153" s="79"/>
      <c r="V153" s="84" t="s">
        <v>508</v>
      </c>
      <c r="W153" s="81">
        <v>43578.63564814815</v>
      </c>
      <c r="X153" s="84" t="s">
        <v>597</v>
      </c>
      <c r="Y153" s="79"/>
      <c r="Z153" s="79"/>
      <c r="AA153" s="82" t="s">
        <v>690</v>
      </c>
      <c r="AB153" s="79"/>
      <c r="AC153" s="79" t="b">
        <v>0</v>
      </c>
      <c r="AD153" s="79">
        <v>1</v>
      </c>
      <c r="AE153" s="82" t="s">
        <v>698</v>
      </c>
      <c r="AF153" s="79" t="b">
        <v>0</v>
      </c>
      <c r="AG153" s="79" t="s">
        <v>702</v>
      </c>
      <c r="AH153" s="79"/>
      <c r="AI153" s="82" t="s">
        <v>698</v>
      </c>
      <c r="AJ153" s="79" t="b">
        <v>0</v>
      </c>
      <c r="AK153" s="79">
        <v>1</v>
      </c>
      <c r="AL153" s="82" t="s">
        <v>698</v>
      </c>
      <c r="AM153" s="79" t="s">
        <v>711</v>
      </c>
      <c r="AN153" s="79" t="b">
        <v>0</v>
      </c>
      <c r="AO153" s="82" t="s">
        <v>690</v>
      </c>
      <c r="AP153" s="79" t="s">
        <v>176</v>
      </c>
      <c r="AQ153" s="79">
        <v>0</v>
      </c>
      <c r="AR153" s="79">
        <v>0</v>
      </c>
      <c r="AS153" s="79"/>
      <c r="AT153" s="79"/>
      <c r="AU153" s="79"/>
      <c r="AV153" s="79"/>
      <c r="AW153" s="79"/>
      <c r="AX153" s="79"/>
      <c r="AY153" s="79"/>
      <c r="AZ153" s="79"/>
      <c r="BA153">
        <v>17</v>
      </c>
      <c r="BB153" s="78" t="str">
        <f>REPLACE(INDEX(GroupVertices[Group],MATCH(Edges[[#This Row],[Vertex 1]],GroupVertices[Vertex],0)),1,1,"")</f>
        <v>1</v>
      </c>
      <c r="BC153" s="78" t="str">
        <f>REPLACE(INDEX(GroupVertices[Group],MATCH(Edges[[#This Row],[Vertex 2]],GroupVertices[Vertex],0)),1,1,"")</f>
        <v>1</v>
      </c>
      <c r="BD153" s="48">
        <v>2</v>
      </c>
      <c r="BE153" s="49">
        <v>8.695652173913043</v>
      </c>
      <c r="BF153" s="48">
        <v>0</v>
      </c>
      <c r="BG153" s="49">
        <v>0</v>
      </c>
      <c r="BH153" s="48">
        <v>0</v>
      </c>
      <c r="BI153" s="49">
        <v>0</v>
      </c>
      <c r="BJ153" s="48">
        <v>21</v>
      </c>
      <c r="BK153" s="49">
        <v>91.30434782608695</v>
      </c>
      <c r="BL153" s="48">
        <v>23</v>
      </c>
    </row>
    <row r="154" spans="1:64" ht="15">
      <c r="A154" s="64" t="s">
        <v>263</v>
      </c>
      <c r="B154" s="64" t="s">
        <v>263</v>
      </c>
      <c r="C154" s="65" t="s">
        <v>2143</v>
      </c>
      <c r="D154" s="66">
        <v>10</v>
      </c>
      <c r="E154" s="67" t="s">
        <v>136</v>
      </c>
      <c r="F154" s="68">
        <v>12</v>
      </c>
      <c r="G154" s="65"/>
      <c r="H154" s="69"/>
      <c r="I154" s="70"/>
      <c r="J154" s="70"/>
      <c r="K154" s="34" t="s">
        <v>65</v>
      </c>
      <c r="L154" s="77">
        <v>154</v>
      </c>
      <c r="M154" s="77"/>
      <c r="N154" s="72"/>
      <c r="O154" s="79" t="s">
        <v>176</v>
      </c>
      <c r="P154" s="81">
        <v>43578.660046296296</v>
      </c>
      <c r="Q154" s="79" t="s">
        <v>380</v>
      </c>
      <c r="R154" s="84" t="s">
        <v>408</v>
      </c>
      <c r="S154" s="79" t="s">
        <v>411</v>
      </c>
      <c r="T154" s="79" t="s">
        <v>450</v>
      </c>
      <c r="U154" s="79"/>
      <c r="V154" s="84" t="s">
        <v>508</v>
      </c>
      <c r="W154" s="81">
        <v>43578.660046296296</v>
      </c>
      <c r="X154" s="84" t="s">
        <v>598</v>
      </c>
      <c r="Y154" s="79"/>
      <c r="Z154" s="79"/>
      <c r="AA154" s="82" t="s">
        <v>691</v>
      </c>
      <c r="AB154" s="79"/>
      <c r="AC154" s="79" t="b">
        <v>0</v>
      </c>
      <c r="AD154" s="79">
        <v>1</v>
      </c>
      <c r="AE154" s="82" t="s">
        <v>698</v>
      </c>
      <c r="AF154" s="79" t="b">
        <v>0</v>
      </c>
      <c r="AG154" s="79" t="s">
        <v>702</v>
      </c>
      <c r="AH154" s="79"/>
      <c r="AI154" s="82" t="s">
        <v>698</v>
      </c>
      <c r="AJ154" s="79" t="b">
        <v>0</v>
      </c>
      <c r="AK154" s="79">
        <v>1</v>
      </c>
      <c r="AL154" s="82" t="s">
        <v>698</v>
      </c>
      <c r="AM154" s="79" t="s">
        <v>705</v>
      </c>
      <c r="AN154" s="79" t="b">
        <v>0</v>
      </c>
      <c r="AO154" s="82" t="s">
        <v>691</v>
      </c>
      <c r="AP154" s="79" t="s">
        <v>176</v>
      </c>
      <c r="AQ154" s="79">
        <v>0</v>
      </c>
      <c r="AR154" s="79">
        <v>0</v>
      </c>
      <c r="AS154" s="79"/>
      <c r="AT154" s="79"/>
      <c r="AU154" s="79"/>
      <c r="AV154" s="79"/>
      <c r="AW154" s="79"/>
      <c r="AX154" s="79"/>
      <c r="AY154" s="79"/>
      <c r="AZ154" s="79"/>
      <c r="BA154">
        <v>17</v>
      </c>
      <c r="BB154" s="78" t="str">
        <f>REPLACE(INDEX(GroupVertices[Group],MATCH(Edges[[#This Row],[Vertex 1]],GroupVertices[Vertex],0)),1,1,"")</f>
        <v>1</v>
      </c>
      <c r="BC154" s="78" t="str">
        <f>REPLACE(INDEX(GroupVertices[Group],MATCH(Edges[[#This Row],[Vertex 2]],GroupVertices[Vertex],0)),1,1,"")</f>
        <v>1</v>
      </c>
      <c r="BD154" s="48">
        <v>1</v>
      </c>
      <c r="BE154" s="49">
        <v>2.7027027027027026</v>
      </c>
      <c r="BF154" s="48">
        <v>1</v>
      </c>
      <c r="BG154" s="49">
        <v>2.7027027027027026</v>
      </c>
      <c r="BH154" s="48">
        <v>0</v>
      </c>
      <c r="BI154" s="49">
        <v>0</v>
      </c>
      <c r="BJ154" s="48">
        <v>35</v>
      </c>
      <c r="BK154" s="49">
        <v>94.5945945945946</v>
      </c>
      <c r="BL154" s="48">
        <v>37</v>
      </c>
    </row>
    <row r="155" spans="1:64" ht="15">
      <c r="A155" s="64" t="s">
        <v>263</v>
      </c>
      <c r="B155" s="64" t="s">
        <v>263</v>
      </c>
      <c r="C155" s="65" t="s">
        <v>2143</v>
      </c>
      <c r="D155" s="66">
        <v>10</v>
      </c>
      <c r="E155" s="67" t="s">
        <v>136</v>
      </c>
      <c r="F155" s="68">
        <v>12</v>
      </c>
      <c r="G155" s="65"/>
      <c r="H155" s="69"/>
      <c r="I155" s="70"/>
      <c r="J155" s="70"/>
      <c r="K155" s="34" t="s">
        <v>65</v>
      </c>
      <c r="L155" s="77">
        <v>155</v>
      </c>
      <c r="M155" s="77"/>
      <c r="N155" s="72"/>
      <c r="O155" s="79" t="s">
        <v>176</v>
      </c>
      <c r="P155" s="81">
        <v>43578.667233796295</v>
      </c>
      <c r="Q155" s="79" t="s">
        <v>381</v>
      </c>
      <c r="R155" s="84" t="s">
        <v>409</v>
      </c>
      <c r="S155" s="79" t="s">
        <v>418</v>
      </c>
      <c r="T155" s="79" t="s">
        <v>451</v>
      </c>
      <c r="U155" s="84" t="s">
        <v>472</v>
      </c>
      <c r="V155" s="84" t="s">
        <v>472</v>
      </c>
      <c r="W155" s="81">
        <v>43578.667233796295</v>
      </c>
      <c r="X155" s="84" t="s">
        <v>599</v>
      </c>
      <c r="Y155" s="79"/>
      <c r="Z155" s="79"/>
      <c r="AA155" s="82" t="s">
        <v>692</v>
      </c>
      <c r="AB155" s="79"/>
      <c r="AC155" s="79" t="b">
        <v>0</v>
      </c>
      <c r="AD155" s="79">
        <v>1</v>
      </c>
      <c r="AE155" s="82" t="s">
        <v>698</v>
      </c>
      <c r="AF155" s="79" t="b">
        <v>0</v>
      </c>
      <c r="AG155" s="79" t="s">
        <v>702</v>
      </c>
      <c r="AH155" s="79"/>
      <c r="AI155" s="82" t="s">
        <v>698</v>
      </c>
      <c r="AJ155" s="79" t="b">
        <v>0</v>
      </c>
      <c r="AK155" s="79">
        <v>1</v>
      </c>
      <c r="AL155" s="82" t="s">
        <v>698</v>
      </c>
      <c r="AM155" s="79" t="s">
        <v>711</v>
      </c>
      <c r="AN155" s="79" t="b">
        <v>0</v>
      </c>
      <c r="AO155" s="82" t="s">
        <v>692</v>
      </c>
      <c r="AP155" s="79" t="s">
        <v>176</v>
      </c>
      <c r="AQ155" s="79">
        <v>0</v>
      </c>
      <c r="AR155" s="79">
        <v>0</v>
      </c>
      <c r="AS155" s="79"/>
      <c r="AT155" s="79"/>
      <c r="AU155" s="79"/>
      <c r="AV155" s="79"/>
      <c r="AW155" s="79"/>
      <c r="AX155" s="79"/>
      <c r="AY155" s="79"/>
      <c r="AZ155" s="79"/>
      <c r="BA155">
        <v>17</v>
      </c>
      <c r="BB155" s="78" t="str">
        <f>REPLACE(INDEX(GroupVertices[Group],MATCH(Edges[[#This Row],[Vertex 1]],GroupVertices[Vertex],0)),1,1,"")</f>
        <v>1</v>
      </c>
      <c r="BC155" s="78" t="str">
        <f>REPLACE(INDEX(GroupVertices[Group],MATCH(Edges[[#This Row],[Vertex 2]],GroupVertices[Vertex],0)),1,1,"")</f>
        <v>1</v>
      </c>
      <c r="BD155" s="48">
        <v>1</v>
      </c>
      <c r="BE155" s="49">
        <v>3.3333333333333335</v>
      </c>
      <c r="BF155" s="48">
        <v>0</v>
      </c>
      <c r="BG155" s="49">
        <v>0</v>
      </c>
      <c r="BH155" s="48">
        <v>0</v>
      </c>
      <c r="BI155" s="49">
        <v>0</v>
      </c>
      <c r="BJ155" s="48">
        <v>29</v>
      </c>
      <c r="BK155" s="49">
        <v>96.66666666666667</v>
      </c>
      <c r="BL155" s="48">
        <v>30</v>
      </c>
    </row>
    <row r="156" spans="1:64" ht="15">
      <c r="A156" s="64" t="s">
        <v>263</v>
      </c>
      <c r="B156" s="64" t="s">
        <v>263</v>
      </c>
      <c r="C156" s="65" t="s">
        <v>2143</v>
      </c>
      <c r="D156" s="66">
        <v>10</v>
      </c>
      <c r="E156" s="67" t="s">
        <v>136</v>
      </c>
      <c r="F156" s="68">
        <v>12</v>
      </c>
      <c r="G156" s="65"/>
      <c r="H156" s="69"/>
      <c r="I156" s="70"/>
      <c r="J156" s="70"/>
      <c r="K156" s="34" t="s">
        <v>65</v>
      </c>
      <c r="L156" s="77">
        <v>156</v>
      </c>
      <c r="M156" s="77"/>
      <c r="N156" s="72"/>
      <c r="O156" s="79" t="s">
        <v>176</v>
      </c>
      <c r="P156" s="81">
        <v>43579.63568287037</v>
      </c>
      <c r="Q156" s="79" t="s">
        <v>382</v>
      </c>
      <c r="R156" s="84" t="s">
        <v>404</v>
      </c>
      <c r="S156" s="79" t="s">
        <v>411</v>
      </c>
      <c r="T156" s="79" t="s">
        <v>447</v>
      </c>
      <c r="U156" s="79"/>
      <c r="V156" s="84" t="s">
        <v>508</v>
      </c>
      <c r="W156" s="81">
        <v>43579.63568287037</v>
      </c>
      <c r="X156" s="84" t="s">
        <v>600</v>
      </c>
      <c r="Y156" s="79"/>
      <c r="Z156" s="79"/>
      <c r="AA156" s="82" t="s">
        <v>693</v>
      </c>
      <c r="AB156" s="79"/>
      <c r="AC156" s="79" t="b">
        <v>0</v>
      </c>
      <c r="AD156" s="79">
        <v>1</v>
      </c>
      <c r="AE156" s="82" t="s">
        <v>698</v>
      </c>
      <c r="AF156" s="79" t="b">
        <v>0</v>
      </c>
      <c r="AG156" s="79" t="s">
        <v>702</v>
      </c>
      <c r="AH156" s="79"/>
      <c r="AI156" s="82" t="s">
        <v>698</v>
      </c>
      <c r="AJ156" s="79" t="b">
        <v>0</v>
      </c>
      <c r="AK156" s="79">
        <v>2</v>
      </c>
      <c r="AL156" s="82" t="s">
        <v>698</v>
      </c>
      <c r="AM156" s="79" t="s">
        <v>711</v>
      </c>
      <c r="AN156" s="79" t="b">
        <v>0</v>
      </c>
      <c r="AO156" s="82" t="s">
        <v>693</v>
      </c>
      <c r="AP156" s="79" t="s">
        <v>176</v>
      </c>
      <c r="AQ156" s="79">
        <v>0</v>
      </c>
      <c r="AR156" s="79">
        <v>0</v>
      </c>
      <c r="AS156" s="79"/>
      <c r="AT156" s="79"/>
      <c r="AU156" s="79"/>
      <c r="AV156" s="79"/>
      <c r="AW156" s="79"/>
      <c r="AX156" s="79"/>
      <c r="AY156" s="79"/>
      <c r="AZ156" s="79"/>
      <c r="BA156">
        <v>17</v>
      </c>
      <c r="BB156" s="78" t="str">
        <f>REPLACE(INDEX(GroupVertices[Group],MATCH(Edges[[#This Row],[Vertex 1]],GroupVertices[Vertex],0)),1,1,"")</f>
        <v>1</v>
      </c>
      <c r="BC156" s="78" t="str">
        <f>REPLACE(INDEX(GroupVertices[Group],MATCH(Edges[[#This Row],[Vertex 2]],GroupVertices[Vertex],0)),1,1,"")</f>
        <v>1</v>
      </c>
      <c r="BD156" s="48">
        <v>2</v>
      </c>
      <c r="BE156" s="49">
        <v>10.526315789473685</v>
      </c>
      <c r="BF156" s="48">
        <v>0</v>
      </c>
      <c r="BG156" s="49">
        <v>0</v>
      </c>
      <c r="BH156" s="48">
        <v>0</v>
      </c>
      <c r="BI156" s="49">
        <v>0</v>
      </c>
      <c r="BJ156" s="48">
        <v>17</v>
      </c>
      <c r="BK156" s="49">
        <v>89.47368421052632</v>
      </c>
      <c r="BL156" s="48">
        <v>19</v>
      </c>
    </row>
    <row r="157" spans="1:64" ht="15">
      <c r="A157" s="64" t="s">
        <v>263</v>
      </c>
      <c r="B157" s="64" t="s">
        <v>263</v>
      </c>
      <c r="C157" s="65" t="s">
        <v>2143</v>
      </c>
      <c r="D157" s="66">
        <v>10</v>
      </c>
      <c r="E157" s="67" t="s">
        <v>136</v>
      </c>
      <c r="F157" s="68">
        <v>12</v>
      </c>
      <c r="G157" s="65"/>
      <c r="H157" s="69"/>
      <c r="I157" s="70"/>
      <c r="J157" s="70"/>
      <c r="K157" s="34" t="s">
        <v>65</v>
      </c>
      <c r="L157" s="77">
        <v>157</v>
      </c>
      <c r="M157" s="77"/>
      <c r="N157" s="72"/>
      <c r="O157" s="79" t="s">
        <v>176</v>
      </c>
      <c r="P157" s="81">
        <v>43580.635671296295</v>
      </c>
      <c r="Q157" s="79" t="s">
        <v>383</v>
      </c>
      <c r="R157" s="84" t="s">
        <v>404</v>
      </c>
      <c r="S157" s="79" t="s">
        <v>411</v>
      </c>
      <c r="T157" s="79" t="s">
        <v>447</v>
      </c>
      <c r="U157" s="79"/>
      <c r="V157" s="84" t="s">
        <v>508</v>
      </c>
      <c r="W157" s="81">
        <v>43580.635671296295</v>
      </c>
      <c r="X157" s="84" t="s">
        <v>601</v>
      </c>
      <c r="Y157" s="79"/>
      <c r="Z157" s="79"/>
      <c r="AA157" s="82" t="s">
        <v>694</v>
      </c>
      <c r="AB157" s="79"/>
      <c r="AC157" s="79" t="b">
        <v>0</v>
      </c>
      <c r="AD157" s="79">
        <v>0</v>
      </c>
      <c r="AE157" s="82" t="s">
        <v>698</v>
      </c>
      <c r="AF157" s="79" t="b">
        <v>0</v>
      </c>
      <c r="AG157" s="79" t="s">
        <v>702</v>
      </c>
      <c r="AH157" s="79"/>
      <c r="AI157" s="82" t="s">
        <v>698</v>
      </c>
      <c r="AJ157" s="79" t="b">
        <v>0</v>
      </c>
      <c r="AK157" s="79">
        <v>3</v>
      </c>
      <c r="AL157" s="82" t="s">
        <v>698</v>
      </c>
      <c r="AM157" s="79" t="s">
        <v>711</v>
      </c>
      <c r="AN157" s="79" t="b">
        <v>0</v>
      </c>
      <c r="AO157" s="82" t="s">
        <v>694</v>
      </c>
      <c r="AP157" s="79" t="s">
        <v>176</v>
      </c>
      <c r="AQ157" s="79">
        <v>0</v>
      </c>
      <c r="AR157" s="79">
        <v>0</v>
      </c>
      <c r="AS157" s="79"/>
      <c r="AT157" s="79"/>
      <c r="AU157" s="79"/>
      <c r="AV157" s="79"/>
      <c r="AW157" s="79"/>
      <c r="AX157" s="79"/>
      <c r="AY157" s="79"/>
      <c r="AZ157" s="79"/>
      <c r="BA157">
        <v>17</v>
      </c>
      <c r="BB157" s="78" t="str">
        <f>REPLACE(INDEX(GroupVertices[Group],MATCH(Edges[[#This Row],[Vertex 1]],GroupVertices[Vertex],0)),1,1,"")</f>
        <v>1</v>
      </c>
      <c r="BC157" s="78" t="str">
        <f>REPLACE(INDEX(GroupVertices[Group],MATCH(Edges[[#This Row],[Vertex 2]],GroupVertices[Vertex],0)),1,1,"")</f>
        <v>1</v>
      </c>
      <c r="BD157" s="48">
        <v>1</v>
      </c>
      <c r="BE157" s="49">
        <v>6.666666666666667</v>
      </c>
      <c r="BF157" s="48">
        <v>0</v>
      </c>
      <c r="BG157" s="49">
        <v>0</v>
      </c>
      <c r="BH157" s="48">
        <v>0</v>
      </c>
      <c r="BI157" s="49">
        <v>0</v>
      </c>
      <c r="BJ157" s="48">
        <v>14</v>
      </c>
      <c r="BK157" s="49">
        <v>93.33333333333333</v>
      </c>
      <c r="BL157" s="48">
        <v>15</v>
      </c>
    </row>
    <row r="158" spans="1:64" ht="15">
      <c r="A158" s="64" t="s">
        <v>265</v>
      </c>
      <c r="B158" s="64" t="s">
        <v>263</v>
      </c>
      <c r="C158" s="65" t="s">
        <v>2141</v>
      </c>
      <c r="D158" s="66">
        <v>3</v>
      </c>
      <c r="E158" s="67" t="s">
        <v>132</v>
      </c>
      <c r="F158" s="68">
        <v>35</v>
      </c>
      <c r="G158" s="65"/>
      <c r="H158" s="69"/>
      <c r="I158" s="70"/>
      <c r="J158" s="70"/>
      <c r="K158" s="34" t="s">
        <v>65</v>
      </c>
      <c r="L158" s="77">
        <v>158</v>
      </c>
      <c r="M158" s="77"/>
      <c r="N158" s="72"/>
      <c r="O158" s="79" t="s">
        <v>306</v>
      </c>
      <c r="P158" s="81">
        <v>43580.90418981481</v>
      </c>
      <c r="Q158" s="79" t="s">
        <v>366</v>
      </c>
      <c r="R158" s="79"/>
      <c r="S158" s="79"/>
      <c r="T158" s="79" t="s">
        <v>445</v>
      </c>
      <c r="U158" s="84" t="s">
        <v>469</v>
      </c>
      <c r="V158" s="84" t="s">
        <v>469</v>
      </c>
      <c r="W158" s="81">
        <v>43580.90418981481</v>
      </c>
      <c r="X158" s="84" t="s">
        <v>584</v>
      </c>
      <c r="Y158" s="79"/>
      <c r="Z158" s="79"/>
      <c r="AA158" s="82" t="s">
        <v>677</v>
      </c>
      <c r="AB158" s="82" t="s">
        <v>697</v>
      </c>
      <c r="AC158" s="79" t="b">
        <v>0</v>
      </c>
      <c r="AD158" s="79">
        <v>3</v>
      </c>
      <c r="AE158" s="82" t="s">
        <v>701</v>
      </c>
      <c r="AF158" s="79" t="b">
        <v>0</v>
      </c>
      <c r="AG158" s="79" t="s">
        <v>702</v>
      </c>
      <c r="AH158" s="79"/>
      <c r="AI158" s="82" t="s">
        <v>698</v>
      </c>
      <c r="AJ158" s="79" t="b">
        <v>0</v>
      </c>
      <c r="AK158" s="79">
        <v>0</v>
      </c>
      <c r="AL158" s="82" t="s">
        <v>698</v>
      </c>
      <c r="AM158" s="79" t="s">
        <v>705</v>
      </c>
      <c r="AN158" s="79" t="b">
        <v>0</v>
      </c>
      <c r="AO158" s="82" t="s">
        <v>697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7</v>
      </c>
      <c r="BC158" s="78" t="str">
        <f>REPLACE(INDEX(GroupVertices[Group],MATCH(Edges[[#This Row],[Vertex 2]],GroupVertices[Vertex],0)),1,1,"")</f>
        <v>1</v>
      </c>
      <c r="BD158" s="48"/>
      <c r="BE158" s="49"/>
      <c r="BF158" s="48"/>
      <c r="BG158" s="49"/>
      <c r="BH158" s="48"/>
      <c r="BI158" s="49"/>
      <c r="BJ158" s="48"/>
      <c r="BK158" s="49"/>
      <c r="BL158" s="48"/>
    </row>
    <row r="159" spans="1:64" ht="15">
      <c r="A159" s="64" t="s">
        <v>265</v>
      </c>
      <c r="B159" s="64" t="s">
        <v>302</v>
      </c>
      <c r="C159" s="65" t="s">
        <v>2141</v>
      </c>
      <c r="D159" s="66">
        <v>3</v>
      </c>
      <c r="E159" s="67" t="s">
        <v>132</v>
      </c>
      <c r="F159" s="68">
        <v>35</v>
      </c>
      <c r="G159" s="65"/>
      <c r="H159" s="69"/>
      <c r="I159" s="70"/>
      <c r="J159" s="70"/>
      <c r="K159" s="34" t="s">
        <v>65</v>
      </c>
      <c r="L159" s="77">
        <v>159</v>
      </c>
      <c r="M159" s="77"/>
      <c r="N159" s="72"/>
      <c r="O159" s="79" t="s">
        <v>306</v>
      </c>
      <c r="P159" s="81">
        <v>43580.90418981481</v>
      </c>
      <c r="Q159" s="79" t="s">
        <v>366</v>
      </c>
      <c r="R159" s="79"/>
      <c r="S159" s="79"/>
      <c r="T159" s="79" t="s">
        <v>445</v>
      </c>
      <c r="U159" s="84" t="s">
        <v>469</v>
      </c>
      <c r="V159" s="84" t="s">
        <v>469</v>
      </c>
      <c r="W159" s="81">
        <v>43580.90418981481</v>
      </c>
      <c r="X159" s="84" t="s">
        <v>584</v>
      </c>
      <c r="Y159" s="79"/>
      <c r="Z159" s="79"/>
      <c r="AA159" s="82" t="s">
        <v>677</v>
      </c>
      <c r="AB159" s="82" t="s">
        <v>697</v>
      </c>
      <c r="AC159" s="79" t="b">
        <v>0</v>
      </c>
      <c r="AD159" s="79">
        <v>3</v>
      </c>
      <c r="AE159" s="82" t="s">
        <v>701</v>
      </c>
      <c r="AF159" s="79" t="b">
        <v>0</v>
      </c>
      <c r="AG159" s="79" t="s">
        <v>702</v>
      </c>
      <c r="AH159" s="79"/>
      <c r="AI159" s="82" t="s">
        <v>698</v>
      </c>
      <c r="AJ159" s="79" t="b">
        <v>0</v>
      </c>
      <c r="AK159" s="79">
        <v>0</v>
      </c>
      <c r="AL159" s="82" t="s">
        <v>698</v>
      </c>
      <c r="AM159" s="79" t="s">
        <v>705</v>
      </c>
      <c r="AN159" s="79" t="b">
        <v>0</v>
      </c>
      <c r="AO159" s="82" t="s">
        <v>697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7</v>
      </c>
      <c r="BC159" s="78" t="str">
        <f>REPLACE(INDEX(GroupVertices[Group],MATCH(Edges[[#This Row],[Vertex 2]],GroupVertices[Vertex],0)),1,1,"")</f>
        <v>7</v>
      </c>
      <c r="BD159" s="48"/>
      <c r="BE159" s="49"/>
      <c r="BF159" s="48"/>
      <c r="BG159" s="49"/>
      <c r="BH159" s="48"/>
      <c r="BI159" s="49"/>
      <c r="BJ159" s="48"/>
      <c r="BK159" s="49"/>
      <c r="BL159" s="48"/>
    </row>
    <row r="160" spans="1:64" ht="15">
      <c r="A160" s="64" t="s">
        <v>265</v>
      </c>
      <c r="B160" s="64" t="s">
        <v>303</v>
      </c>
      <c r="C160" s="65" t="s">
        <v>2141</v>
      </c>
      <c r="D160" s="66">
        <v>3</v>
      </c>
      <c r="E160" s="67" t="s">
        <v>132</v>
      </c>
      <c r="F160" s="68">
        <v>35</v>
      </c>
      <c r="G160" s="65"/>
      <c r="H160" s="69"/>
      <c r="I160" s="70"/>
      <c r="J160" s="70"/>
      <c r="K160" s="34" t="s">
        <v>65</v>
      </c>
      <c r="L160" s="77">
        <v>160</v>
      </c>
      <c r="M160" s="77"/>
      <c r="N160" s="72"/>
      <c r="O160" s="79" t="s">
        <v>306</v>
      </c>
      <c r="P160" s="81">
        <v>43580.90418981481</v>
      </c>
      <c r="Q160" s="79" t="s">
        <v>366</v>
      </c>
      <c r="R160" s="79"/>
      <c r="S160" s="79"/>
      <c r="T160" s="79" t="s">
        <v>445</v>
      </c>
      <c r="U160" s="84" t="s">
        <v>469</v>
      </c>
      <c r="V160" s="84" t="s">
        <v>469</v>
      </c>
      <c r="W160" s="81">
        <v>43580.90418981481</v>
      </c>
      <c r="X160" s="84" t="s">
        <v>584</v>
      </c>
      <c r="Y160" s="79"/>
      <c r="Z160" s="79"/>
      <c r="AA160" s="82" t="s">
        <v>677</v>
      </c>
      <c r="AB160" s="82" t="s">
        <v>697</v>
      </c>
      <c r="AC160" s="79" t="b">
        <v>0</v>
      </c>
      <c r="AD160" s="79">
        <v>3</v>
      </c>
      <c r="AE160" s="82" t="s">
        <v>701</v>
      </c>
      <c r="AF160" s="79" t="b">
        <v>0</v>
      </c>
      <c r="AG160" s="79" t="s">
        <v>702</v>
      </c>
      <c r="AH160" s="79"/>
      <c r="AI160" s="82" t="s">
        <v>698</v>
      </c>
      <c r="AJ160" s="79" t="b">
        <v>0</v>
      </c>
      <c r="AK160" s="79">
        <v>0</v>
      </c>
      <c r="AL160" s="82" t="s">
        <v>698</v>
      </c>
      <c r="AM160" s="79" t="s">
        <v>705</v>
      </c>
      <c r="AN160" s="79" t="b">
        <v>0</v>
      </c>
      <c r="AO160" s="82" t="s">
        <v>697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7</v>
      </c>
      <c r="BC160" s="78" t="str">
        <f>REPLACE(INDEX(GroupVertices[Group],MATCH(Edges[[#This Row],[Vertex 2]],GroupVertices[Vertex],0)),1,1,"")</f>
        <v>7</v>
      </c>
      <c r="BD160" s="48"/>
      <c r="BE160" s="49"/>
      <c r="BF160" s="48"/>
      <c r="BG160" s="49"/>
      <c r="BH160" s="48"/>
      <c r="BI160" s="49"/>
      <c r="BJ160" s="48"/>
      <c r="BK160" s="49"/>
      <c r="BL160" s="48"/>
    </row>
    <row r="161" spans="1:64" ht="15">
      <c r="A161" s="64" t="s">
        <v>265</v>
      </c>
      <c r="B161" s="64" t="s">
        <v>304</v>
      </c>
      <c r="C161" s="65" t="s">
        <v>2141</v>
      </c>
      <c r="D161" s="66">
        <v>3</v>
      </c>
      <c r="E161" s="67" t="s">
        <v>132</v>
      </c>
      <c r="F161" s="68">
        <v>35</v>
      </c>
      <c r="G161" s="65"/>
      <c r="H161" s="69"/>
      <c r="I161" s="70"/>
      <c r="J161" s="70"/>
      <c r="K161" s="34" t="s">
        <v>65</v>
      </c>
      <c r="L161" s="77">
        <v>161</v>
      </c>
      <c r="M161" s="77"/>
      <c r="N161" s="72"/>
      <c r="O161" s="79" t="s">
        <v>306</v>
      </c>
      <c r="P161" s="81">
        <v>43580.90418981481</v>
      </c>
      <c r="Q161" s="79" t="s">
        <v>366</v>
      </c>
      <c r="R161" s="79"/>
      <c r="S161" s="79"/>
      <c r="T161" s="79" t="s">
        <v>445</v>
      </c>
      <c r="U161" s="84" t="s">
        <v>469</v>
      </c>
      <c r="V161" s="84" t="s">
        <v>469</v>
      </c>
      <c r="W161" s="81">
        <v>43580.90418981481</v>
      </c>
      <c r="X161" s="84" t="s">
        <v>584</v>
      </c>
      <c r="Y161" s="79"/>
      <c r="Z161" s="79"/>
      <c r="AA161" s="82" t="s">
        <v>677</v>
      </c>
      <c r="AB161" s="82" t="s">
        <v>697</v>
      </c>
      <c r="AC161" s="79" t="b">
        <v>0</v>
      </c>
      <c r="AD161" s="79">
        <v>3</v>
      </c>
      <c r="AE161" s="82" t="s">
        <v>701</v>
      </c>
      <c r="AF161" s="79" t="b">
        <v>0</v>
      </c>
      <c r="AG161" s="79" t="s">
        <v>702</v>
      </c>
      <c r="AH161" s="79"/>
      <c r="AI161" s="82" t="s">
        <v>698</v>
      </c>
      <c r="AJ161" s="79" t="b">
        <v>0</v>
      </c>
      <c r="AK161" s="79">
        <v>0</v>
      </c>
      <c r="AL161" s="82" t="s">
        <v>698</v>
      </c>
      <c r="AM161" s="79" t="s">
        <v>705</v>
      </c>
      <c r="AN161" s="79" t="b">
        <v>0</v>
      </c>
      <c r="AO161" s="82" t="s">
        <v>697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7</v>
      </c>
      <c r="BC161" s="78" t="str">
        <f>REPLACE(INDEX(GroupVertices[Group],MATCH(Edges[[#This Row],[Vertex 2]],GroupVertices[Vertex],0)),1,1,"")</f>
        <v>7</v>
      </c>
      <c r="BD161" s="48"/>
      <c r="BE161" s="49"/>
      <c r="BF161" s="48"/>
      <c r="BG161" s="49"/>
      <c r="BH161" s="48"/>
      <c r="BI161" s="49"/>
      <c r="BJ161" s="48"/>
      <c r="BK161" s="49"/>
      <c r="BL161" s="48"/>
    </row>
    <row r="162" spans="1:64" ht="15">
      <c r="A162" s="64" t="s">
        <v>265</v>
      </c>
      <c r="B162" s="64" t="s">
        <v>305</v>
      </c>
      <c r="C162" s="65" t="s">
        <v>2141</v>
      </c>
      <c r="D162" s="66">
        <v>3</v>
      </c>
      <c r="E162" s="67" t="s">
        <v>132</v>
      </c>
      <c r="F162" s="68">
        <v>35</v>
      </c>
      <c r="G162" s="65"/>
      <c r="H162" s="69"/>
      <c r="I162" s="70"/>
      <c r="J162" s="70"/>
      <c r="K162" s="34" t="s">
        <v>65</v>
      </c>
      <c r="L162" s="77">
        <v>162</v>
      </c>
      <c r="M162" s="77"/>
      <c r="N162" s="72"/>
      <c r="O162" s="79" t="s">
        <v>306</v>
      </c>
      <c r="P162" s="81">
        <v>43580.90418981481</v>
      </c>
      <c r="Q162" s="79" t="s">
        <v>366</v>
      </c>
      <c r="R162" s="79"/>
      <c r="S162" s="79"/>
      <c r="T162" s="79" t="s">
        <v>445</v>
      </c>
      <c r="U162" s="84" t="s">
        <v>469</v>
      </c>
      <c r="V162" s="84" t="s">
        <v>469</v>
      </c>
      <c r="W162" s="81">
        <v>43580.90418981481</v>
      </c>
      <c r="X162" s="84" t="s">
        <v>584</v>
      </c>
      <c r="Y162" s="79"/>
      <c r="Z162" s="79"/>
      <c r="AA162" s="82" t="s">
        <v>677</v>
      </c>
      <c r="AB162" s="82" t="s">
        <v>697</v>
      </c>
      <c r="AC162" s="79" t="b">
        <v>0</v>
      </c>
      <c r="AD162" s="79">
        <v>3</v>
      </c>
      <c r="AE162" s="82" t="s">
        <v>701</v>
      </c>
      <c r="AF162" s="79" t="b">
        <v>0</v>
      </c>
      <c r="AG162" s="79" t="s">
        <v>702</v>
      </c>
      <c r="AH162" s="79"/>
      <c r="AI162" s="82" t="s">
        <v>698</v>
      </c>
      <c r="AJ162" s="79" t="b">
        <v>0</v>
      </c>
      <c r="AK162" s="79">
        <v>0</v>
      </c>
      <c r="AL162" s="82" t="s">
        <v>698</v>
      </c>
      <c r="AM162" s="79" t="s">
        <v>705</v>
      </c>
      <c r="AN162" s="79" t="b">
        <v>0</v>
      </c>
      <c r="AO162" s="82" t="s">
        <v>697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7</v>
      </c>
      <c r="BC162" s="78" t="str">
        <f>REPLACE(INDEX(GroupVertices[Group],MATCH(Edges[[#This Row],[Vertex 2]],GroupVertices[Vertex],0)),1,1,"")</f>
        <v>7</v>
      </c>
      <c r="BD162" s="48">
        <v>2</v>
      </c>
      <c r="BE162" s="49">
        <v>5.2631578947368425</v>
      </c>
      <c r="BF162" s="48">
        <v>0</v>
      </c>
      <c r="BG162" s="49">
        <v>0</v>
      </c>
      <c r="BH162" s="48">
        <v>0</v>
      </c>
      <c r="BI162" s="49">
        <v>0</v>
      </c>
      <c r="BJ162" s="48">
        <v>36</v>
      </c>
      <c r="BK162" s="49">
        <v>94.73684210526316</v>
      </c>
      <c r="BL162" s="48">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hyperlinks>
    <hyperlink ref="R3" r:id="rId1" display="https://www.cio.com/article/3387640/7-ways-predictive-analytics-can-improve-customer-experience.html"/>
    <hyperlink ref="R4" r:id="rId2" display="https://www.cio.com/article/3387640/7-ways-predictive-analytics-can-improve-customer-experience.html"/>
    <hyperlink ref="R5" r:id="rId3" display="https://www.cio.com/article/3387640/7-ways-predictive-analytics-can-improve-customer-experience.html"/>
    <hyperlink ref="R6" r:id="rId4" display="https://www.cio.com/article/3387640/7-ways-predictive-analytics-can-improve-customer-experience.html"/>
    <hyperlink ref="R7" r:id="rId5" display="https://www.cio.com/article/3387640/7-ways-predictive-analytics-can-improve-customer-experience.html"/>
    <hyperlink ref="R8" r:id="rId6" display="https://www.cio.com/article/3387640/7-ways-predictive-analytics-can-improve-customer-experience.html"/>
    <hyperlink ref="R9" r:id="rId7" display="https://www.cio.com/article/3387640/7-ways-predictive-analytics-can-improve-customer-experience.html"/>
    <hyperlink ref="R10" r:id="rId8" display="https://www.cio.com/article/3387640/7-ways-predictive-analytics-can-improve-customer-experience.html"/>
    <hyperlink ref="R11" r:id="rId9" display="https://www.cio.com/article/3387640/7-ways-predictive-analytics-can-improve-customer-experience.html"/>
    <hyperlink ref="R12" r:id="rId10" display="https://www.cio.com/article/3387640/7-ways-predictive-analytics-can-improve-customer-experience.html"/>
    <hyperlink ref="R13" r:id="rId11" display="https://www.predictiveanalyticsworld.com/patimes/wise-practitioner-predictive-analytics-interview-series-cheong-ang-university-of-california-san-francisco/10309/"/>
    <hyperlink ref="R14" r:id="rId12" display="https://www.predictiveanalyticsworld.com/patimes/wise-practitioner-predictive-analytics-interview-series-cheong-ang-university-of-california-san-francisco/10309/"/>
    <hyperlink ref="R17" r:id="rId13" display="https://www.healthit.gov/sites/default/files/draft-uscdi.pdf"/>
    <hyperlink ref="R22" r:id="rId14" display="https://www.healthit.gov/sites/default/files/draft-uscdi.pdf"/>
    <hyperlink ref="R25" r:id="rId15" display="https://www.healthit.gov/sites/default/files/draft-uscdi.pdf"/>
    <hyperlink ref="R30" r:id="rId16" display="http://databaseusa.com/"/>
    <hyperlink ref="R33" r:id="rId17" display="https://predictiveanalyticsworld.de/en/industry4-0/data-thinking-with-martin-szugat/"/>
    <hyperlink ref="R34" r:id="rId18" display="https://www.anacision.de/de/aktuelles/predictive-analytics-world-industry-40-1/"/>
    <hyperlink ref="R35" r:id="rId19" display="https://www.predictiveanalyticsworld.com/patimes/wise-practitioner-predictive-analytics-interview-series-jaya-mathew-microsoft/10315/"/>
    <hyperlink ref="R36" r:id="rId20" display="https://www.predictiveanalyticsworld.com/patimes/wise-practitioner-predictive-analytics-interview-series-jaya-mathew-microsoft/10315/"/>
    <hyperlink ref="R37" r:id="rId21" display="https://www.predictiveanalyticsworld.com/patimes/wise-practitioner-predictive-analytics-interview-series-greg-stevens-vistra-energy/10323/"/>
    <hyperlink ref="R39" r:id="rId22" display="https://www.mathworks.com/campaigns/offers/data-science-cheat-sheets.html?s_eid=psm_da&amp;source=15308&amp;hootPostID=e83339343c1cf235d8cfe286c4a1ca4b"/>
    <hyperlink ref="R40" r:id="rId23" display="https://www.mathworks.com/campaigns/offers/data-science-cheat-sheets.html?s_eid=psm_da&amp;source=15308&amp;hootPostID=e83339343c1cf235d8cfe286c4a1ca4b"/>
    <hyperlink ref="R41" r:id="rId24" display="https://www.mathworks.com/campaigns/offers/data-science-cheat-sheets.html?s_eid=psm_da&amp;source=15308&amp;hootPostID=e83339343c1cf235d8cfe286c4a1ca4b"/>
    <hyperlink ref="R42" r:id="rId25" display="https://www.mathworks.com/campaigns/offers/data-science-cheat-sheets.html?s_eid=psm_da&amp;source=15308&amp;hootPostID=e83339343c1cf235d8cfe286c4a1ca4b"/>
    <hyperlink ref="R43" r:id="rId26" display="https://www.mathworks.com/campaigns/offers/data-science-cheat-sheets.html?s_eid=psm_da&amp;source=15308&amp;hootPostID=e83339343c1cf235d8cfe286c4a1ca4b"/>
    <hyperlink ref="R44" r:id="rId27" display="https://www.mathworks.com/campaigns/offers/data-science-cheat-sheets.html?s_eid=psm_da&amp;source=15308&amp;hootPostID=e83339343c1cf235d8cfe286c4a1ca4b"/>
    <hyperlink ref="R45" r:id="rId28" display="https://www.mathworks.com/campaigns/offers/data-science-cheat-sheets.html?s_eid=psm_da&amp;source=15308&amp;hootPostID=e83339343c1cf235d8cfe286c4a1ca4b"/>
    <hyperlink ref="R52" r:id="rId29" display="https://www.predictiveanalyticsworld.com/patimes/wise-practitioner-predictive-analytics-interview-series-jaya-mathew-microsoft/10315/"/>
    <hyperlink ref="R58" r:id="rId30" display="https://predictiveanalyticsworld.de/en/industry4-0/muenchen2019/"/>
    <hyperlink ref="R94" r:id="rId31" display="https://beyondthearc.com/blog/2019/data-analytics/predictive-analytics-world-industry-4-0"/>
    <hyperlink ref="R100" r:id="rId32" display="https://www.predictiveanalyticsworld.com/patimes/wise-practitioner-predictive-analytics-interview-series-louis-f-rossiter-ph-d-college-of-william-mary/10349/"/>
    <hyperlink ref="R104" r:id="rId33" display="https://1-risingmedia.com/newsletter/1554196435.html"/>
    <hyperlink ref="R105" r:id="rId34" display="https://1-risingmedia.com/newsletter/1554196435.html"/>
    <hyperlink ref="R117" r:id="rId35" display="https://predictiveanalyticsworld.de/en/industry4-0/muenchen2019/?utm_content=bufferec568&amp;utm_medium=social&amp;utm_source=twitter.com&amp;utm_campaign=buffer"/>
    <hyperlink ref="R119" r:id="rId36" display="https://predictiveanalyticsworld.de/en/industry4-0/muenchen2019/?utm_content=bufferec568&amp;utm_medium=social&amp;utm_source=twitter.com&amp;utm_campaign=buffer"/>
    <hyperlink ref="R121" r:id="rId37" display="https://www.predictiveanalyticsworld.com/newsletter/1555470697-i.html"/>
    <hyperlink ref="R123" r:id="rId38" display="https://www.predictiveanalyticsworld.com/patimes/wise-practitioner-predictive-analytics-interview-series-chip-hart-physicians-computer-company-and-karl-rexer-rexer-analytics/10297/"/>
    <hyperlink ref="R124" r:id="rId39" display="https://1-risingmedia.com/newsletter/1555560186.html"/>
    <hyperlink ref="R127" r:id="rId40" display="https://www.predictiveanalyticsworld.com/financial/2019/agenda/#session63802"/>
    <hyperlink ref="R130" r:id="rId41" display="https://1-risingmedia.com/newsletter/1554197337.html"/>
    <hyperlink ref="R132" r:id="rId42" display="https://www.predictiveanalyticsworld.com/patimes/wise-practitioner-predictive-analytics-interview-series-cheong-ang-university-of-california-san-francisco/10309/"/>
    <hyperlink ref="R133" r:id="rId43" display="https://www.predictiveanalyticsworld.com/patimes/wise-practitioner-predictive-analytics-interview-series-jaya-mathew-microsoft/10315/"/>
    <hyperlink ref="R135" r:id="rId44" display="https://www.predictiveanalyticsworld.com/patimes/wise-practitioner-predictive-analytics-interview-series-jaya-mathew-microsoft/10315/"/>
    <hyperlink ref="R136" r:id="rId45" display="http://www.predictiveanalyticsworld.com/doctor-data-show"/>
    <hyperlink ref="R137" r:id="rId46" display="http://www.predictiveanalyticsworld.com/doctor-data-show"/>
    <hyperlink ref="R138" r:id="rId47" display="https://www.predictiveanalyticsworld.com/patimes/wise-practitioner-predictive-analytics-interview-series-greg-stevens-vistra-energy/10323/"/>
    <hyperlink ref="R139" r:id="rId48" display="https://1-risingmedia.com/newsletter/1554196435.html"/>
    <hyperlink ref="R141" r:id="rId49" display="https://1-risingmedia.com/newsletter/1554196435.html"/>
    <hyperlink ref="R142" r:id="rId50" display="https://www.predictiveanalyticsworld.com/patimes/dr-data-video-a-i-is-a-big-fat-lie/9909/"/>
    <hyperlink ref="R143" r:id="rId51" display="http://www.predictiveanalyticsworld.com/doctor-data-show"/>
    <hyperlink ref="R144" r:id="rId52" display="http://www.predictiveanalyticsworld.com/doctor-data-show"/>
    <hyperlink ref="R145" r:id="rId53" display="https://www.predictiveanalyticsworld.com/patimes/wise-practitioner-predictive-analytics-interview-series-steve-lamb-ipm-ai-and-dan-fisher-swoop/10327/"/>
    <hyperlink ref="R146" r:id="rId54" display="https://www.predictiveanalyticsworld.com/patimes/dr-data-video-a-i-is-a-big-fat-lie/9909/"/>
    <hyperlink ref="R147" r:id="rId55" display="https://www.predictiveanalyticsworld.com/lasvegas/"/>
    <hyperlink ref="R148" r:id="rId56" display="http://www.predictiveanalyticsworld.com/doctor-data-show"/>
    <hyperlink ref="R149" r:id="rId57" display="http://www.predictiveanalyticsworld.com/doctor-data-show"/>
    <hyperlink ref="R150" r:id="rId58" display="http://www.predictiveanalyticsworld.com/doctor-data-show"/>
    <hyperlink ref="R151" r:id="rId59" display="https://www.predictiveanalyticsworld.com/patimes/dr-data-video-a-i-is-a-big-fat-lie/9909/"/>
    <hyperlink ref="R152" r:id="rId60" display="https://www.predictiveanalyticsworld.com/patimes/dr-data-video-a-i-is-a-big-fat-lie/9909/"/>
    <hyperlink ref="R153" r:id="rId61" display="http://www.predictiveanalyticsworld.com/doctor-data-show"/>
    <hyperlink ref="R154" r:id="rId62" display="https://www.predictiveanalyticsworld.com/patimes/wise-practitioner-predictive-analytics-interview-series-cal-zemelman-cvp/10276/"/>
    <hyperlink ref="R155" r:id="rId63" display="https://1-risingmedia.com/newsletter/1555470697.html"/>
    <hyperlink ref="R156" r:id="rId64" display="http://www.predictiveanalyticsworld.com/doctor-data-show"/>
    <hyperlink ref="R157" r:id="rId65" display="http://www.predictiveanalyticsworld.com/doctor-data-show"/>
    <hyperlink ref="U17" r:id="rId66" display="https://pbs.twimg.com/media/D391bYxWkAEx7P7.png"/>
    <hyperlink ref="U22" r:id="rId67" display="https://pbs.twimg.com/media/D391bYxWkAEx7P7.png"/>
    <hyperlink ref="U25" r:id="rId68" display="https://pbs.twimg.com/media/D391bYxWkAEx7P7.png"/>
    <hyperlink ref="U30" r:id="rId69" display="https://pbs.twimg.com/media/D4NMplaXsAMsZXv.jpg"/>
    <hyperlink ref="U33" r:id="rId70" display="https://pbs.twimg.com/media/D4L9HzhWAAIHVOR.jpg"/>
    <hyperlink ref="U34" r:id="rId71" display="https://pbs.twimg.com/media/D4QJNqEW4AE3HW_.jpg"/>
    <hyperlink ref="U35" r:id="rId72" display="https://pbs.twimg.com/media/D4NAvtoWkAAF6Od.jpg"/>
    <hyperlink ref="U36" r:id="rId73" display="https://pbs.twimg.com/media/D4NAvtoWkAAF6Od.jpg"/>
    <hyperlink ref="U37" r:id="rId74" display="https://pbs.twimg.com/media/D4SAF03X4AAmQLu.jpg"/>
    <hyperlink ref="U39" r:id="rId75" display="https://pbs.twimg.com/media/D4SIgsKWAAAXPJP.jpg"/>
    <hyperlink ref="U40" r:id="rId76" display="https://pbs.twimg.com/media/D4SIgsKWAAAXPJP.jpg"/>
    <hyperlink ref="U41" r:id="rId77" display="https://pbs.twimg.com/media/D4SIgsKWAAAXPJP.jpg"/>
    <hyperlink ref="U42" r:id="rId78" display="https://pbs.twimg.com/media/D4SIgsKWAAAXPJP.jpg"/>
    <hyperlink ref="U43" r:id="rId79" display="https://pbs.twimg.com/media/D4SIgsKWAAAXPJP.jpg"/>
    <hyperlink ref="U44" r:id="rId80" display="https://pbs.twimg.com/media/D4SIgsKWAAAXPJP.jpg"/>
    <hyperlink ref="U45" r:id="rId81" display="https://pbs.twimg.com/media/D4SIgsKWAAAXPJP.jpg"/>
    <hyperlink ref="U50" r:id="rId82" display="https://pbs.twimg.com/media/D4SYSqtX4AEOn15.jpg"/>
    <hyperlink ref="U51" r:id="rId83" display="https://pbs.twimg.com/media/D4SYSqtX4AEOn15.jpg"/>
    <hyperlink ref="U53" r:id="rId84" display="https://pbs.twimg.com/media/D4TNPAAXoAIk0dg.jpg"/>
    <hyperlink ref="U54" r:id="rId85" display="https://pbs.twimg.com/media/D4TNPAAXoAIk0dg.jpg"/>
    <hyperlink ref="U56" r:id="rId86" display="https://pbs.twimg.com/media/D4TNPAAXoAIk0dg.jpg"/>
    <hyperlink ref="U57" r:id="rId87" display="https://pbs.twimg.com/media/D4TNPAAXoAIk0dg.jpg"/>
    <hyperlink ref="U58" r:id="rId88" display="https://pbs.twimg.com/media/D4XPKt6WkAE2rhu.jpg"/>
    <hyperlink ref="U63" r:id="rId89" display="https://pbs.twimg.com/media/D4SYSqtX4AEOn15.jpg"/>
    <hyperlink ref="U69" r:id="rId90" display="https://pbs.twimg.com/media/D4SYSqtX4AEOn15.jpg"/>
    <hyperlink ref="U70" r:id="rId91" display="https://pbs.twimg.com/media/D4SYSqtX4AEOn15.jpg"/>
    <hyperlink ref="U78" r:id="rId92" display="https://pbs.twimg.com/media/D4iJpHEUwAEP7kP.jpg"/>
    <hyperlink ref="U79" r:id="rId93" display="https://pbs.twimg.com/media/D4iJpHEUwAEP7kP.jpg"/>
    <hyperlink ref="U80" r:id="rId94" display="https://pbs.twimg.com/media/D4iJpHEUwAEP7kP.jpg"/>
    <hyperlink ref="U81" r:id="rId95" display="https://pbs.twimg.com/media/D4iJpHEUwAEP7kP.jpg"/>
    <hyperlink ref="U82" r:id="rId96" display="https://pbs.twimg.com/media/D4iJpHEUwAEP7kP.jpg"/>
    <hyperlink ref="U83" r:id="rId97" display="https://pbs.twimg.com/media/D4iJpHEUwAEP7kP.jpg"/>
    <hyperlink ref="U84" r:id="rId98" display="https://pbs.twimg.com/media/D4iJpHEUwAEP7kP.jpg"/>
    <hyperlink ref="U85" r:id="rId99" display="https://pbs.twimg.com/media/D4iJpHEUwAEP7kP.jpg"/>
    <hyperlink ref="U86" r:id="rId100" display="https://pbs.twimg.com/media/D4iJpHEUwAEP7kP.jpg"/>
    <hyperlink ref="U87" r:id="rId101" display="https://pbs.twimg.com/media/D4iJpHEUwAEP7kP.jpg"/>
    <hyperlink ref="U88" r:id="rId102" display="https://pbs.twimg.com/media/D4iJpHEUwAEP7kP.jpg"/>
    <hyperlink ref="U89" r:id="rId103" display="https://pbs.twimg.com/media/D4iJpHEUwAEP7kP.jpg"/>
    <hyperlink ref="U90" r:id="rId104" display="https://pbs.twimg.com/media/D4iJpHEUwAEP7kP.jpg"/>
    <hyperlink ref="U91" r:id="rId105" display="https://pbs.twimg.com/media/D4iJpHEUwAEP7kP.jpg"/>
    <hyperlink ref="U94" r:id="rId106" display="https://pbs.twimg.com/media/D4r3D-2W4AI70jR.jpg"/>
    <hyperlink ref="U100" r:id="rId107" display="https://pbs.twimg.com/media/D418Kb4WAAIFSLX.jpg"/>
    <hyperlink ref="U127" r:id="rId108" display="https://pbs.twimg.com/media/D1ZXffAW0AAauiF.jpg"/>
    <hyperlink ref="U132" r:id="rId109" display="https://pbs.twimg.com/media/D39SeF4XsAItZOs.jpg"/>
    <hyperlink ref="U133" r:id="rId110" display="https://pbs.twimg.com/media/D4NAjASXoAE-hC3.jpg"/>
    <hyperlink ref="U135" r:id="rId111" display="https://pbs.twimg.com/media/D4NAjASXoAE-hC3.jpg"/>
    <hyperlink ref="U138" r:id="rId112" display="https://pbs.twimg.com/media/D4R_288XoAcrVU3.jpg"/>
    <hyperlink ref="U140" r:id="rId113" display="https://pbs.twimg.com/media/D5B3WvBW0AAwGvv.jpg"/>
    <hyperlink ref="U145" r:id="rId114" display="https://pbs.twimg.com/media/D4XNyivWAAAZh9H.jpg"/>
    <hyperlink ref="U147" r:id="rId115" display="https://pbs.twimg.com/media/D4XenVDXoAE8A9N.jpg"/>
    <hyperlink ref="U155" r:id="rId116" display="https://pbs.twimg.com/media/D42YKFnW4AAn9Bh.jpg"/>
    <hyperlink ref="U158" r:id="rId117" display="https://pbs.twimg.com/media/D5B3WvBW0AAwGvv.jpg"/>
    <hyperlink ref="U159" r:id="rId118" display="https://pbs.twimg.com/media/D5B3WvBW0AAwGvv.jpg"/>
    <hyperlink ref="U160" r:id="rId119" display="https://pbs.twimg.com/media/D5B3WvBW0AAwGvv.jpg"/>
    <hyperlink ref="U161" r:id="rId120" display="https://pbs.twimg.com/media/D5B3WvBW0AAwGvv.jpg"/>
    <hyperlink ref="U162" r:id="rId121" display="https://pbs.twimg.com/media/D5B3WvBW0AAwGvv.jpg"/>
    <hyperlink ref="V3" r:id="rId122" display="http://pbs.twimg.com/profile_images/1115864221433118720/YfnNBLvV_normal.png"/>
    <hyperlink ref="V4" r:id="rId123" display="http://pbs.twimg.com/profile_images/1115864221433118720/YfnNBLvV_normal.png"/>
    <hyperlink ref="V5" r:id="rId124" display="http://pbs.twimg.com/profile_images/1115864221433118720/YfnNBLvV_normal.png"/>
    <hyperlink ref="V6" r:id="rId125" display="http://pbs.twimg.com/profile_images/1115864221433118720/YfnNBLvV_normal.png"/>
    <hyperlink ref="V7" r:id="rId126" display="http://pbs.twimg.com/profile_images/1115864221433118720/YfnNBLvV_normal.png"/>
    <hyperlink ref="V8" r:id="rId127" display="http://pbs.twimg.com/profile_images/1115864221433118720/YfnNBLvV_normal.png"/>
    <hyperlink ref="V9" r:id="rId128" display="http://pbs.twimg.com/profile_images/1010311420129529856/pJBAnSUm_normal.jpg"/>
    <hyperlink ref="V10" r:id="rId129" display="http://pbs.twimg.com/profile_images/1115864221433118720/YfnNBLvV_normal.png"/>
    <hyperlink ref="V11" r:id="rId130" display="http://pbs.twimg.com/profile_images/1115864221433118720/YfnNBLvV_normal.png"/>
    <hyperlink ref="V12" r:id="rId131" display="http://pbs.twimg.com/profile_images/1010311420129529856/pJBAnSUm_normal.jpg"/>
    <hyperlink ref="V13" r:id="rId132" display="http://pbs.twimg.com/profile_images/526492552/polarized_garry_normal.jpg"/>
    <hyperlink ref="V14" r:id="rId133" display="http://pbs.twimg.com/profile_images/526492552/polarized_garry_normal.jpg"/>
    <hyperlink ref="V15" r:id="rId134" display="http://pbs.twimg.com/profile_images/870359627707412485/jyBcBP4X_normal.jpg"/>
    <hyperlink ref="V16" r:id="rId135" display="http://pbs.twimg.com/profile_images/870359627707412485/jyBcBP4X_normal.jpg"/>
    <hyperlink ref="V17" r:id="rId136" display="https://pbs.twimg.com/media/D391bYxWkAEx7P7.png"/>
    <hyperlink ref="V18" r:id="rId137" display="http://pbs.twimg.com/profile_images/870359627707412485/jyBcBP4X_normal.jpg"/>
    <hyperlink ref="V19" r:id="rId138" display="http://pbs.twimg.com/profile_images/870359627707412485/jyBcBP4X_normal.jpg"/>
    <hyperlink ref="V20" r:id="rId139" display="http://pbs.twimg.com/profile_images/870359627707412485/jyBcBP4X_normal.jpg"/>
    <hyperlink ref="V21" r:id="rId140" display="http://pbs.twimg.com/profile_images/870359627707412485/jyBcBP4X_normal.jpg"/>
    <hyperlink ref="V22" r:id="rId141" display="https://pbs.twimg.com/media/D391bYxWkAEx7P7.png"/>
    <hyperlink ref="V23" r:id="rId142" display="http://pbs.twimg.com/profile_images/870359627707412485/jyBcBP4X_normal.jpg"/>
    <hyperlink ref="V24" r:id="rId143" display="http://pbs.twimg.com/profile_images/870359627707412485/jyBcBP4X_normal.jpg"/>
    <hyperlink ref="V25" r:id="rId144" display="https://pbs.twimg.com/media/D391bYxWkAEx7P7.png"/>
    <hyperlink ref="V26" r:id="rId145" display="http://pbs.twimg.com/profile_images/870359627707412485/jyBcBP4X_normal.jpg"/>
    <hyperlink ref="V27" r:id="rId146" display="http://pbs.twimg.com/profile_images/803504962168913920/AdigDUZc_normal.jpg"/>
    <hyperlink ref="V28" r:id="rId147" display="http://pbs.twimg.com/profile_images/987786740911038464/TFBbbcMV_normal.jpg"/>
    <hyperlink ref="V29" r:id="rId148" display="http://pbs.twimg.com/profile_images/987786740911038464/TFBbbcMV_normal.jpg"/>
    <hyperlink ref="V30" r:id="rId149" display="https://pbs.twimg.com/media/D4NMplaXsAMsZXv.jpg"/>
    <hyperlink ref="V31" r:id="rId150" display="http://pbs.twimg.com/profile_images/775735012914106369/bGqPi7C6_normal.jpg"/>
    <hyperlink ref="V32" r:id="rId151" display="http://pbs.twimg.com/profile_images/775735012914106369/bGqPi7C6_normal.jpg"/>
    <hyperlink ref="V33" r:id="rId152" display="https://pbs.twimg.com/media/D4L9HzhWAAIHVOR.jpg"/>
    <hyperlink ref="V34" r:id="rId153" display="https://pbs.twimg.com/media/D4QJNqEW4AE3HW_.jpg"/>
    <hyperlink ref="V35" r:id="rId154" display="https://pbs.twimg.com/media/D4NAvtoWkAAF6Od.jpg"/>
    <hyperlink ref="V36" r:id="rId155" display="https://pbs.twimg.com/media/D4NAvtoWkAAF6Od.jpg"/>
    <hyperlink ref="V37" r:id="rId156" display="https://pbs.twimg.com/media/D4SAF03X4AAmQLu.jpg"/>
    <hyperlink ref="V38" r:id="rId157" display="http://pbs.twimg.com/profile_images/1404245782/igeek_normal.jpg"/>
    <hyperlink ref="V39" r:id="rId158" display="https://pbs.twimg.com/media/D4SIgsKWAAAXPJP.jpg"/>
    <hyperlink ref="V40" r:id="rId159" display="https://pbs.twimg.com/media/D4SIgsKWAAAXPJP.jpg"/>
    <hyperlink ref="V41" r:id="rId160" display="https://pbs.twimg.com/media/D4SIgsKWAAAXPJP.jpg"/>
    <hyperlink ref="V42" r:id="rId161" display="https://pbs.twimg.com/media/D4SIgsKWAAAXPJP.jpg"/>
    <hyperlink ref="V43" r:id="rId162" display="https://pbs.twimg.com/media/D4SIgsKWAAAXPJP.jpg"/>
    <hyperlink ref="V44" r:id="rId163" display="https://pbs.twimg.com/media/D4SIgsKWAAAXPJP.jpg"/>
    <hyperlink ref="V45" r:id="rId164" display="https://pbs.twimg.com/media/D4SIgsKWAAAXPJP.jpg"/>
    <hyperlink ref="V46" r:id="rId165" display="http://pbs.twimg.com/profile_images/1106548447723880448/a08VPvUw_normal.jpg"/>
    <hyperlink ref="V47" r:id="rId166" display="http://pbs.twimg.com/profile_images/1106548447723880448/a08VPvUw_normal.jpg"/>
    <hyperlink ref="V48" r:id="rId167" display="http://pbs.twimg.com/profile_images/1106548447723880448/a08VPvUw_normal.jpg"/>
    <hyperlink ref="V49" r:id="rId168" display="http://pbs.twimg.com/profile_images/1106548447723880448/a08VPvUw_normal.jpg"/>
    <hyperlink ref="V50" r:id="rId169" display="https://pbs.twimg.com/media/D4SYSqtX4AEOn15.jpg"/>
    <hyperlink ref="V51" r:id="rId170" display="https://pbs.twimg.com/media/D4SYSqtX4AEOn15.jpg"/>
    <hyperlink ref="V52" r:id="rId171" display="http://pbs.twimg.com/profile_images/653557869028098049/c_CJe5b8_normal.jpg"/>
    <hyperlink ref="V53" r:id="rId172" display="https://pbs.twimg.com/media/D4TNPAAXoAIk0dg.jpg"/>
    <hyperlink ref="V54" r:id="rId173" display="https://pbs.twimg.com/media/D4TNPAAXoAIk0dg.jpg"/>
    <hyperlink ref="V55" r:id="rId174" display="http://pbs.twimg.com/profile_images/557697019800993794/0TyjH9zG_normal.jpeg"/>
    <hyperlink ref="V56" r:id="rId175" display="https://pbs.twimg.com/media/D4TNPAAXoAIk0dg.jpg"/>
    <hyperlink ref="V57" r:id="rId176" display="https://pbs.twimg.com/media/D4TNPAAXoAIk0dg.jpg"/>
    <hyperlink ref="V58" r:id="rId177" display="https://pbs.twimg.com/media/D4XPKt6WkAE2rhu.jpg"/>
    <hyperlink ref="V59" r:id="rId178" display="http://pbs.twimg.com/profile_images/1048816391946686464/BPAefQE3_normal.jpg"/>
    <hyperlink ref="V60" r:id="rId179" display="http://pbs.twimg.com/profile_images/1048816391946686464/BPAefQE3_normal.jpg"/>
    <hyperlink ref="V61" r:id="rId180" display="http://pbs.twimg.com/profile_images/1048816391946686464/BPAefQE3_normal.jpg"/>
    <hyperlink ref="V62" r:id="rId181" display="http://pbs.twimg.com/profile_images/1048816391946686464/BPAefQE3_normal.jpg"/>
    <hyperlink ref="V63" r:id="rId182" display="https://pbs.twimg.com/media/D4SYSqtX4AEOn15.jpg"/>
    <hyperlink ref="V64" r:id="rId183" display="http://pbs.twimg.com/profile_images/879356827296813056/rFOXrNVb_normal.jpg"/>
    <hyperlink ref="V65" r:id="rId184" display="http://pbs.twimg.com/profile_images/879356827296813056/rFOXrNVb_normal.jpg"/>
    <hyperlink ref="V66" r:id="rId185" display="http://pbs.twimg.com/profile_images/879356827296813056/rFOXrNVb_normal.jpg"/>
    <hyperlink ref="V67" r:id="rId186" display="http://pbs.twimg.com/profile_images/1050295525742792704/1mFbJ8EN_normal.jpg"/>
    <hyperlink ref="V68" r:id="rId187" display="http://pbs.twimg.com/profile_images/1050295525742792704/1mFbJ8EN_normal.jpg"/>
    <hyperlink ref="V69" r:id="rId188" display="https://pbs.twimg.com/media/D4SYSqtX4AEOn15.jpg"/>
    <hyperlink ref="V70" r:id="rId189" display="https://pbs.twimg.com/media/D4SYSqtX4AEOn15.jpg"/>
    <hyperlink ref="V71" r:id="rId190" display="http://pbs.twimg.com/profile_images/1050295525742792704/1mFbJ8EN_normal.jpg"/>
    <hyperlink ref="V72" r:id="rId191" display="http://pbs.twimg.com/profile_images/1050295525742792704/1mFbJ8EN_normal.jpg"/>
    <hyperlink ref="V73" r:id="rId192" display="http://pbs.twimg.com/profile_images/1050295525742792704/1mFbJ8EN_normal.jpg"/>
    <hyperlink ref="V74" r:id="rId193" display="http://pbs.twimg.com/profile_images/1050295525742792704/1mFbJ8EN_normal.jpg"/>
    <hyperlink ref="V75" r:id="rId194" display="http://pbs.twimg.com/profile_images/1050295525742792704/1mFbJ8EN_normal.jpg"/>
    <hyperlink ref="V76" r:id="rId195" display="http://pbs.twimg.com/profile_images/1050295525742792704/1mFbJ8EN_normal.jpg"/>
    <hyperlink ref="V77" r:id="rId196" display="http://pbs.twimg.com/profile_images/1114682558879371265/xm_0yGg0_normal.jpg"/>
    <hyperlink ref="V78" r:id="rId197" display="https://pbs.twimg.com/media/D4iJpHEUwAEP7kP.jpg"/>
    <hyperlink ref="V79" r:id="rId198" display="https://pbs.twimg.com/media/D4iJpHEUwAEP7kP.jpg"/>
    <hyperlink ref="V80" r:id="rId199" display="https://pbs.twimg.com/media/D4iJpHEUwAEP7kP.jpg"/>
    <hyperlink ref="V81" r:id="rId200" display="https://pbs.twimg.com/media/D4iJpHEUwAEP7kP.jpg"/>
    <hyperlink ref="V82" r:id="rId201" display="https://pbs.twimg.com/media/D4iJpHEUwAEP7kP.jpg"/>
    <hyperlink ref="V83" r:id="rId202" display="https://pbs.twimg.com/media/D4iJpHEUwAEP7kP.jpg"/>
    <hyperlink ref="V84" r:id="rId203" display="https://pbs.twimg.com/media/D4iJpHEUwAEP7kP.jpg"/>
    <hyperlink ref="V85" r:id="rId204" display="https://pbs.twimg.com/media/D4iJpHEUwAEP7kP.jpg"/>
    <hyperlink ref="V86" r:id="rId205" display="https://pbs.twimg.com/media/D4iJpHEUwAEP7kP.jpg"/>
    <hyperlink ref="V87" r:id="rId206" display="https://pbs.twimg.com/media/D4iJpHEUwAEP7kP.jpg"/>
    <hyperlink ref="V88" r:id="rId207" display="https://pbs.twimg.com/media/D4iJpHEUwAEP7kP.jpg"/>
    <hyperlink ref="V89" r:id="rId208" display="https://pbs.twimg.com/media/D4iJpHEUwAEP7kP.jpg"/>
    <hyperlink ref="V90" r:id="rId209" display="https://pbs.twimg.com/media/D4iJpHEUwAEP7kP.jpg"/>
    <hyperlink ref="V91" r:id="rId210" display="https://pbs.twimg.com/media/D4iJpHEUwAEP7kP.jpg"/>
    <hyperlink ref="V92" r:id="rId211" display="http://pbs.twimg.com/profile_images/898670662809788416/PX6614Gr_normal.jpg"/>
    <hyperlink ref="V93" r:id="rId212" display="http://pbs.twimg.com/profile_images/2670814147/126d51998b77516846c033f39d6f108c_normal.png"/>
    <hyperlink ref="V94" r:id="rId213" display="https://pbs.twimg.com/media/D4r3D-2W4AI70jR.jpg"/>
    <hyperlink ref="V95" r:id="rId214" display="http://pbs.twimg.com/profile_images/378800000760268310/21d6c562fdc031619e0a23678a31b2e6_normal.jpeg"/>
    <hyperlink ref="V96" r:id="rId215" display="http://pbs.twimg.com/profile_images/1011580749928124421/mnOfYYe9_normal.jpg"/>
    <hyperlink ref="V97" r:id="rId216" display="http://pbs.twimg.com/profile_images/957357277496905733/4O_VqwjY_normal.jpg"/>
    <hyperlink ref="V98" r:id="rId217" display="http://pbs.twimg.com/profile_images/1115672084263268352/EtCBsUbk_normal.jpg"/>
    <hyperlink ref="V99" r:id="rId218" display="http://pbs.twimg.com/profile_images/1116038657608011776/ABBjmANP_normal.png"/>
    <hyperlink ref="V100" r:id="rId219" display="https://pbs.twimg.com/media/D418Kb4WAAIFSLX.jpg"/>
    <hyperlink ref="V101" r:id="rId220" display="http://pbs.twimg.com/profile_images/627218048236163072/hDLF-pS5_normal.jpg"/>
    <hyperlink ref="V102" r:id="rId221" display="http://pbs.twimg.com/profile_images/627218048236163072/hDLF-pS5_normal.jpg"/>
    <hyperlink ref="V103" r:id="rId222" display="http://pbs.twimg.com/profile_images/869962597424025601/3NHd0kZ__normal.jpg"/>
    <hyperlink ref="V104" r:id="rId223" display="http://pbs.twimg.com/profile_images/869962597424025601/3NHd0kZ__normal.jpg"/>
    <hyperlink ref="V105" r:id="rId224" display="http://pbs.twimg.com/profile_images/869962597424025601/3NHd0kZ__normal.jpg"/>
    <hyperlink ref="V106" r:id="rId225" display="http://pbs.twimg.com/profile_images/869962597424025601/3NHd0kZ__normal.jpg"/>
    <hyperlink ref="V107" r:id="rId226" display="http://pbs.twimg.com/profile_images/934129103942365184/3v4KCYah_normal.jpg"/>
    <hyperlink ref="V108" r:id="rId227" display="http://pbs.twimg.com/profile_images/934129103942365184/3v4KCYah_normal.jpg"/>
    <hyperlink ref="V109" r:id="rId228" display="http://pbs.twimg.com/profile_images/554682966857641984/_CLyu9Uv_normal.png"/>
    <hyperlink ref="V110" r:id="rId229" display="http://pbs.twimg.com/profile_images/554682966857641984/_CLyu9Uv_normal.png"/>
    <hyperlink ref="V111" r:id="rId230" display="http://pbs.twimg.com/profile_images/1115428794213359617/WUtMJH2-_normal.png"/>
    <hyperlink ref="V112" r:id="rId231" display="http://pbs.twimg.com/profile_images/689554074136477696/xSxd_U8Y_normal.jpg"/>
    <hyperlink ref="V113" r:id="rId232" display="http://pbs.twimg.com/profile_images/689554074136477696/xSxd_U8Y_normal.jpg"/>
    <hyperlink ref="V114" r:id="rId233" display="http://pbs.twimg.com/profile_images/689554074136477696/xSxd_U8Y_normal.jpg"/>
    <hyperlink ref="V115" r:id="rId234" display="http://pbs.twimg.com/profile_images/1115428794213359617/WUtMJH2-_normal.png"/>
    <hyperlink ref="V116" r:id="rId235" display="http://pbs.twimg.com/profile_images/1117680149506314242/wjQ6LC8U_normal.jpg"/>
    <hyperlink ref="V117" r:id="rId236" display="http://pbs.twimg.com/profile_images/378800000708431883/9ca32f3333fa7e8e3d049cbbd5802a52_normal.png"/>
    <hyperlink ref="V118" r:id="rId237" display="http://pbs.twimg.com/profile_images/608300135051837442/r7K9329n_normal.png"/>
    <hyperlink ref="V119" r:id="rId238" display="http://pbs.twimg.com/profile_images/378800000708431883/9ca32f3333fa7e8e3d049cbbd5802a52_normal.png"/>
    <hyperlink ref="V120" r:id="rId239" display="http://pbs.twimg.com/profile_images/608300135051837442/r7K9329n_normal.png"/>
    <hyperlink ref="V121" r:id="rId240" display="http://pbs.twimg.com/profile_images/813751051559968768/Y4nn8q1X_normal.jpg"/>
    <hyperlink ref="V122" r:id="rId241" display="http://pbs.twimg.com/profile_images/813751051559968768/Y4nn8q1X_normal.jpg"/>
    <hyperlink ref="V123" r:id="rId242" display="http://pbs.twimg.com/profile_images/813751051559968768/Y4nn8q1X_normal.jpg"/>
    <hyperlink ref="V124" r:id="rId243" display="http://pbs.twimg.com/profile_images/813751051559968768/Y4nn8q1X_normal.jpg"/>
    <hyperlink ref="V125" r:id="rId244" display="http://pbs.twimg.com/profile_images/1062408353588989952/bd8hjMmS_normal.jpg"/>
    <hyperlink ref="V126" r:id="rId245" display="http://pbs.twimg.com/profile_images/660117415670521856/T0Nvd70p_normal.png"/>
    <hyperlink ref="V127" r:id="rId246" display="https://pbs.twimg.com/media/D1ZXffAW0AAauiF.jpg"/>
    <hyperlink ref="V128" r:id="rId247" display="http://pbs.twimg.com/profile_images/935192089750536192/e-CEBKRR_normal.jpg"/>
    <hyperlink ref="V129" r:id="rId248" display="http://pbs.twimg.com/profile_images/1082557217398812673/4Nf9OfpG_normal.jpg"/>
    <hyperlink ref="V130" r:id="rId249" display="http://pbs.twimg.com/profile_images/935192089750536192/e-CEBKRR_normal.jpg"/>
    <hyperlink ref="V131" r:id="rId250" display="http://pbs.twimg.com/profile_images/1082557217398812673/4Nf9OfpG_normal.jpg"/>
    <hyperlink ref="V132" r:id="rId251" display="https://pbs.twimg.com/media/D39SeF4XsAItZOs.jpg"/>
    <hyperlink ref="V133" r:id="rId252" display="https://pbs.twimg.com/media/D4NAjASXoAE-hC3.jpg"/>
    <hyperlink ref="V134" r:id="rId253" display="http://pbs.twimg.com/profile_images/557697019800993794/0TyjH9zG_normal.jpeg"/>
    <hyperlink ref="V135" r:id="rId254" display="https://pbs.twimg.com/media/D4NAjASXoAE-hC3.jpg"/>
    <hyperlink ref="V136" r:id="rId255" display="http://pbs.twimg.com/profile_images/1082557217398812673/4Nf9OfpG_normal.jpg"/>
    <hyperlink ref="V137" r:id="rId256" display="http://pbs.twimg.com/profile_images/1082557217398812673/4Nf9OfpG_normal.jpg"/>
    <hyperlink ref="V138" r:id="rId257" display="https://pbs.twimg.com/media/D4R_288XoAcrVU3.jpg"/>
    <hyperlink ref="V139" r:id="rId258" display="http://pbs.twimg.com/profile_images/1082557217398812673/4Nf9OfpG_normal.jpg"/>
    <hyperlink ref="V140" r:id="rId259" display="https://pbs.twimg.com/media/D5B3WvBW0AAwGvv.jpg"/>
    <hyperlink ref="V141" r:id="rId260" display="http://pbs.twimg.com/profile_images/1082557217398812673/4Nf9OfpG_normal.jpg"/>
    <hyperlink ref="V142" r:id="rId261" display="http://pbs.twimg.com/profile_images/1082557217398812673/4Nf9OfpG_normal.jpg"/>
    <hyperlink ref="V143" r:id="rId262" display="http://pbs.twimg.com/profile_images/1082557217398812673/4Nf9OfpG_normal.jpg"/>
    <hyperlink ref="V144" r:id="rId263" display="http://pbs.twimg.com/profile_images/1082557217398812673/4Nf9OfpG_normal.jpg"/>
    <hyperlink ref="V145" r:id="rId264" display="https://pbs.twimg.com/media/D4XNyivWAAAZh9H.jpg"/>
    <hyperlink ref="V146" r:id="rId265" display="http://pbs.twimg.com/profile_images/1082557217398812673/4Nf9OfpG_normal.jpg"/>
    <hyperlink ref="V147" r:id="rId266" display="https://pbs.twimg.com/media/D4XenVDXoAE8A9N.jpg"/>
    <hyperlink ref="V148" r:id="rId267" display="http://pbs.twimg.com/profile_images/1082557217398812673/4Nf9OfpG_normal.jpg"/>
    <hyperlink ref="V149" r:id="rId268" display="http://pbs.twimg.com/profile_images/1082557217398812673/4Nf9OfpG_normal.jpg"/>
    <hyperlink ref="V150" r:id="rId269" display="http://pbs.twimg.com/profile_images/1082557217398812673/4Nf9OfpG_normal.jpg"/>
    <hyperlink ref="V151" r:id="rId270" display="http://pbs.twimg.com/profile_images/1082557217398812673/4Nf9OfpG_normal.jpg"/>
    <hyperlink ref="V152" r:id="rId271" display="http://pbs.twimg.com/profile_images/1082557217398812673/4Nf9OfpG_normal.jpg"/>
    <hyperlink ref="V153" r:id="rId272" display="http://pbs.twimg.com/profile_images/1082557217398812673/4Nf9OfpG_normal.jpg"/>
    <hyperlink ref="V154" r:id="rId273" display="http://pbs.twimg.com/profile_images/1082557217398812673/4Nf9OfpG_normal.jpg"/>
    <hyperlink ref="V155" r:id="rId274" display="https://pbs.twimg.com/media/D42YKFnW4AAn9Bh.jpg"/>
    <hyperlink ref="V156" r:id="rId275" display="http://pbs.twimg.com/profile_images/1082557217398812673/4Nf9OfpG_normal.jpg"/>
    <hyperlink ref="V157" r:id="rId276" display="http://pbs.twimg.com/profile_images/1082557217398812673/4Nf9OfpG_normal.jpg"/>
    <hyperlink ref="V158" r:id="rId277" display="https://pbs.twimg.com/media/D5B3WvBW0AAwGvv.jpg"/>
    <hyperlink ref="V159" r:id="rId278" display="https://pbs.twimg.com/media/D5B3WvBW0AAwGvv.jpg"/>
    <hyperlink ref="V160" r:id="rId279" display="https://pbs.twimg.com/media/D5B3WvBW0AAwGvv.jpg"/>
    <hyperlink ref="V161" r:id="rId280" display="https://pbs.twimg.com/media/D5B3WvBW0AAwGvv.jpg"/>
    <hyperlink ref="V162" r:id="rId281" display="https://pbs.twimg.com/media/D5B3WvBW0AAwGvv.jpg"/>
    <hyperlink ref="X3" r:id="rId282" display="https://twitter.com/#!/getfieldtitan/status/1116706890900283392"/>
    <hyperlink ref="X4" r:id="rId283" display="https://twitter.com/#!/getfieldtitan/status/1116706890900283392"/>
    <hyperlink ref="X5" r:id="rId284" display="https://twitter.com/#!/getfieldtitan/status/1116706890900283392"/>
    <hyperlink ref="X6" r:id="rId285" display="https://twitter.com/#!/getfieldtitan/status/1116706890900283392"/>
    <hyperlink ref="X7" r:id="rId286" display="https://twitter.com/#!/getfieldtitan/status/1116706890900283392"/>
    <hyperlink ref="X8" r:id="rId287" display="https://twitter.com/#!/getfieldtitan/status/1116706890900283392"/>
    <hyperlink ref="X9" r:id="rId288" display="https://twitter.com/#!/ilceruttino/status/1116730952011612161"/>
    <hyperlink ref="X10" r:id="rId289" display="https://twitter.com/#!/getfieldtitan/status/1116706890900283392"/>
    <hyperlink ref="X11" r:id="rId290" display="https://twitter.com/#!/getfieldtitan/status/1116706890900283392"/>
    <hyperlink ref="X12" r:id="rId291" display="https://twitter.com/#!/ilceruttino/status/1116730952011612161"/>
    <hyperlink ref="X13" r:id="rId292" display="https://twitter.com/#!/grjenkin/status/1116743470394138624"/>
    <hyperlink ref="X14" r:id="rId293" display="https://twitter.com/#!/grjenkin/status/1116743470394138624"/>
    <hyperlink ref="X15" r:id="rId294" display="https://twitter.com/#!/nhlbi_translate/status/1116731148443508737"/>
    <hyperlink ref="X16" r:id="rId295" display="https://twitter.com/#!/nhlbi_translate/status/1116731148443508737"/>
    <hyperlink ref="X17" r:id="rId296" display="https://twitter.com/#!/nhlbi_translate/status/1116740793149140997"/>
    <hyperlink ref="X18" r:id="rId297" display="https://twitter.com/#!/nhlbi_translate/status/1116767116764549120"/>
    <hyperlink ref="X19" r:id="rId298" display="https://twitter.com/#!/nhlbi_translate/status/1116731148443508737"/>
    <hyperlink ref="X20" r:id="rId299" display="https://twitter.com/#!/nhlbi_translate/status/1116767116764549120"/>
    <hyperlink ref="X21" r:id="rId300" display="https://twitter.com/#!/nhlbi_translate/status/1116731148443508737"/>
    <hyperlink ref="X22" r:id="rId301" display="https://twitter.com/#!/nhlbi_translate/status/1116740793149140997"/>
    <hyperlink ref="X23" r:id="rId302" display="https://twitter.com/#!/nhlbi_translate/status/1116767116764549120"/>
    <hyperlink ref="X24" r:id="rId303" display="https://twitter.com/#!/nhlbi_translate/status/1116731148443508737"/>
    <hyperlink ref="X25" r:id="rId304" display="https://twitter.com/#!/nhlbi_translate/status/1116740793149140997"/>
    <hyperlink ref="X26" r:id="rId305" display="https://twitter.com/#!/nhlbi_translate/status/1116767116764549120"/>
    <hyperlink ref="X27" r:id="rId306" display="https://twitter.com/#!/datentreiber/status/1117739234713047040"/>
    <hyperlink ref="X28" r:id="rId307" display="https://twitter.com/#!/brainroaring/status/1117808557288763393"/>
    <hyperlink ref="X29" r:id="rId308" display="https://twitter.com/#!/brainroaring/status/1117808557288763393"/>
    <hyperlink ref="X30" r:id="rId309" display="https://twitter.com/#!/databaseusa/status/1117821851529555968"/>
    <hyperlink ref="X31" r:id="rId310" display="https://twitter.com/#!/laveur/status/1117881949891117056"/>
    <hyperlink ref="X32" r:id="rId311" display="https://twitter.com/#!/laveur/status/1117881949891117056"/>
    <hyperlink ref="X33" r:id="rId312" display="https://twitter.com/#!/pawdeutschland/status/1117733983347986432"/>
    <hyperlink ref="X34" r:id="rId313" display="https://twitter.com/#!/anacisiongmbh/status/1118028739286319109"/>
    <hyperlink ref="X35" r:id="rId314" display="https://twitter.com/#!/pawind40/status/1117808322550300672"/>
    <hyperlink ref="X36" r:id="rId315" display="https://twitter.com/#!/pawind40/status/1117808322550300672"/>
    <hyperlink ref="X37" r:id="rId316" display="https://twitter.com/#!/pawind40/status/1118159446595768320"/>
    <hyperlink ref="X38" r:id="rId317" display="https://twitter.com/#!/gamergeeknews/status/1118159631799291904"/>
    <hyperlink ref="X39" r:id="rId318" display="https://twitter.com/#!/biconnections/status/1118168770579705856"/>
    <hyperlink ref="X40" r:id="rId319" display="https://twitter.com/#!/biconnections/status/1118168770579705856"/>
    <hyperlink ref="X41" r:id="rId320" display="https://twitter.com/#!/biconnections/status/1118168770579705856"/>
    <hyperlink ref="X42" r:id="rId321" display="https://twitter.com/#!/biconnections/status/1118168770579705856"/>
    <hyperlink ref="X43" r:id="rId322" display="https://twitter.com/#!/biconnections/status/1118168770579705856"/>
    <hyperlink ref="X44" r:id="rId323" display="https://twitter.com/#!/biconnections/status/1118168770579705856"/>
    <hyperlink ref="X45" r:id="rId324" display="https://twitter.com/#!/biconnections/status/1118168770579705856"/>
    <hyperlink ref="X46" r:id="rId325" display="https://twitter.com/#!/najimmei/status/1116703851212693504"/>
    <hyperlink ref="X47" r:id="rId326" display="https://twitter.com/#!/najimmei/status/1117864865660579845"/>
    <hyperlink ref="X48" r:id="rId327" display="https://twitter.com/#!/najimmei/status/1117864865660579845"/>
    <hyperlink ref="X49" r:id="rId328" display="https://twitter.com/#!/najimmei/status/1118173223223476226"/>
    <hyperlink ref="X50" r:id="rId329" display="https://twitter.com/#!/prediidata/status/1118186142191452160"/>
    <hyperlink ref="X51" r:id="rId330" display="https://twitter.com/#!/prediidata/status/1118186142191452160"/>
    <hyperlink ref="X52" r:id="rId331" display="https://twitter.com/#!/tarun73/status/1118187489603272707"/>
    <hyperlink ref="X53" r:id="rId332" display="https://twitter.com/#!/seanthegshep/status/1118369701279744007"/>
    <hyperlink ref="X54" r:id="rId333" display="https://twitter.com/#!/steventigeron/status/1118393038907297794"/>
    <hyperlink ref="X55" r:id="rId334" display="https://twitter.com/#!/mathew_jaya/status/1118468809948450816"/>
    <hyperlink ref="X56" r:id="rId335" display="https://twitter.com/#!/demetriustrader/status/1118244268244643840"/>
    <hyperlink ref="X57" r:id="rId336" display="https://twitter.com/#!/trancemyth/status/1118521201171804161"/>
    <hyperlink ref="X58" r:id="rId337" display="https://twitter.com/#!/danglobal/status/1118529095023910912"/>
    <hyperlink ref="X59" r:id="rId338" display="https://twitter.com/#!/a9raag/status/1118844394231279616"/>
    <hyperlink ref="X60" r:id="rId339" display="https://twitter.com/#!/a9raag/status/1118844394231279616"/>
    <hyperlink ref="X61" r:id="rId340" display="https://twitter.com/#!/a9raag/status/1118844394231279616"/>
    <hyperlink ref="X62" r:id="rId341" display="https://twitter.com/#!/a9raag/status/1118844394231279616"/>
    <hyperlink ref="X63" r:id="rId342" display="https://twitter.com/#!/prediidata/status/1118186142191452160"/>
    <hyperlink ref="X64" r:id="rId343" display="https://twitter.com/#!/iotworldseries/status/1118501451507150849"/>
    <hyperlink ref="X65" r:id="rId344" display="https://twitter.com/#!/iotworldseries/status/1118501451507150849"/>
    <hyperlink ref="X66" r:id="rId345" display="https://twitter.com/#!/iotworldseries/status/1118501451507150849"/>
    <hyperlink ref="X67" r:id="rId346" display="https://twitter.com/#!/thechrischua/status/1118186299297607681"/>
    <hyperlink ref="X68" r:id="rId347" display="https://twitter.com/#!/thechrischua/status/1118844690298699776"/>
    <hyperlink ref="X69" r:id="rId348" display="https://twitter.com/#!/prediidata/status/1118186142191452160"/>
    <hyperlink ref="X70" r:id="rId349" display="https://twitter.com/#!/prediidata/status/1118186142191452160"/>
    <hyperlink ref="X71" r:id="rId350" display="https://twitter.com/#!/thechrischua/status/1118186299297607681"/>
    <hyperlink ref="X72" r:id="rId351" display="https://twitter.com/#!/thechrischua/status/1118844690298699776"/>
    <hyperlink ref="X73" r:id="rId352" display="https://twitter.com/#!/thechrischua/status/1118186299297607681"/>
    <hyperlink ref="X74" r:id="rId353" display="https://twitter.com/#!/thechrischua/status/1118186299297607681"/>
    <hyperlink ref="X75" r:id="rId354" display="https://twitter.com/#!/thechrischua/status/1118844690298699776"/>
    <hyperlink ref="X76" r:id="rId355" display="https://twitter.com/#!/thechrischua/status/1118844690298699776"/>
    <hyperlink ref="X77" r:id="rId356" display="https://twitter.com/#!/zephyrthetiger/status/1118948549125758976"/>
    <hyperlink ref="X78" r:id="rId357" display="https://twitter.com/#!/mala_moot/status/1119296576608964609"/>
    <hyperlink ref="X79" r:id="rId358" display="https://twitter.com/#!/mala_moot/status/1119296576608964609"/>
    <hyperlink ref="X80" r:id="rId359" display="https://twitter.com/#!/mala_moot/status/1119296576608964609"/>
    <hyperlink ref="X81" r:id="rId360" display="https://twitter.com/#!/thebearhurley/status/1119306393683501056"/>
    <hyperlink ref="X82" r:id="rId361" display="https://twitter.com/#!/thebearhurley/status/1119306393683501056"/>
    <hyperlink ref="X83" r:id="rId362" display="https://twitter.com/#!/thebearhurley/status/1119306393683501056"/>
    <hyperlink ref="X84" r:id="rId363" display="https://twitter.com/#!/syrianbryn/status/1119310168813182976"/>
    <hyperlink ref="X85" r:id="rId364" display="https://twitter.com/#!/syrianbryn/status/1119310168813182976"/>
    <hyperlink ref="X86" r:id="rId365" display="https://twitter.com/#!/syrianbryn/status/1119310168813182976"/>
    <hyperlink ref="X87" r:id="rId366" display="https://twitter.com/#!/tohrufusky/status/1119295859097649157"/>
    <hyperlink ref="X88" r:id="rId367" display="https://twitter.com/#!/boomervoneistee/status/1119550840942092288"/>
    <hyperlink ref="X89" r:id="rId368" display="https://twitter.com/#!/tohrufusky/status/1119295859097649157"/>
    <hyperlink ref="X90" r:id="rId369" display="https://twitter.com/#!/boomervoneistee/status/1119550840942092288"/>
    <hyperlink ref="X91" r:id="rId370" display="https://twitter.com/#!/boomervoneistee/status/1119550840942092288"/>
    <hyperlink ref="X92" r:id="rId371" display="https://twitter.com/#!/bcmachlearn/status/1119981073113468929"/>
    <hyperlink ref="X93" r:id="rId372" display="https://twitter.com/#!/beyondthearc/status/1118198388988604416"/>
    <hyperlink ref="X94" r:id="rId373" display="https://twitter.com/#!/beyondthearc/status/1119979106475618305"/>
    <hyperlink ref="X95" r:id="rId374" display="https://twitter.com/#!/dmgerbino/status/1120007854965108737"/>
    <hyperlink ref="X96" r:id="rId375" display="https://twitter.com/#!/ottlegalrebels/status/1120284247317733377"/>
    <hyperlink ref="X97" r:id="rId376" display="https://twitter.com/#!/gagnelegal/status/1120285318664658945"/>
    <hyperlink ref="X98" r:id="rId377" display="https://twitter.com/#!/corgizilla/status/1120370526357049345"/>
    <hyperlink ref="X99" r:id="rId378" display="https://twitter.com/#!/pupperuki/status/1120431795936403456"/>
    <hyperlink ref="X100" r:id="rId379" display="https://twitter.com/#!/pawhealth/status/1120688402721067010"/>
    <hyperlink ref="X101" r:id="rId380" display="https://twitter.com/#!/gnfrazier/status/1120723552028827648"/>
    <hyperlink ref="X102" r:id="rId381" display="https://twitter.com/#!/gnfrazier/status/1120723552028827648"/>
    <hyperlink ref="X103" r:id="rId382" display="https://twitter.com/#!/machinelearn_d/status/1118353213785165824"/>
    <hyperlink ref="X104" r:id="rId383" display="https://twitter.com/#!/machinelearn_d/status/1118353417611595776"/>
    <hyperlink ref="X105" r:id="rId384" display="https://twitter.com/#!/machinelearn_d/status/1118353417611595776"/>
    <hyperlink ref="X106" r:id="rId385" display="https://twitter.com/#!/machinelearn_d/status/1120725156828082176"/>
    <hyperlink ref="X107" r:id="rId386" display="https://twitter.com/#!/wortpixel/status/1120950680934592512"/>
    <hyperlink ref="X108" r:id="rId387" display="https://twitter.com/#!/wortpixel/status/1120950680934592512"/>
    <hyperlink ref="X109" r:id="rId388" display="https://twitter.com/#!/ingomierswa/status/1120982973367627777"/>
    <hyperlink ref="X110" r:id="rId389" display="https://twitter.com/#!/ingomierswa/status/1120982973367627777"/>
    <hyperlink ref="X111" r:id="rId390" display="https://twitter.com/#!/pacanthro/status/1117878383457648640"/>
    <hyperlink ref="X112" r:id="rId391" display="https://twitter.com/#!/spectrumfox/status/1117878418538811392"/>
    <hyperlink ref="X113" r:id="rId392" display="https://twitter.com/#!/spectrumfox/status/1117878418538811392"/>
    <hyperlink ref="X114" r:id="rId393" display="https://twitter.com/#!/spectrumfox/status/1121143221482967041"/>
    <hyperlink ref="X115" r:id="rId394" display="https://twitter.com/#!/pacanthro/status/1121143185567178755"/>
    <hyperlink ref="X116" r:id="rId395" display="https://twitter.com/#!/sdwolf/status/1121180207476461568"/>
    <hyperlink ref="X117" r:id="rId396" display="https://twitter.com/#!/rapidminer/status/1120945507650670603"/>
    <hyperlink ref="X118" r:id="rId397" display="https://twitter.com/#!/fredgedling/status/1121392897750962176"/>
    <hyperlink ref="X119" r:id="rId398" display="https://twitter.com/#!/rapidminer/status/1120945507650670603"/>
    <hyperlink ref="X120" r:id="rId399" display="https://twitter.com/#!/fredgedling/status/1121392897750962176"/>
    <hyperlink ref="X121" r:id="rId400" display="https://twitter.com/#!/predictanalytic/status/1120274315591569408"/>
    <hyperlink ref="X122" r:id="rId401" display="https://twitter.com/#!/predictanalytic/status/1120716728940425218"/>
    <hyperlink ref="X123" r:id="rId402" display="https://twitter.com/#!/predictanalytic/status/1121052096453693445"/>
    <hyperlink ref="X124" r:id="rId403" display="https://twitter.com/#!/predictanalytic/status/1121397123130388480"/>
    <hyperlink ref="X125" r:id="rId404" display="https://twitter.com/#!/elc/status/1121430238112518144"/>
    <hyperlink ref="X126" r:id="rId405" display="https://twitter.com/#!/datacrunch_lab/status/1120720925559808002"/>
    <hyperlink ref="X127" r:id="rId406" display="https://twitter.com/#!/pawcon/status/1105166959241498625"/>
    <hyperlink ref="X128" r:id="rId407" display="https://twitter.com/#!/dlwcon/status/1116665877867450368"/>
    <hyperlink ref="X129" r:id="rId408" display="https://twitter.com/#!/pawcon/status/1116666226753908737"/>
    <hyperlink ref="X130" r:id="rId409" display="https://twitter.com/#!/dlwcon/status/1118350882800848897"/>
    <hyperlink ref="X131" r:id="rId410" display="https://twitter.com/#!/pawcon/status/1116666226753908737"/>
    <hyperlink ref="X132" r:id="rId411" display="https://twitter.com/#!/pawcon/status/1116701910973726720"/>
    <hyperlink ref="X133" r:id="rId412" display="https://twitter.com/#!/pawcon/status/1117808104119336960"/>
    <hyperlink ref="X134" r:id="rId413" display="https://twitter.com/#!/mathew_jaya/status/1118468809948450816"/>
    <hyperlink ref="X135" r:id="rId414" display="https://twitter.com/#!/pawcon/status/1117808104119336960"/>
    <hyperlink ref="X136" r:id="rId415" display="https://twitter.com/#!/pawcon/status/1117446213593444354"/>
    <hyperlink ref="X137" r:id="rId416" display="https://twitter.com/#!/pawcon/status/1117808649878089728"/>
    <hyperlink ref="X138" r:id="rId417" display="https://twitter.com/#!/pawcon/status/1118159190919397378"/>
    <hyperlink ref="X139" r:id="rId418" display="https://twitter.com/#!/pawcon/status/1118348447810314247"/>
    <hyperlink ref="X140" r:id="rId419" display="https://twitter.com/#!/nycpyladies/status/1121529827817918470"/>
    <hyperlink ref="X141" r:id="rId420" display="https://twitter.com/#!/pawcon/status/1116707590547939329"/>
    <hyperlink ref="X142" r:id="rId421" display="https://twitter.com/#!/pawcon/status/1116721479960465408"/>
    <hyperlink ref="X143" r:id="rId422" display="https://twitter.com/#!/pawcon/status/1117083838142930945"/>
    <hyperlink ref="X144" r:id="rId423" display="https://twitter.com/#!/pawcon/status/1118171042638368769"/>
    <hyperlink ref="X145" r:id="rId424" display="https://twitter.com/#!/pawcon/status/1118526352364322825"/>
    <hyperlink ref="X146" r:id="rId425" display="https://twitter.com/#!/pawcon/status/1118533431430750209"/>
    <hyperlink ref="X147" r:id="rId426" display="https://twitter.com/#!/pawcon/status/1118544851254022144"/>
    <hyperlink ref="X148" r:id="rId427" display="https://twitter.com/#!/pawcon/status/1118895804922630149"/>
    <hyperlink ref="X149" r:id="rId428" display="https://twitter.com/#!/pawcon/status/1119258194994434053"/>
    <hyperlink ref="X150" r:id="rId429" display="https://twitter.com/#!/pawcon/status/1119620560714194946"/>
    <hyperlink ref="X151" r:id="rId430" display="https://twitter.com/#!/pawcon/status/1119982942149910529"/>
    <hyperlink ref="X152" r:id="rId431" display="https://twitter.com/#!/pawcon/status/1120345354501861376"/>
    <hyperlink ref="X153" r:id="rId432" display="https://twitter.com/#!/pawcon/status/1120707737225179139"/>
    <hyperlink ref="X154" r:id="rId433" display="https://twitter.com/#!/pawcon/status/1120716576393531392"/>
    <hyperlink ref="X155" r:id="rId434" display="https://twitter.com/#!/pawcon/status/1120719182872633346"/>
    <hyperlink ref="X156" r:id="rId435" display="https://twitter.com/#!/pawcon/status/1121070136319008770"/>
    <hyperlink ref="X157" r:id="rId436" display="https://twitter.com/#!/pawcon/status/1121432520216797192"/>
    <hyperlink ref="X158" r:id="rId437" display="https://twitter.com/#!/nycpyladies/status/1121529827817918470"/>
    <hyperlink ref="X159" r:id="rId438" display="https://twitter.com/#!/nycpyladies/status/1121529827817918470"/>
    <hyperlink ref="X160" r:id="rId439" display="https://twitter.com/#!/nycpyladies/status/1121529827817918470"/>
    <hyperlink ref="X161" r:id="rId440" display="https://twitter.com/#!/nycpyladies/status/1121529827817918470"/>
    <hyperlink ref="X162" r:id="rId441" display="https://twitter.com/#!/nycpyladies/status/1121529827817918470"/>
  </hyperlinks>
  <printOptions/>
  <pageMargins left="0.7" right="0.7" top="0.75" bottom="0.75" header="0.3" footer="0.3"/>
  <pageSetup horizontalDpi="600" verticalDpi="600" orientation="portrait" r:id="rId445"/>
  <legacyDrawing r:id="rId443"/>
  <tableParts>
    <tablePart r:id="rId4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1923</v>
      </c>
      <c r="B1" s="13" t="s">
        <v>2075</v>
      </c>
      <c r="C1" s="13" t="s">
        <v>2076</v>
      </c>
      <c r="D1" s="13" t="s">
        <v>144</v>
      </c>
      <c r="E1" s="13" t="s">
        <v>2078</v>
      </c>
      <c r="F1" s="13" t="s">
        <v>2079</v>
      </c>
      <c r="G1" s="13" t="s">
        <v>2080</v>
      </c>
    </row>
    <row r="2" spans="1:7" ht="15">
      <c r="A2" s="78" t="s">
        <v>1586</v>
      </c>
      <c r="B2" s="78">
        <v>58</v>
      </c>
      <c r="C2" s="121">
        <v>0.026185101580135442</v>
      </c>
      <c r="D2" s="78" t="s">
        <v>2077</v>
      </c>
      <c r="E2" s="78"/>
      <c r="F2" s="78"/>
      <c r="G2" s="78"/>
    </row>
    <row r="3" spans="1:7" ht="15">
      <c r="A3" s="78" t="s">
        <v>1587</v>
      </c>
      <c r="B3" s="78">
        <v>23</v>
      </c>
      <c r="C3" s="121">
        <v>0.010383747178329572</v>
      </c>
      <c r="D3" s="78" t="s">
        <v>2077</v>
      </c>
      <c r="E3" s="78"/>
      <c r="F3" s="78"/>
      <c r="G3" s="78"/>
    </row>
    <row r="4" spans="1:7" ht="15">
      <c r="A4" s="78" t="s">
        <v>1588</v>
      </c>
      <c r="B4" s="78">
        <v>1</v>
      </c>
      <c r="C4" s="121">
        <v>0.00045146726862302486</v>
      </c>
      <c r="D4" s="78" t="s">
        <v>2077</v>
      </c>
      <c r="E4" s="78"/>
      <c r="F4" s="78"/>
      <c r="G4" s="78"/>
    </row>
    <row r="5" spans="1:7" ht="15">
      <c r="A5" s="78" t="s">
        <v>1589</v>
      </c>
      <c r="B5" s="78">
        <v>2134</v>
      </c>
      <c r="C5" s="121">
        <v>0.963431151241535</v>
      </c>
      <c r="D5" s="78" t="s">
        <v>2077</v>
      </c>
      <c r="E5" s="78"/>
      <c r="F5" s="78"/>
      <c r="G5" s="78"/>
    </row>
    <row r="6" spans="1:7" ht="15">
      <c r="A6" s="78" t="s">
        <v>1590</v>
      </c>
      <c r="B6" s="78">
        <v>2215</v>
      </c>
      <c r="C6" s="121">
        <v>1</v>
      </c>
      <c r="D6" s="78" t="s">
        <v>2077</v>
      </c>
      <c r="E6" s="78"/>
      <c r="F6" s="78"/>
      <c r="G6" s="78"/>
    </row>
    <row r="7" spans="1:7" ht="15">
      <c r="A7" s="85" t="s">
        <v>1564</v>
      </c>
      <c r="B7" s="85">
        <v>37</v>
      </c>
      <c r="C7" s="122">
        <v>0.013148617543853776</v>
      </c>
      <c r="D7" s="85" t="s">
        <v>2077</v>
      </c>
      <c r="E7" s="85" t="b">
        <v>0</v>
      </c>
      <c r="F7" s="85" t="b">
        <v>0</v>
      </c>
      <c r="G7" s="85" t="b">
        <v>0</v>
      </c>
    </row>
    <row r="8" spans="1:7" ht="15">
      <c r="A8" s="85" t="s">
        <v>1565</v>
      </c>
      <c r="B8" s="85">
        <v>37</v>
      </c>
      <c r="C8" s="122">
        <v>0.013546973294214773</v>
      </c>
      <c r="D8" s="85" t="s">
        <v>2077</v>
      </c>
      <c r="E8" s="85" t="b">
        <v>0</v>
      </c>
      <c r="F8" s="85" t="b">
        <v>0</v>
      </c>
      <c r="G8" s="85" t="b">
        <v>0</v>
      </c>
    </row>
    <row r="9" spans="1:7" ht="15">
      <c r="A9" s="85" t="s">
        <v>1591</v>
      </c>
      <c r="B9" s="85">
        <v>34</v>
      </c>
      <c r="C9" s="122">
        <v>0.010128246129105059</v>
      </c>
      <c r="D9" s="85" t="s">
        <v>2077</v>
      </c>
      <c r="E9" s="85" t="b">
        <v>0</v>
      </c>
      <c r="F9" s="85" t="b">
        <v>0</v>
      </c>
      <c r="G9" s="85" t="b">
        <v>0</v>
      </c>
    </row>
    <row r="10" spans="1:7" ht="15">
      <c r="A10" s="85" t="s">
        <v>1592</v>
      </c>
      <c r="B10" s="85">
        <v>34</v>
      </c>
      <c r="C10" s="122">
        <v>0.010128246129105059</v>
      </c>
      <c r="D10" s="85" t="s">
        <v>2077</v>
      </c>
      <c r="E10" s="85" t="b">
        <v>0</v>
      </c>
      <c r="F10" s="85" t="b">
        <v>0</v>
      </c>
      <c r="G10" s="85" t="b">
        <v>0</v>
      </c>
    </row>
    <row r="11" spans="1:7" ht="15">
      <c r="A11" s="85" t="s">
        <v>263</v>
      </c>
      <c r="B11" s="85">
        <v>32</v>
      </c>
      <c r="C11" s="122">
        <v>0.01010678599010834</v>
      </c>
      <c r="D11" s="85" t="s">
        <v>2077</v>
      </c>
      <c r="E11" s="85" t="b">
        <v>0</v>
      </c>
      <c r="F11" s="85" t="b">
        <v>0</v>
      </c>
      <c r="G11" s="85" t="b">
        <v>0</v>
      </c>
    </row>
    <row r="12" spans="1:7" ht="15">
      <c r="A12" s="85" t="s">
        <v>1613</v>
      </c>
      <c r="B12" s="85">
        <v>30</v>
      </c>
      <c r="C12" s="122">
        <v>0.010349385493966853</v>
      </c>
      <c r="D12" s="85" t="s">
        <v>2077</v>
      </c>
      <c r="E12" s="85" t="b">
        <v>0</v>
      </c>
      <c r="F12" s="85" t="b">
        <v>0</v>
      </c>
      <c r="G12" s="85" t="b">
        <v>0</v>
      </c>
    </row>
    <row r="13" spans="1:7" ht="15">
      <c r="A13" s="85" t="s">
        <v>1570</v>
      </c>
      <c r="B13" s="85">
        <v>28</v>
      </c>
      <c r="C13" s="122">
        <v>0.010889708464003498</v>
      </c>
      <c r="D13" s="85" t="s">
        <v>2077</v>
      </c>
      <c r="E13" s="85" t="b">
        <v>0</v>
      </c>
      <c r="F13" s="85" t="b">
        <v>0</v>
      </c>
      <c r="G13" s="85" t="b">
        <v>0</v>
      </c>
    </row>
    <row r="14" spans="1:7" ht="15">
      <c r="A14" s="85" t="s">
        <v>1605</v>
      </c>
      <c r="B14" s="85">
        <v>24</v>
      </c>
      <c r="C14" s="122">
        <v>0.009624077003555487</v>
      </c>
      <c r="D14" s="85" t="s">
        <v>2077</v>
      </c>
      <c r="E14" s="85" t="b">
        <v>0</v>
      </c>
      <c r="F14" s="85" t="b">
        <v>0</v>
      </c>
      <c r="G14" s="85" t="b">
        <v>0</v>
      </c>
    </row>
    <row r="15" spans="1:7" ht="15">
      <c r="A15" s="85" t="s">
        <v>1611</v>
      </c>
      <c r="B15" s="85">
        <v>18</v>
      </c>
      <c r="C15" s="122">
        <v>0.00875104838589729</v>
      </c>
      <c r="D15" s="85" t="s">
        <v>2077</v>
      </c>
      <c r="E15" s="85" t="b">
        <v>0</v>
      </c>
      <c r="F15" s="85" t="b">
        <v>0</v>
      </c>
      <c r="G15" s="85" t="b">
        <v>0</v>
      </c>
    </row>
    <row r="16" spans="1:7" ht="15">
      <c r="A16" s="85" t="s">
        <v>1632</v>
      </c>
      <c r="B16" s="85">
        <v>18</v>
      </c>
      <c r="C16" s="122">
        <v>0.00875104838589729</v>
      </c>
      <c r="D16" s="85" t="s">
        <v>2077</v>
      </c>
      <c r="E16" s="85" t="b">
        <v>0</v>
      </c>
      <c r="F16" s="85" t="b">
        <v>0</v>
      </c>
      <c r="G16" s="85" t="b">
        <v>0</v>
      </c>
    </row>
    <row r="17" spans="1:7" ht="15">
      <c r="A17" s="85" t="s">
        <v>1615</v>
      </c>
      <c r="B17" s="85">
        <v>17</v>
      </c>
      <c r="C17" s="122">
        <v>0.008552541555546177</v>
      </c>
      <c r="D17" s="85" t="s">
        <v>2077</v>
      </c>
      <c r="E17" s="85" t="b">
        <v>0</v>
      </c>
      <c r="F17" s="85" t="b">
        <v>0</v>
      </c>
      <c r="G17" s="85" t="b">
        <v>0</v>
      </c>
    </row>
    <row r="18" spans="1:7" ht="15">
      <c r="A18" s="85" t="s">
        <v>1633</v>
      </c>
      <c r="B18" s="85">
        <v>17</v>
      </c>
      <c r="C18" s="122">
        <v>0.008552541555546177</v>
      </c>
      <c r="D18" s="85" t="s">
        <v>2077</v>
      </c>
      <c r="E18" s="85" t="b">
        <v>0</v>
      </c>
      <c r="F18" s="85" t="b">
        <v>0</v>
      </c>
      <c r="G18" s="85" t="b">
        <v>0</v>
      </c>
    </row>
    <row r="19" spans="1:7" ht="15">
      <c r="A19" s="85" t="s">
        <v>1594</v>
      </c>
      <c r="B19" s="85">
        <v>15</v>
      </c>
      <c r="C19" s="122">
        <v>0.008102164514297076</v>
      </c>
      <c r="D19" s="85" t="s">
        <v>2077</v>
      </c>
      <c r="E19" s="85" t="b">
        <v>0</v>
      </c>
      <c r="F19" s="85" t="b">
        <v>0</v>
      </c>
      <c r="G19" s="85" t="b">
        <v>0</v>
      </c>
    </row>
    <row r="20" spans="1:7" ht="15">
      <c r="A20" s="85" t="s">
        <v>1596</v>
      </c>
      <c r="B20" s="85">
        <v>15</v>
      </c>
      <c r="C20" s="122">
        <v>0.008102164514297076</v>
      </c>
      <c r="D20" s="85" t="s">
        <v>2077</v>
      </c>
      <c r="E20" s="85" t="b">
        <v>0</v>
      </c>
      <c r="F20" s="85" t="b">
        <v>0</v>
      </c>
      <c r="G20" s="85" t="b">
        <v>0</v>
      </c>
    </row>
    <row r="21" spans="1:7" ht="15">
      <c r="A21" s="85" t="s">
        <v>1612</v>
      </c>
      <c r="B21" s="85">
        <v>15</v>
      </c>
      <c r="C21" s="122">
        <v>0.008102164514297076</v>
      </c>
      <c r="D21" s="85" t="s">
        <v>2077</v>
      </c>
      <c r="E21" s="85" t="b">
        <v>0</v>
      </c>
      <c r="F21" s="85" t="b">
        <v>0</v>
      </c>
      <c r="G21" s="85" t="b">
        <v>0</v>
      </c>
    </row>
    <row r="22" spans="1:7" ht="15">
      <c r="A22" s="85" t="s">
        <v>1595</v>
      </c>
      <c r="B22" s="85">
        <v>14</v>
      </c>
      <c r="C22" s="122">
        <v>0.007847967812038009</v>
      </c>
      <c r="D22" s="85" t="s">
        <v>2077</v>
      </c>
      <c r="E22" s="85" t="b">
        <v>0</v>
      </c>
      <c r="F22" s="85" t="b">
        <v>0</v>
      </c>
      <c r="G22" s="85" t="b">
        <v>0</v>
      </c>
    </row>
    <row r="23" spans="1:7" ht="15">
      <c r="A23" s="85" t="s">
        <v>1609</v>
      </c>
      <c r="B23" s="85">
        <v>14</v>
      </c>
      <c r="C23" s="122">
        <v>0.007847967812038009</v>
      </c>
      <c r="D23" s="85" t="s">
        <v>2077</v>
      </c>
      <c r="E23" s="85" t="b">
        <v>0</v>
      </c>
      <c r="F23" s="85" t="b">
        <v>0</v>
      </c>
      <c r="G23" s="85" t="b">
        <v>0</v>
      </c>
    </row>
    <row r="24" spans="1:7" ht="15">
      <c r="A24" s="85" t="s">
        <v>1610</v>
      </c>
      <c r="B24" s="85">
        <v>14</v>
      </c>
      <c r="C24" s="122">
        <v>0.007847967812038009</v>
      </c>
      <c r="D24" s="85" t="s">
        <v>2077</v>
      </c>
      <c r="E24" s="85" t="b">
        <v>0</v>
      </c>
      <c r="F24" s="85" t="b">
        <v>0</v>
      </c>
      <c r="G24" s="85" t="b">
        <v>0</v>
      </c>
    </row>
    <row r="25" spans="1:7" ht="15">
      <c r="A25" s="85" t="s">
        <v>1614</v>
      </c>
      <c r="B25" s="85">
        <v>14</v>
      </c>
      <c r="C25" s="122">
        <v>0.007847967812038009</v>
      </c>
      <c r="D25" s="85" t="s">
        <v>2077</v>
      </c>
      <c r="E25" s="85" t="b">
        <v>0</v>
      </c>
      <c r="F25" s="85" t="b">
        <v>0</v>
      </c>
      <c r="G25" s="85" t="b">
        <v>0</v>
      </c>
    </row>
    <row r="26" spans="1:7" ht="15">
      <c r="A26" s="85" t="s">
        <v>1924</v>
      </c>
      <c r="B26" s="85">
        <v>14</v>
      </c>
      <c r="C26" s="122">
        <v>0.007847967812038009</v>
      </c>
      <c r="D26" s="85" t="s">
        <v>2077</v>
      </c>
      <c r="E26" s="85" t="b">
        <v>0</v>
      </c>
      <c r="F26" s="85" t="b">
        <v>0</v>
      </c>
      <c r="G26" s="85" t="b">
        <v>0</v>
      </c>
    </row>
    <row r="27" spans="1:7" ht="15">
      <c r="A27" s="85" t="s">
        <v>1598</v>
      </c>
      <c r="B27" s="85">
        <v>14</v>
      </c>
      <c r="C27" s="122">
        <v>0.008486860146617821</v>
      </c>
      <c r="D27" s="85" t="s">
        <v>2077</v>
      </c>
      <c r="E27" s="85" t="b">
        <v>0</v>
      </c>
      <c r="F27" s="85" t="b">
        <v>0</v>
      </c>
      <c r="G27" s="85" t="b">
        <v>0</v>
      </c>
    </row>
    <row r="28" spans="1:7" ht="15">
      <c r="A28" s="85" t="s">
        <v>1577</v>
      </c>
      <c r="B28" s="85">
        <v>14</v>
      </c>
      <c r="C28" s="122">
        <v>0.009242509393152756</v>
      </c>
      <c r="D28" s="85" t="s">
        <v>2077</v>
      </c>
      <c r="E28" s="85" t="b">
        <v>0</v>
      </c>
      <c r="F28" s="85" t="b">
        <v>0</v>
      </c>
      <c r="G28" s="85" t="b">
        <v>0</v>
      </c>
    </row>
    <row r="29" spans="1:7" ht="15">
      <c r="A29" s="85" t="s">
        <v>1597</v>
      </c>
      <c r="B29" s="85">
        <v>12</v>
      </c>
      <c r="C29" s="122">
        <v>0.007274451554243847</v>
      </c>
      <c r="D29" s="85" t="s">
        <v>2077</v>
      </c>
      <c r="E29" s="85" t="b">
        <v>0</v>
      </c>
      <c r="F29" s="85" t="b">
        <v>0</v>
      </c>
      <c r="G29" s="85" t="b">
        <v>0</v>
      </c>
    </row>
    <row r="30" spans="1:7" ht="15">
      <c r="A30" s="85" t="s">
        <v>1617</v>
      </c>
      <c r="B30" s="85">
        <v>12</v>
      </c>
      <c r="C30" s="122">
        <v>0.007274451554243847</v>
      </c>
      <c r="D30" s="85" t="s">
        <v>2077</v>
      </c>
      <c r="E30" s="85" t="b">
        <v>0</v>
      </c>
      <c r="F30" s="85" t="b">
        <v>0</v>
      </c>
      <c r="G30" s="85" t="b">
        <v>0</v>
      </c>
    </row>
    <row r="31" spans="1:7" ht="15">
      <c r="A31" s="85" t="s">
        <v>1634</v>
      </c>
      <c r="B31" s="85">
        <v>11</v>
      </c>
      <c r="C31" s="122">
        <v>0.006951597067043498</v>
      </c>
      <c r="D31" s="85" t="s">
        <v>2077</v>
      </c>
      <c r="E31" s="85" t="b">
        <v>0</v>
      </c>
      <c r="F31" s="85" t="b">
        <v>0</v>
      </c>
      <c r="G31" s="85" t="b">
        <v>0</v>
      </c>
    </row>
    <row r="32" spans="1:7" ht="15">
      <c r="A32" s="85" t="s">
        <v>1925</v>
      </c>
      <c r="B32" s="85">
        <v>11</v>
      </c>
      <c r="C32" s="122">
        <v>0.006951597067043498</v>
      </c>
      <c r="D32" s="85" t="s">
        <v>2077</v>
      </c>
      <c r="E32" s="85" t="b">
        <v>0</v>
      </c>
      <c r="F32" s="85" t="b">
        <v>0</v>
      </c>
      <c r="G32" s="85" t="b">
        <v>0</v>
      </c>
    </row>
    <row r="33" spans="1:7" ht="15">
      <c r="A33" s="85" t="s">
        <v>1600</v>
      </c>
      <c r="B33" s="85">
        <v>10</v>
      </c>
      <c r="C33" s="122">
        <v>0.006913704424775803</v>
      </c>
      <c r="D33" s="85" t="s">
        <v>2077</v>
      </c>
      <c r="E33" s="85" t="b">
        <v>0</v>
      </c>
      <c r="F33" s="85" t="b">
        <v>0</v>
      </c>
      <c r="G33" s="85" t="b">
        <v>0</v>
      </c>
    </row>
    <row r="34" spans="1:7" ht="15">
      <c r="A34" s="85" t="s">
        <v>1926</v>
      </c>
      <c r="B34" s="85">
        <v>9</v>
      </c>
      <c r="C34" s="122">
        <v>0.006222333982298223</v>
      </c>
      <c r="D34" s="85" t="s">
        <v>2077</v>
      </c>
      <c r="E34" s="85" t="b">
        <v>0</v>
      </c>
      <c r="F34" s="85" t="b">
        <v>0</v>
      </c>
      <c r="G34" s="85" t="b">
        <v>0</v>
      </c>
    </row>
    <row r="35" spans="1:7" ht="15">
      <c r="A35" s="85" t="s">
        <v>1927</v>
      </c>
      <c r="B35" s="85">
        <v>8</v>
      </c>
      <c r="C35" s="122">
        <v>0.005809913900815223</v>
      </c>
      <c r="D35" s="85" t="s">
        <v>2077</v>
      </c>
      <c r="E35" s="85" t="b">
        <v>0</v>
      </c>
      <c r="F35" s="85" t="b">
        <v>0</v>
      </c>
      <c r="G35" s="85" t="b">
        <v>0</v>
      </c>
    </row>
    <row r="36" spans="1:7" ht="15">
      <c r="A36" s="85" t="s">
        <v>1928</v>
      </c>
      <c r="B36" s="85">
        <v>8</v>
      </c>
      <c r="C36" s="122">
        <v>0.005809913900815223</v>
      </c>
      <c r="D36" s="85" t="s">
        <v>2077</v>
      </c>
      <c r="E36" s="85" t="b">
        <v>0</v>
      </c>
      <c r="F36" s="85" t="b">
        <v>0</v>
      </c>
      <c r="G36" s="85" t="b">
        <v>0</v>
      </c>
    </row>
    <row r="37" spans="1:7" ht="15">
      <c r="A37" s="85" t="s">
        <v>279</v>
      </c>
      <c r="B37" s="85">
        <v>8</v>
      </c>
      <c r="C37" s="122">
        <v>0.0069230426405885006</v>
      </c>
      <c r="D37" s="85" t="s">
        <v>2077</v>
      </c>
      <c r="E37" s="85" t="b">
        <v>0</v>
      </c>
      <c r="F37" s="85" t="b">
        <v>0</v>
      </c>
      <c r="G37" s="85" t="b">
        <v>0</v>
      </c>
    </row>
    <row r="38" spans="1:7" ht="15">
      <c r="A38" s="85" t="s">
        <v>1929</v>
      </c>
      <c r="B38" s="85">
        <v>7</v>
      </c>
      <c r="C38" s="122">
        <v>0.005360391519957566</v>
      </c>
      <c r="D38" s="85" t="s">
        <v>2077</v>
      </c>
      <c r="E38" s="85" t="b">
        <v>0</v>
      </c>
      <c r="F38" s="85" t="b">
        <v>0</v>
      </c>
      <c r="G38" s="85" t="b">
        <v>0</v>
      </c>
    </row>
    <row r="39" spans="1:7" ht="15">
      <c r="A39" s="85" t="s">
        <v>1930</v>
      </c>
      <c r="B39" s="85">
        <v>7</v>
      </c>
      <c r="C39" s="122">
        <v>0.005360391519957566</v>
      </c>
      <c r="D39" s="85" t="s">
        <v>2077</v>
      </c>
      <c r="E39" s="85" t="b">
        <v>0</v>
      </c>
      <c r="F39" s="85" t="b">
        <v>0</v>
      </c>
      <c r="G39" s="85" t="b">
        <v>0</v>
      </c>
    </row>
    <row r="40" spans="1:7" ht="15">
      <c r="A40" s="85" t="s">
        <v>264</v>
      </c>
      <c r="B40" s="85">
        <v>7</v>
      </c>
      <c r="C40" s="122">
        <v>0.005360391519957566</v>
      </c>
      <c r="D40" s="85" t="s">
        <v>2077</v>
      </c>
      <c r="E40" s="85" t="b">
        <v>0</v>
      </c>
      <c r="F40" s="85" t="b">
        <v>0</v>
      </c>
      <c r="G40" s="85" t="b">
        <v>0</v>
      </c>
    </row>
    <row r="41" spans="1:7" ht="15">
      <c r="A41" s="85" t="s">
        <v>1931</v>
      </c>
      <c r="B41" s="85">
        <v>7</v>
      </c>
      <c r="C41" s="122">
        <v>0.005360391519957566</v>
      </c>
      <c r="D41" s="85" t="s">
        <v>2077</v>
      </c>
      <c r="E41" s="85" t="b">
        <v>0</v>
      </c>
      <c r="F41" s="85" t="b">
        <v>0</v>
      </c>
      <c r="G41" s="85" t="b">
        <v>0</v>
      </c>
    </row>
    <row r="42" spans="1:7" ht="15">
      <c r="A42" s="85" t="s">
        <v>1606</v>
      </c>
      <c r="B42" s="85">
        <v>7</v>
      </c>
      <c r="C42" s="122">
        <v>0.005360391519957566</v>
      </c>
      <c r="D42" s="85" t="s">
        <v>2077</v>
      </c>
      <c r="E42" s="85" t="b">
        <v>0</v>
      </c>
      <c r="F42" s="85" t="b">
        <v>0</v>
      </c>
      <c r="G42" s="85" t="b">
        <v>0</v>
      </c>
    </row>
    <row r="43" spans="1:7" ht="15">
      <c r="A43" s="85" t="s">
        <v>1932</v>
      </c>
      <c r="B43" s="85">
        <v>7</v>
      </c>
      <c r="C43" s="122">
        <v>0.005360391519957566</v>
      </c>
      <c r="D43" s="85" t="s">
        <v>2077</v>
      </c>
      <c r="E43" s="85" t="b">
        <v>0</v>
      </c>
      <c r="F43" s="85" t="b">
        <v>0</v>
      </c>
      <c r="G43" s="85" t="b">
        <v>0</v>
      </c>
    </row>
    <row r="44" spans="1:7" ht="15">
      <c r="A44" s="85" t="s">
        <v>1933</v>
      </c>
      <c r="B44" s="85">
        <v>7</v>
      </c>
      <c r="C44" s="122">
        <v>0.005679837687247471</v>
      </c>
      <c r="D44" s="85" t="s">
        <v>2077</v>
      </c>
      <c r="E44" s="85" t="b">
        <v>0</v>
      </c>
      <c r="F44" s="85" t="b">
        <v>0</v>
      </c>
      <c r="G44" s="85" t="b">
        <v>0</v>
      </c>
    </row>
    <row r="45" spans="1:7" ht="15">
      <c r="A45" s="85" t="s">
        <v>1934</v>
      </c>
      <c r="B45" s="85">
        <v>6</v>
      </c>
      <c r="C45" s="122">
        <v>0.0048684323033549755</v>
      </c>
      <c r="D45" s="85" t="s">
        <v>2077</v>
      </c>
      <c r="E45" s="85" t="b">
        <v>0</v>
      </c>
      <c r="F45" s="85" t="b">
        <v>0</v>
      </c>
      <c r="G45" s="85" t="b">
        <v>0</v>
      </c>
    </row>
    <row r="46" spans="1:7" ht="15">
      <c r="A46" s="85" t="s">
        <v>1935</v>
      </c>
      <c r="B46" s="85">
        <v>6</v>
      </c>
      <c r="C46" s="122">
        <v>0.0048684323033549755</v>
      </c>
      <c r="D46" s="85" t="s">
        <v>2077</v>
      </c>
      <c r="E46" s="85" t="b">
        <v>1</v>
      </c>
      <c r="F46" s="85" t="b">
        <v>0</v>
      </c>
      <c r="G46" s="85" t="b">
        <v>0</v>
      </c>
    </row>
    <row r="47" spans="1:7" ht="15">
      <c r="A47" s="85" t="s">
        <v>1936</v>
      </c>
      <c r="B47" s="85">
        <v>6</v>
      </c>
      <c r="C47" s="122">
        <v>0.0048684323033549755</v>
      </c>
      <c r="D47" s="85" t="s">
        <v>2077</v>
      </c>
      <c r="E47" s="85" t="b">
        <v>0</v>
      </c>
      <c r="F47" s="85" t="b">
        <v>0</v>
      </c>
      <c r="G47" s="85" t="b">
        <v>0</v>
      </c>
    </row>
    <row r="48" spans="1:7" ht="15">
      <c r="A48" s="85" t="s">
        <v>1607</v>
      </c>
      <c r="B48" s="85">
        <v>6</v>
      </c>
      <c r="C48" s="122">
        <v>0.0048684323033549755</v>
      </c>
      <c r="D48" s="85" t="s">
        <v>2077</v>
      </c>
      <c r="E48" s="85" t="b">
        <v>0</v>
      </c>
      <c r="F48" s="85" t="b">
        <v>0</v>
      </c>
      <c r="G48" s="85" t="b">
        <v>0</v>
      </c>
    </row>
    <row r="49" spans="1:7" ht="15">
      <c r="A49" s="85" t="s">
        <v>1602</v>
      </c>
      <c r="B49" s="85">
        <v>6</v>
      </c>
      <c r="C49" s="122">
        <v>0.0048684323033549755</v>
      </c>
      <c r="D49" s="85" t="s">
        <v>2077</v>
      </c>
      <c r="E49" s="85" t="b">
        <v>0</v>
      </c>
      <c r="F49" s="85" t="b">
        <v>0</v>
      </c>
      <c r="G49" s="85" t="b">
        <v>0</v>
      </c>
    </row>
    <row r="50" spans="1:7" ht="15">
      <c r="A50" s="85" t="s">
        <v>1603</v>
      </c>
      <c r="B50" s="85">
        <v>6</v>
      </c>
      <c r="C50" s="122">
        <v>0.0048684323033549755</v>
      </c>
      <c r="D50" s="85" t="s">
        <v>2077</v>
      </c>
      <c r="E50" s="85" t="b">
        <v>0</v>
      </c>
      <c r="F50" s="85" t="b">
        <v>0</v>
      </c>
      <c r="G50" s="85" t="b">
        <v>0</v>
      </c>
    </row>
    <row r="51" spans="1:7" ht="15">
      <c r="A51" s="85" t="s">
        <v>1604</v>
      </c>
      <c r="B51" s="85">
        <v>6</v>
      </c>
      <c r="C51" s="122">
        <v>0.0048684323033549755</v>
      </c>
      <c r="D51" s="85" t="s">
        <v>2077</v>
      </c>
      <c r="E51" s="85" t="b">
        <v>0</v>
      </c>
      <c r="F51" s="85" t="b">
        <v>0</v>
      </c>
      <c r="G51" s="85" t="b">
        <v>0</v>
      </c>
    </row>
    <row r="52" spans="1:7" ht="15">
      <c r="A52" s="85" t="s">
        <v>1937</v>
      </c>
      <c r="B52" s="85">
        <v>6</v>
      </c>
      <c r="C52" s="122">
        <v>0.005192281980441376</v>
      </c>
      <c r="D52" s="85" t="s">
        <v>2077</v>
      </c>
      <c r="E52" s="85" t="b">
        <v>0</v>
      </c>
      <c r="F52" s="85" t="b">
        <v>0</v>
      </c>
      <c r="G52" s="85" t="b">
        <v>0</v>
      </c>
    </row>
    <row r="53" spans="1:7" ht="15">
      <c r="A53" s="85" t="s">
        <v>1938</v>
      </c>
      <c r="B53" s="85">
        <v>6</v>
      </c>
      <c r="C53" s="122">
        <v>0.0048684323033549755</v>
      </c>
      <c r="D53" s="85" t="s">
        <v>2077</v>
      </c>
      <c r="E53" s="85" t="b">
        <v>0</v>
      </c>
      <c r="F53" s="85" t="b">
        <v>0</v>
      </c>
      <c r="G53" s="85" t="b">
        <v>0</v>
      </c>
    </row>
    <row r="54" spans="1:7" ht="15">
      <c r="A54" s="85" t="s">
        <v>1939</v>
      </c>
      <c r="B54" s="85">
        <v>6</v>
      </c>
      <c r="C54" s="122">
        <v>0.0048684323033549755</v>
      </c>
      <c r="D54" s="85" t="s">
        <v>2077</v>
      </c>
      <c r="E54" s="85" t="b">
        <v>0</v>
      </c>
      <c r="F54" s="85" t="b">
        <v>0</v>
      </c>
      <c r="G54" s="85" t="b">
        <v>0</v>
      </c>
    </row>
    <row r="55" spans="1:7" ht="15">
      <c r="A55" s="85" t="s">
        <v>1940</v>
      </c>
      <c r="B55" s="85">
        <v>5</v>
      </c>
      <c r="C55" s="122">
        <v>0.004326901650367813</v>
      </c>
      <c r="D55" s="85" t="s">
        <v>2077</v>
      </c>
      <c r="E55" s="85" t="b">
        <v>0</v>
      </c>
      <c r="F55" s="85" t="b">
        <v>0</v>
      </c>
      <c r="G55" s="85" t="b">
        <v>0</v>
      </c>
    </row>
    <row r="56" spans="1:7" ht="15">
      <c r="A56" s="85" t="s">
        <v>1941</v>
      </c>
      <c r="B56" s="85">
        <v>5</v>
      </c>
      <c r="C56" s="122">
        <v>0.004326901650367813</v>
      </c>
      <c r="D56" s="85" t="s">
        <v>2077</v>
      </c>
      <c r="E56" s="85" t="b">
        <v>0</v>
      </c>
      <c r="F56" s="85" t="b">
        <v>0</v>
      </c>
      <c r="G56" s="85" t="b">
        <v>0</v>
      </c>
    </row>
    <row r="57" spans="1:7" ht="15">
      <c r="A57" s="85" t="s">
        <v>1942</v>
      </c>
      <c r="B57" s="85">
        <v>5</v>
      </c>
      <c r="C57" s="122">
        <v>0.004326901650367813</v>
      </c>
      <c r="D57" s="85" t="s">
        <v>2077</v>
      </c>
      <c r="E57" s="85" t="b">
        <v>0</v>
      </c>
      <c r="F57" s="85" t="b">
        <v>0</v>
      </c>
      <c r="G57" s="85" t="b">
        <v>0</v>
      </c>
    </row>
    <row r="58" spans="1:7" ht="15">
      <c r="A58" s="85" t="s">
        <v>1943</v>
      </c>
      <c r="B58" s="85">
        <v>5</v>
      </c>
      <c r="C58" s="122">
        <v>0.004326901650367813</v>
      </c>
      <c r="D58" s="85" t="s">
        <v>2077</v>
      </c>
      <c r="E58" s="85" t="b">
        <v>0</v>
      </c>
      <c r="F58" s="85" t="b">
        <v>0</v>
      </c>
      <c r="G58" s="85" t="b">
        <v>0</v>
      </c>
    </row>
    <row r="59" spans="1:7" ht="15">
      <c r="A59" s="85" t="s">
        <v>1944</v>
      </c>
      <c r="B59" s="85">
        <v>5</v>
      </c>
      <c r="C59" s="122">
        <v>0.004326901650367813</v>
      </c>
      <c r="D59" s="85" t="s">
        <v>2077</v>
      </c>
      <c r="E59" s="85" t="b">
        <v>0</v>
      </c>
      <c r="F59" s="85" t="b">
        <v>0</v>
      </c>
      <c r="G59" s="85" t="b">
        <v>0</v>
      </c>
    </row>
    <row r="60" spans="1:7" ht="15">
      <c r="A60" s="85" t="s">
        <v>1945</v>
      </c>
      <c r="B60" s="85">
        <v>5</v>
      </c>
      <c r="C60" s="122">
        <v>0.004326901650367813</v>
      </c>
      <c r="D60" s="85" t="s">
        <v>2077</v>
      </c>
      <c r="E60" s="85" t="b">
        <v>0</v>
      </c>
      <c r="F60" s="85" t="b">
        <v>0</v>
      </c>
      <c r="G60" s="85" t="b">
        <v>0</v>
      </c>
    </row>
    <row r="61" spans="1:7" ht="15">
      <c r="A61" s="85" t="s">
        <v>1946</v>
      </c>
      <c r="B61" s="85">
        <v>5</v>
      </c>
      <c r="C61" s="122">
        <v>0.004326901650367813</v>
      </c>
      <c r="D61" s="85" t="s">
        <v>2077</v>
      </c>
      <c r="E61" s="85" t="b">
        <v>0</v>
      </c>
      <c r="F61" s="85" t="b">
        <v>0</v>
      </c>
      <c r="G61" s="85" t="b">
        <v>0</v>
      </c>
    </row>
    <row r="62" spans="1:7" ht="15">
      <c r="A62" s="85" t="s">
        <v>1601</v>
      </c>
      <c r="B62" s="85">
        <v>5</v>
      </c>
      <c r="C62" s="122">
        <v>0.004326901650367813</v>
      </c>
      <c r="D62" s="85" t="s">
        <v>2077</v>
      </c>
      <c r="E62" s="85" t="b">
        <v>0</v>
      </c>
      <c r="F62" s="85" t="b">
        <v>0</v>
      </c>
      <c r="G62" s="85" t="b">
        <v>0</v>
      </c>
    </row>
    <row r="63" spans="1:7" ht="15">
      <c r="A63" s="85" t="s">
        <v>1947</v>
      </c>
      <c r="B63" s="85">
        <v>5</v>
      </c>
      <c r="C63" s="122">
        <v>0.004326901650367813</v>
      </c>
      <c r="D63" s="85" t="s">
        <v>2077</v>
      </c>
      <c r="E63" s="85" t="b">
        <v>0</v>
      </c>
      <c r="F63" s="85" t="b">
        <v>0</v>
      </c>
      <c r="G63" s="85" t="b">
        <v>0</v>
      </c>
    </row>
    <row r="64" spans="1:7" ht="15">
      <c r="A64" s="85" t="s">
        <v>1948</v>
      </c>
      <c r="B64" s="85">
        <v>5</v>
      </c>
      <c r="C64" s="122">
        <v>0.004326901650367813</v>
      </c>
      <c r="D64" s="85" t="s">
        <v>2077</v>
      </c>
      <c r="E64" s="85" t="b">
        <v>0</v>
      </c>
      <c r="F64" s="85" t="b">
        <v>0</v>
      </c>
      <c r="G64" s="85" t="b">
        <v>0</v>
      </c>
    </row>
    <row r="65" spans="1:7" ht="15">
      <c r="A65" s="85" t="s">
        <v>1618</v>
      </c>
      <c r="B65" s="85">
        <v>5</v>
      </c>
      <c r="C65" s="122">
        <v>0.004326901650367813</v>
      </c>
      <c r="D65" s="85" t="s">
        <v>2077</v>
      </c>
      <c r="E65" s="85" t="b">
        <v>0</v>
      </c>
      <c r="F65" s="85" t="b">
        <v>0</v>
      </c>
      <c r="G65" s="85" t="b">
        <v>0</v>
      </c>
    </row>
    <row r="66" spans="1:7" ht="15">
      <c r="A66" s="85" t="s">
        <v>1619</v>
      </c>
      <c r="B66" s="85">
        <v>5</v>
      </c>
      <c r="C66" s="122">
        <v>0.004326901650367813</v>
      </c>
      <c r="D66" s="85" t="s">
        <v>2077</v>
      </c>
      <c r="E66" s="85" t="b">
        <v>0</v>
      </c>
      <c r="F66" s="85" t="b">
        <v>0</v>
      </c>
      <c r="G66" s="85" t="b">
        <v>0</v>
      </c>
    </row>
    <row r="67" spans="1:7" ht="15">
      <c r="A67" s="85" t="s">
        <v>1620</v>
      </c>
      <c r="B67" s="85">
        <v>5</v>
      </c>
      <c r="C67" s="122">
        <v>0.004326901650367813</v>
      </c>
      <c r="D67" s="85" t="s">
        <v>2077</v>
      </c>
      <c r="E67" s="85" t="b">
        <v>0</v>
      </c>
      <c r="F67" s="85" t="b">
        <v>0</v>
      </c>
      <c r="G67" s="85" t="b">
        <v>0</v>
      </c>
    </row>
    <row r="68" spans="1:7" ht="15">
      <c r="A68" s="85" t="s">
        <v>293</v>
      </c>
      <c r="B68" s="85">
        <v>5</v>
      </c>
      <c r="C68" s="122">
        <v>0.004326901650367813</v>
      </c>
      <c r="D68" s="85" t="s">
        <v>2077</v>
      </c>
      <c r="E68" s="85" t="b">
        <v>0</v>
      </c>
      <c r="F68" s="85" t="b">
        <v>0</v>
      </c>
      <c r="G68" s="85" t="b">
        <v>0</v>
      </c>
    </row>
    <row r="69" spans="1:7" ht="15">
      <c r="A69" s="85" t="s">
        <v>292</v>
      </c>
      <c r="B69" s="85">
        <v>5</v>
      </c>
      <c r="C69" s="122">
        <v>0.004326901650367813</v>
      </c>
      <c r="D69" s="85" t="s">
        <v>2077</v>
      </c>
      <c r="E69" s="85" t="b">
        <v>0</v>
      </c>
      <c r="F69" s="85" t="b">
        <v>0</v>
      </c>
      <c r="G69" s="85" t="b">
        <v>0</v>
      </c>
    </row>
    <row r="70" spans="1:7" ht="15">
      <c r="A70" s="85" t="s">
        <v>1949</v>
      </c>
      <c r="B70" s="85">
        <v>5</v>
      </c>
      <c r="C70" s="122">
        <v>0.004326901650367813</v>
      </c>
      <c r="D70" s="85" t="s">
        <v>2077</v>
      </c>
      <c r="E70" s="85" t="b">
        <v>0</v>
      </c>
      <c r="F70" s="85" t="b">
        <v>0</v>
      </c>
      <c r="G70" s="85" t="b">
        <v>0</v>
      </c>
    </row>
    <row r="71" spans="1:7" ht="15">
      <c r="A71" s="85" t="s">
        <v>1950</v>
      </c>
      <c r="B71" s="85">
        <v>5</v>
      </c>
      <c r="C71" s="122">
        <v>0.004326901650367813</v>
      </c>
      <c r="D71" s="85" t="s">
        <v>2077</v>
      </c>
      <c r="E71" s="85" t="b">
        <v>0</v>
      </c>
      <c r="F71" s="85" t="b">
        <v>0</v>
      </c>
      <c r="G71" s="85" t="b">
        <v>0</v>
      </c>
    </row>
    <row r="72" spans="1:7" ht="15">
      <c r="A72" s="85" t="s">
        <v>1951</v>
      </c>
      <c r="B72" s="85">
        <v>5</v>
      </c>
      <c r="C72" s="122">
        <v>0.004326901650367813</v>
      </c>
      <c r="D72" s="85" t="s">
        <v>2077</v>
      </c>
      <c r="E72" s="85" t="b">
        <v>0</v>
      </c>
      <c r="F72" s="85" t="b">
        <v>0</v>
      </c>
      <c r="G72" s="85" t="b">
        <v>0</v>
      </c>
    </row>
    <row r="73" spans="1:7" ht="15">
      <c r="A73" s="85" t="s">
        <v>235</v>
      </c>
      <c r="B73" s="85">
        <v>5</v>
      </c>
      <c r="C73" s="122">
        <v>0.004326901650367813</v>
      </c>
      <c r="D73" s="85" t="s">
        <v>2077</v>
      </c>
      <c r="E73" s="85" t="b">
        <v>0</v>
      </c>
      <c r="F73" s="85" t="b">
        <v>0</v>
      </c>
      <c r="G73" s="85" t="b">
        <v>0</v>
      </c>
    </row>
    <row r="74" spans="1:7" ht="15">
      <c r="A74" s="85" t="s">
        <v>1952</v>
      </c>
      <c r="B74" s="85">
        <v>5</v>
      </c>
      <c r="C74" s="122">
        <v>0.004326901650367813</v>
      </c>
      <c r="D74" s="85" t="s">
        <v>2077</v>
      </c>
      <c r="E74" s="85" t="b">
        <v>0</v>
      </c>
      <c r="F74" s="85" t="b">
        <v>0</v>
      </c>
      <c r="G74" s="85" t="b">
        <v>0</v>
      </c>
    </row>
    <row r="75" spans="1:7" ht="15">
      <c r="A75" s="85" t="s">
        <v>1646</v>
      </c>
      <c r="B75" s="85">
        <v>5</v>
      </c>
      <c r="C75" s="122">
        <v>0.004326901650367813</v>
      </c>
      <c r="D75" s="85" t="s">
        <v>2077</v>
      </c>
      <c r="E75" s="85" t="b">
        <v>0</v>
      </c>
      <c r="F75" s="85" t="b">
        <v>0</v>
      </c>
      <c r="G75" s="85" t="b">
        <v>0</v>
      </c>
    </row>
    <row r="76" spans="1:7" ht="15">
      <c r="A76" s="85" t="s">
        <v>260</v>
      </c>
      <c r="B76" s="85">
        <v>4</v>
      </c>
      <c r="C76" s="122">
        <v>0.0037257613012296464</v>
      </c>
      <c r="D76" s="85" t="s">
        <v>2077</v>
      </c>
      <c r="E76" s="85" t="b">
        <v>0</v>
      </c>
      <c r="F76" s="85" t="b">
        <v>0</v>
      </c>
      <c r="G76" s="85" t="b">
        <v>0</v>
      </c>
    </row>
    <row r="77" spans="1:7" ht="15">
      <c r="A77" s="85" t="s">
        <v>1953</v>
      </c>
      <c r="B77" s="85">
        <v>4</v>
      </c>
      <c r="C77" s="122">
        <v>0.0037257613012296464</v>
      </c>
      <c r="D77" s="85" t="s">
        <v>2077</v>
      </c>
      <c r="E77" s="85" t="b">
        <v>0</v>
      </c>
      <c r="F77" s="85" t="b">
        <v>0</v>
      </c>
      <c r="G77" s="85" t="b">
        <v>0</v>
      </c>
    </row>
    <row r="78" spans="1:7" ht="15">
      <c r="A78" s="85" t="s">
        <v>1630</v>
      </c>
      <c r="B78" s="85">
        <v>4</v>
      </c>
      <c r="C78" s="122">
        <v>0.0037257613012296464</v>
      </c>
      <c r="D78" s="85" t="s">
        <v>2077</v>
      </c>
      <c r="E78" s="85" t="b">
        <v>0</v>
      </c>
      <c r="F78" s="85" t="b">
        <v>0</v>
      </c>
      <c r="G78" s="85" t="b">
        <v>0</v>
      </c>
    </row>
    <row r="79" spans="1:7" ht="15">
      <c r="A79" s="85" t="s">
        <v>297</v>
      </c>
      <c r="B79" s="85">
        <v>4</v>
      </c>
      <c r="C79" s="122">
        <v>0.0037257613012296464</v>
      </c>
      <c r="D79" s="85" t="s">
        <v>2077</v>
      </c>
      <c r="E79" s="85" t="b">
        <v>0</v>
      </c>
      <c r="F79" s="85" t="b">
        <v>0</v>
      </c>
      <c r="G79" s="85" t="b">
        <v>0</v>
      </c>
    </row>
    <row r="80" spans="1:7" ht="15">
      <c r="A80" s="85" t="s">
        <v>1631</v>
      </c>
      <c r="B80" s="85">
        <v>4</v>
      </c>
      <c r="C80" s="122">
        <v>0.0037257613012296464</v>
      </c>
      <c r="D80" s="85" t="s">
        <v>2077</v>
      </c>
      <c r="E80" s="85" t="b">
        <v>0</v>
      </c>
      <c r="F80" s="85" t="b">
        <v>0</v>
      </c>
      <c r="G80" s="85" t="b">
        <v>0</v>
      </c>
    </row>
    <row r="81" spans="1:7" ht="15">
      <c r="A81" s="85" t="s">
        <v>1954</v>
      </c>
      <c r="B81" s="85">
        <v>4</v>
      </c>
      <c r="C81" s="122">
        <v>0.0037257613012296464</v>
      </c>
      <c r="D81" s="85" t="s">
        <v>2077</v>
      </c>
      <c r="E81" s="85" t="b">
        <v>0</v>
      </c>
      <c r="F81" s="85" t="b">
        <v>0</v>
      </c>
      <c r="G81" s="85" t="b">
        <v>0</v>
      </c>
    </row>
    <row r="82" spans="1:7" ht="15">
      <c r="A82" s="85" t="s">
        <v>255</v>
      </c>
      <c r="B82" s="85">
        <v>4</v>
      </c>
      <c r="C82" s="122">
        <v>0.0037257613012296464</v>
      </c>
      <c r="D82" s="85" t="s">
        <v>2077</v>
      </c>
      <c r="E82" s="85" t="b">
        <v>0</v>
      </c>
      <c r="F82" s="85" t="b">
        <v>0</v>
      </c>
      <c r="G82" s="85" t="b">
        <v>0</v>
      </c>
    </row>
    <row r="83" spans="1:7" ht="15">
      <c r="A83" s="85" t="s">
        <v>1636</v>
      </c>
      <c r="B83" s="85">
        <v>4</v>
      </c>
      <c r="C83" s="122">
        <v>0.004066425886392018</v>
      </c>
      <c r="D83" s="85" t="s">
        <v>2077</v>
      </c>
      <c r="E83" s="85" t="b">
        <v>0</v>
      </c>
      <c r="F83" s="85" t="b">
        <v>0</v>
      </c>
      <c r="G83" s="85" t="b">
        <v>0</v>
      </c>
    </row>
    <row r="84" spans="1:7" ht="15">
      <c r="A84" s="85" t="s">
        <v>1637</v>
      </c>
      <c r="B84" s="85">
        <v>4</v>
      </c>
      <c r="C84" s="122">
        <v>0.004066425886392018</v>
      </c>
      <c r="D84" s="85" t="s">
        <v>2077</v>
      </c>
      <c r="E84" s="85" t="b">
        <v>0</v>
      </c>
      <c r="F84" s="85" t="b">
        <v>0</v>
      </c>
      <c r="G84" s="85" t="b">
        <v>0</v>
      </c>
    </row>
    <row r="85" spans="1:7" ht="15">
      <c r="A85" s="85" t="s">
        <v>1955</v>
      </c>
      <c r="B85" s="85">
        <v>4</v>
      </c>
      <c r="C85" s="122">
        <v>0.0037257613012296464</v>
      </c>
      <c r="D85" s="85" t="s">
        <v>2077</v>
      </c>
      <c r="E85" s="85" t="b">
        <v>0</v>
      </c>
      <c r="F85" s="85" t="b">
        <v>0</v>
      </c>
      <c r="G85" s="85" t="b">
        <v>0</v>
      </c>
    </row>
    <row r="86" spans="1:7" ht="15">
      <c r="A86" s="85" t="s">
        <v>1956</v>
      </c>
      <c r="B86" s="85">
        <v>4</v>
      </c>
      <c r="C86" s="122">
        <v>0.0037257613012296464</v>
      </c>
      <c r="D86" s="85" t="s">
        <v>2077</v>
      </c>
      <c r="E86" s="85" t="b">
        <v>0</v>
      </c>
      <c r="F86" s="85" t="b">
        <v>0</v>
      </c>
      <c r="G86" s="85" t="b">
        <v>0</v>
      </c>
    </row>
    <row r="87" spans="1:7" ht="15">
      <c r="A87" s="85" t="s">
        <v>1957</v>
      </c>
      <c r="B87" s="85">
        <v>4</v>
      </c>
      <c r="C87" s="122">
        <v>0.0037257613012296464</v>
      </c>
      <c r="D87" s="85" t="s">
        <v>2077</v>
      </c>
      <c r="E87" s="85" t="b">
        <v>0</v>
      </c>
      <c r="F87" s="85" t="b">
        <v>0</v>
      </c>
      <c r="G87" s="85" t="b">
        <v>0</v>
      </c>
    </row>
    <row r="88" spans="1:7" ht="15">
      <c r="A88" s="85" t="s">
        <v>1958</v>
      </c>
      <c r="B88" s="85">
        <v>4</v>
      </c>
      <c r="C88" s="122">
        <v>0.0037257613012296464</v>
      </c>
      <c r="D88" s="85" t="s">
        <v>2077</v>
      </c>
      <c r="E88" s="85" t="b">
        <v>0</v>
      </c>
      <c r="F88" s="85" t="b">
        <v>1</v>
      </c>
      <c r="G88" s="85" t="b">
        <v>0</v>
      </c>
    </row>
    <row r="89" spans="1:7" ht="15">
      <c r="A89" s="85" t="s">
        <v>1959</v>
      </c>
      <c r="B89" s="85">
        <v>4</v>
      </c>
      <c r="C89" s="122">
        <v>0.0037257613012296464</v>
      </c>
      <c r="D89" s="85" t="s">
        <v>2077</v>
      </c>
      <c r="E89" s="85" t="b">
        <v>0</v>
      </c>
      <c r="F89" s="85" t="b">
        <v>0</v>
      </c>
      <c r="G89" s="85" t="b">
        <v>0</v>
      </c>
    </row>
    <row r="90" spans="1:7" ht="15">
      <c r="A90" s="85" t="s">
        <v>241</v>
      </c>
      <c r="B90" s="85">
        <v>4</v>
      </c>
      <c r="C90" s="122">
        <v>0.0037257613012296464</v>
      </c>
      <c r="D90" s="85" t="s">
        <v>2077</v>
      </c>
      <c r="E90" s="85" t="b">
        <v>0</v>
      </c>
      <c r="F90" s="85" t="b">
        <v>0</v>
      </c>
      <c r="G90" s="85" t="b">
        <v>0</v>
      </c>
    </row>
    <row r="91" spans="1:7" ht="15">
      <c r="A91" s="85" t="s">
        <v>226</v>
      </c>
      <c r="B91" s="85">
        <v>4</v>
      </c>
      <c r="C91" s="122">
        <v>0.0037257613012296464</v>
      </c>
      <c r="D91" s="85" t="s">
        <v>2077</v>
      </c>
      <c r="E91" s="85" t="b">
        <v>0</v>
      </c>
      <c r="F91" s="85" t="b">
        <v>0</v>
      </c>
      <c r="G91" s="85" t="b">
        <v>0</v>
      </c>
    </row>
    <row r="92" spans="1:7" ht="15">
      <c r="A92" s="85" t="s">
        <v>1752</v>
      </c>
      <c r="B92" s="85">
        <v>4</v>
      </c>
      <c r="C92" s="122">
        <v>0.0037257613012296464</v>
      </c>
      <c r="D92" s="85" t="s">
        <v>2077</v>
      </c>
      <c r="E92" s="85" t="b">
        <v>0</v>
      </c>
      <c r="F92" s="85" t="b">
        <v>0</v>
      </c>
      <c r="G92" s="85" t="b">
        <v>0</v>
      </c>
    </row>
    <row r="93" spans="1:7" ht="15">
      <c r="A93" s="85" t="s">
        <v>1645</v>
      </c>
      <c r="B93" s="85">
        <v>4</v>
      </c>
      <c r="C93" s="122">
        <v>0.0037257613012296464</v>
      </c>
      <c r="D93" s="85" t="s">
        <v>2077</v>
      </c>
      <c r="E93" s="85" t="b">
        <v>0</v>
      </c>
      <c r="F93" s="85" t="b">
        <v>0</v>
      </c>
      <c r="G93" s="85" t="b">
        <v>0</v>
      </c>
    </row>
    <row r="94" spans="1:7" ht="15">
      <c r="A94" s="85" t="s">
        <v>1647</v>
      </c>
      <c r="B94" s="85">
        <v>4</v>
      </c>
      <c r="C94" s="122">
        <v>0.0037257613012296464</v>
      </c>
      <c r="D94" s="85" t="s">
        <v>2077</v>
      </c>
      <c r="E94" s="85" t="b">
        <v>0</v>
      </c>
      <c r="F94" s="85" t="b">
        <v>0</v>
      </c>
      <c r="G94" s="85" t="b">
        <v>0</v>
      </c>
    </row>
    <row r="95" spans="1:7" ht="15">
      <c r="A95" s="85" t="s">
        <v>1648</v>
      </c>
      <c r="B95" s="85">
        <v>4</v>
      </c>
      <c r="C95" s="122">
        <v>0.0037257613012296464</v>
      </c>
      <c r="D95" s="85" t="s">
        <v>2077</v>
      </c>
      <c r="E95" s="85" t="b">
        <v>0</v>
      </c>
      <c r="F95" s="85" t="b">
        <v>0</v>
      </c>
      <c r="G95" s="85" t="b">
        <v>0</v>
      </c>
    </row>
    <row r="96" spans="1:7" ht="15">
      <c r="A96" s="85" t="s">
        <v>1649</v>
      </c>
      <c r="B96" s="85">
        <v>4</v>
      </c>
      <c r="C96" s="122">
        <v>0.0037257613012296464</v>
      </c>
      <c r="D96" s="85" t="s">
        <v>2077</v>
      </c>
      <c r="E96" s="85" t="b">
        <v>0</v>
      </c>
      <c r="F96" s="85" t="b">
        <v>0</v>
      </c>
      <c r="G96" s="85" t="b">
        <v>0</v>
      </c>
    </row>
    <row r="97" spans="1:7" ht="15">
      <c r="A97" s="85" t="s">
        <v>1650</v>
      </c>
      <c r="B97" s="85">
        <v>4</v>
      </c>
      <c r="C97" s="122">
        <v>0.0037257613012296464</v>
      </c>
      <c r="D97" s="85" t="s">
        <v>2077</v>
      </c>
      <c r="E97" s="85" t="b">
        <v>0</v>
      </c>
      <c r="F97" s="85" t="b">
        <v>0</v>
      </c>
      <c r="G97" s="85" t="b">
        <v>0</v>
      </c>
    </row>
    <row r="98" spans="1:7" ht="15">
      <c r="A98" s="85" t="s">
        <v>1960</v>
      </c>
      <c r="B98" s="85">
        <v>4</v>
      </c>
      <c r="C98" s="122">
        <v>0.0037257613012296464</v>
      </c>
      <c r="D98" s="85" t="s">
        <v>2077</v>
      </c>
      <c r="E98" s="85" t="b">
        <v>0</v>
      </c>
      <c r="F98" s="85" t="b">
        <v>0</v>
      </c>
      <c r="G98" s="85" t="b">
        <v>0</v>
      </c>
    </row>
    <row r="99" spans="1:7" ht="15">
      <c r="A99" s="85" t="s">
        <v>1625</v>
      </c>
      <c r="B99" s="85">
        <v>4</v>
      </c>
      <c r="C99" s="122">
        <v>0.0037257613012296464</v>
      </c>
      <c r="D99" s="85" t="s">
        <v>2077</v>
      </c>
      <c r="E99" s="85" t="b">
        <v>0</v>
      </c>
      <c r="F99" s="85" t="b">
        <v>0</v>
      </c>
      <c r="G99" s="85" t="b">
        <v>0</v>
      </c>
    </row>
    <row r="100" spans="1:7" ht="15">
      <c r="A100" s="85" t="s">
        <v>1961</v>
      </c>
      <c r="B100" s="85">
        <v>4</v>
      </c>
      <c r="C100" s="122">
        <v>0.0045465656520516816</v>
      </c>
      <c r="D100" s="85" t="s">
        <v>2077</v>
      </c>
      <c r="E100" s="85" t="b">
        <v>0</v>
      </c>
      <c r="F100" s="85" t="b">
        <v>0</v>
      </c>
      <c r="G100" s="85" t="b">
        <v>0</v>
      </c>
    </row>
    <row r="101" spans="1:7" ht="15">
      <c r="A101" s="85" t="s">
        <v>1553</v>
      </c>
      <c r="B101" s="85">
        <v>4</v>
      </c>
      <c r="C101" s="122">
        <v>0.0037257613012296464</v>
      </c>
      <c r="D101" s="85" t="s">
        <v>2077</v>
      </c>
      <c r="E101" s="85" t="b">
        <v>0</v>
      </c>
      <c r="F101" s="85" t="b">
        <v>0</v>
      </c>
      <c r="G101" s="85" t="b">
        <v>0</v>
      </c>
    </row>
    <row r="102" spans="1:7" ht="15">
      <c r="A102" s="85" t="s">
        <v>1962</v>
      </c>
      <c r="B102" s="85">
        <v>4</v>
      </c>
      <c r="C102" s="122">
        <v>0.0037257613012296464</v>
      </c>
      <c r="D102" s="85" t="s">
        <v>2077</v>
      </c>
      <c r="E102" s="85" t="b">
        <v>0</v>
      </c>
      <c r="F102" s="85" t="b">
        <v>0</v>
      </c>
      <c r="G102" s="85" t="b">
        <v>0</v>
      </c>
    </row>
    <row r="103" spans="1:7" ht="15">
      <c r="A103" s="85" t="s">
        <v>1963</v>
      </c>
      <c r="B103" s="85">
        <v>4</v>
      </c>
      <c r="C103" s="122">
        <v>0.0037257613012296464</v>
      </c>
      <c r="D103" s="85" t="s">
        <v>2077</v>
      </c>
      <c r="E103" s="85" t="b">
        <v>0</v>
      </c>
      <c r="F103" s="85" t="b">
        <v>0</v>
      </c>
      <c r="G103" s="85" t="b">
        <v>0</v>
      </c>
    </row>
    <row r="104" spans="1:7" ht="15">
      <c r="A104" s="85" t="s">
        <v>1964</v>
      </c>
      <c r="B104" s="85">
        <v>4</v>
      </c>
      <c r="C104" s="122">
        <v>0.0037257613012296464</v>
      </c>
      <c r="D104" s="85" t="s">
        <v>2077</v>
      </c>
      <c r="E104" s="85" t="b">
        <v>0</v>
      </c>
      <c r="F104" s="85" t="b">
        <v>1</v>
      </c>
      <c r="G104" s="85" t="b">
        <v>0</v>
      </c>
    </row>
    <row r="105" spans="1:7" ht="15">
      <c r="A105" s="85" t="s">
        <v>1965</v>
      </c>
      <c r="B105" s="85">
        <v>4</v>
      </c>
      <c r="C105" s="122">
        <v>0.0037257613012296464</v>
      </c>
      <c r="D105" s="85" t="s">
        <v>2077</v>
      </c>
      <c r="E105" s="85" t="b">
        <v>0</v>
      </c>
      <c r="F105" s="85" t="b">
        <v>0</v>
      </c>
      <c r="G105" s="85" t="b">
        <v>0</v>
      </c>
    </row>
    <row r="106" spans="1:7" ht="15">
      <c r="A106" s="85" t="s">
        <v>1966</v>
      </c>
      <c r="B106" s="85">
        <v>3</v>
      </c>
      <c r="C106" s="122">
        <v>0.003049819414794014</v>
      </c>
      <c r="D106" s="85" t="s">
        <v>2077</v>
      </c>
      <c r="E106" s="85" t="b">
        <v>0</v>
      </c>
      <c r="F106" s="85" t="b">
        <v>0</v>
      </c>
      <c r="G106" s="85" t="b">
        <v>0</v>
      </c>
    </row>
    <row r="107" spans="1:7" ht="15">
      <c r="A107" s="85" t="s">
        <v>1967</v>
      </c>
      <c r="B107" s="85">
        <v>3</v>
      </c>
      <c r="C107" s="122">
        <v>0.003049819414794014</v>
      </c>
      <c r="D107" s="85" t="s">
        <v>2077</v>
      </c>
      <c r="E107" s="85" t="b">
        <v>0</v>
      </c>
      <c r="F107" s="85" t="b">
        <v>0</v>
      </c>
      <c r="G107" s="85" t="b">
        <v>0</v>
      </c>
    </row>
    <row r="108" spans="1:7" ht="15">
      <c r="A108" s="85" t="s">
        <v>1968</v>
      </c>
      <c r="B108" s="85">
        <v>3</v>
      </c>
      <c r="C108" s="122">
        <v>0.003049819414794014</v>
      </c>
      <c r="D108" s="85" t="s">
        <v>2077</v>
      </c>
      <c r="E108" s="85" t="b">
        <v>0</v>
      </c>
      <c r="F108" s="85" t="b">
        <v>0</v>
      </c>
      <c r="G108" s="85" t="b">
        <v>0</v>
      </c>
    </row>
    <row r="109" spans="1:7" ht="15">
      <c r="A109" s="85" t="s">
        <v>258</v>
      </c>
      <c r="B109" s="85">
        <v>3</v>
      </c>
      <c r="C109" s="122">
        <v>0.003049819414794014</v>
      </c>
      <c r="D109" s="85" t="s">
        <v>2077</v>
      </c>
      <c r="E109" s="85" t="b">
        <v>0</v>
      </c>
      <c r="F109" s="85" t="b">
        <v>0</v>
      </c>
      <c r="G109" s="85" t="b">
        <v>0</v>
      </c>
    </row>
    <row r="110" spans="1:7" ht="15">
      <c r="A110" s="85" t="s">
        <v>1969</v>
      </c>
      <c r="B110" s="85">
        <v>3</v>
      </c>
      <c r="C110" s="122">
        <v>0.003049819414794014</v>
      </c>
      <c r="D110" s="85" t="s">
        <v>2077</v>
      </c>
      <c r="E110" s="85" t="b">
        <v>0</v>
      </c>
      <c r="F110" s="85" t="b">
        <v>0</v>
      </c>
      <c r="G110" s="85" t="b">
        <v>0</v>
      </c>
    </row>
    <row r="111" spans="1:7" ht="15">
      <c r="A111" s="85" t="s">
        <v>1638</v>
      </c>
      <c r="B111" s="85">
        <v>3</v>
      </c>
      <c r="C111" s="122">
        <v>0.003049819414794014</v>
      </c>
      <c r="D111" s="85" t="s">
        <v>2077</v>
      </c>
      <c r="E111" s="85" t="b">
        <v>0</v>
      </c>
      <c r="F111" s="85" t="b">
        <v>1</v>
      </c>
      <c r="G111" s="85" t="b">
        <v>0</v>
      </c>
    </row>
    <row r="112" spans="1:7" ht="15">
      <c r="A112" s="85" t="s">
        <v>1639</v>
      </c>
      <c r="B112" s="85">
        <v>3</v>
      </c>
      <c r="C112" s="122">
        <v>0.003049819414794014</v>
      </c>
      <c r="D112" s="85" t="s">
        <v>2077</v>
      </c>
      <c r="E112" s="85" t="b">
        <v>0</v>
      </c>
      <c r="F112" s="85" t="b">
        <v>0</v>
      </c>
      <c r="G112" s="85" t="b">
        <v>0</v>
      </c>
    </row>
    <row r="113" spans="1:7" ht="15">
      <c r="A113" s="85" t="s">
        <v>1640</v>
      </c>
      <c r="B113" s="85">
        <v>3</v>
      </c>
      <c r="C113" s="122">
        <v>0.003049819414794014</v>
      </c>
      <c r="D113" s="85" t="s">
        <v>2077</v>
      </c>
      <c r="E113" s="85" t="b">
        <v>0</v>
      </c>
      <c r="F113" s="85" t="b">
        <v>0</v>
      </c>
      <c r="G113" s="85" t="b">
        <v>0</v>
      </c>
    </row>
    <row r="114" spans="1:7" ht="15">
      <c r="A114" s="85" t="s">
        <v>1641</v>
      </c>
      <c r="B114" s="85">
        <v>3</v>
      </c>
      <c r="C114" s="122">
        <v>0.003049819414794014</v>
      </c>
      <c r="D114" s="85" t="s">
        <v>2077</v>
      </c>
      <c r="E114" s="85" t="b">
        <v>0</v>
      </c>
      <c r="F114" s="85" t="b">
        <v>0</v>
      </c>
      <c r="G114" s="85" t="b">
        <v>0</v>
      </c>
    </row>
    <row r="115" spans="1:7" ht="15">
      <c r="A115" s="85" t="s">
        <v>1642</v>
      </c>
      <c r="B115" s="85">
        <v>3</v>
      </c>
      <c r="C115" s="122">
        <v>0.003049819414794014</v>
      </c>
      <c r="D115" s="85" t="s">
        <v>2077</v>
      </c>
      <c r="E115" s="85" t="b">
        <v>0</v>
      </c>
      <c r="F115" s="85" t="b">
        <v>0</v>
      </c>
      <c r="G115" s="85" t="b">
        <v>0</v>
      </c>
    </row>
    <row r="116" spans="1:7" ht="15">
      <c r="A116" s="85" t="s">
        <v>1643</v>
      </c>
      <c r="B116" s="85">
        <v>3</v>
      </c>
      <c r="C116" s="122">
        <v>0.003049819414794014</v>
      </c>
      <c r="D116" s="85" t="s">
        <v>2077</v>
      </c>
      <c r="E116" s="85" t="b">
        <v>0</v>
      </c>
      <c r="F116" s="85" t="b">
        <v>0</v>
      </c>
      <c r="G116" s="85" t="b">
        <v>0</v>
      </c>
    </row>
    <row r="117" spans="1:7" ht="15">
      <c r="A117" s="85" t="s">
        <v>1970</v>
      </c>
      <c r="B117" s="85">
        <v>3</v>
      </c>
      <c r="C117" s="122">
        <v>0.003049819414794014</v>
      </c>
      <c r="D117" s="85" t="s">
        <v>2077</v>
      </c>
      <c r="E117" s="85" t="b">
        <v>0</v>
      </c>
      <c r="F117" s="85" t="b">
        <v>0</v>
      </c>
      <c r="G117" s="85" t="b">
        <v>0</v>
      </c>
    </row>
    <row r="118" spans="1:7" ht="15">
      <c r="A118" s="85" t="s">
        <v>1971</v>
      </c>
      <c r="B118" s="85">
        <v>3</v>
      </c>
      <c r="C118" s="122">
        <v>0.003049819414794014</v>
      </c>
      <c r="D118" s="85" t="s">
        <v>2077</v>
      </c>
      <c r="E118" s="85" t="b">
        <v>0</v>
      </c>
      <c r="F118" s="85" t="b">
        <v>0</v>
      </c>
      <c r="G118" s="85" t="b">
        <v>0</v>
      </c>
    </row>
    <row r="119" spans="1:7" ht="15">
      <c r="A119" s="85" t="s">
        <v>1972</v>
      </c>
      <c r="B119" s="85">
        <v>3</v>
      </c>
      <c r="C119" s="122">
        <v>0.003049819414794014</v>
      </c>
      <c r="D119" s="85" t="s">
        <v>2077</v>
      </c>
      <c r="E119" s="85" t="b">
        <v>1</v>
      </c>
      <c r="F119" s="85" t="b">
        <v>0</v>
      </c>
      <c r="G119" s="85" t="b">
        <v>0</v>
      </c>
    </row>
    <row r="120" spans="1:7" ht="15">
      <c r="A120" s="85" t="s">
        <v>280</v>
      </c>
      <c r="B120" s="85">
        <v>3</v>
      </c>
      <c r="C120" s="122">
        <v>0.003049819414794014</v>
      </c>
      <c r="D120" s="85" t="s">
        <v>2077</v>
      </c>
      <c r="E120" s="85" t="b">
        <v>0</v>
      </c>
      <c r="F120" s="85" t="b">
        <v>0</v>
      </c>
      <c r="G120" s="85" t="b">
        <v>0</v>
      </c>
    </row>
    <row r="121" spans="1:7" ht="15">
      <c r="A121" s="85" t="s">
        <v>1973</v>
      </c>
      <c r="B121" s="85">
        <v>3</v>
      </c>
      <c r="C121" s="122">
        <v>0.003049819414794014</v>
      </c>
      <c r="D121" s="85" t="s">
        <v>2077</v>
      </c>
      <c r="E121" s="85" t="b">
        <v>0</v>
      </c>
      <c r="F121" s="85" t="b">
        <v>0</v>
      </c>
      <c r="G121" s="85" t="b">
        <v>0</v>
      </c>
    </row>
    <row r="122" spans="1:7" ht="15">
      <c r="A122" s="85" t="s">
        <v>1974</v>
      </c>
      <c r="B122" s="85">
        <v>3</v>
      </c>
      <c r="C122" s="122">
        <v>0.003049819414794014</v>
      </c>
      <c r="D122" s="85" t="s">
        <v>2077</v>
      </c>
      <c r="E122" s="85" t="b">
        <v>0</v>
      </c>
      <c r="F122" s="85" t="b">
        <v>0</v>
      </c>
      <c r="G122" s="85" t="b">
        <v>0</v>
      </c>
    </row>
    <row r="123" spans="1:7" ht="15">
      <c r="A123" s="85" t="s">
        <v>1975</v>
      </c>
      <c r="B123" s="85">
        <v>3</v>
      </c>
      <c r="C123" s="122">
        <v>0.003049819414794014</v>
      </c>
      <c r="D123" s="85" t="s">
        <v>2077</v>
      </c>
      <c r="E123" s="85" t="b">
        <v>0</v>
      </c>
      <c r="F123" s="85" t="b">
        <v>0</v>
      </c>
      <c r="G123" s="85" t="b">
        <v>0</v>
      </c>
    </row>
    <row r="124" spans="1:7" ht="15">
      <c r="A124" s="85" t="s">
        <v>1976</v>
      </c>
      <c r="B124" s="85">
        <v>3</v>
      </c>
      <c r="C124" s="122">
        <v>0.003049819414794014</v>
      </c>
      <c r="D124" s="85" t="s">
        <v>2077</v>
      </c>
      <c r="E124" s="85" t="b">
        <v>0</v>
      </c>
      <c r="F124" s="85" t="b">
        <v>0</v>
      </c>
      <c r="G124" s="85" t="b">
        <v>0</v>
      </c>
    </row>
    <row r="125" spans="1:7" ht="15">
      <c r="A125" s="85" t="s">
        <v>1977</v>
      </c>
      <c r="B125" s="85">
        <v>3</v>
      </c>
      <c r="C125" s="122">
        <v>0.003049819414794014</v>
      </c>
      <c r="D125" s="85" t="s">
        <v>2077</v>
      </c>
      <c r="E125" s="85" t="b">
        <v>0</v>
      </c>
      <c r="F125" s="85" t="b">
        <v>0</v>
      </c>
      <c r="G125" s="85" t="b">
        <v>0</v>
      </c>
    </row>
    <row r="126" spans="1:7" ht="15">
      <c r="A126" s="85" t="s">
        <v>1978</v>
      </c>
      <c r="B126" s="85">
        <v>3</v>
      </c>
      <c r="C126" s="122">
        <v>0.003049819414794014</v>
      </c>
      <c r="D126" s="85" t="s">
        <v>2077</v>
      </c>
      <c r="E126" s="85" t="b">
        <v>0</v>
      </c>
      <c r="F126" s="85" t="b">
        <v>0</v>
      </c>
      <c r="G126" s="85" t="b">
        <v>0</v>
      </c>
    </row>
    <row r="127" spans="1:7" ht="15">
      <c r="A127" s="85" t="s">
        <v>1979</v>
      </c>
      <c r="B127" s="85">
        <v>3</v>
      </c>
      <c r="C127" s="122">
        <v>0.003049819414794014</v>
      </c>
      <c r="D127" s="85" t="s">
        <v>2077</v>
      </c>
      <c r="E127" s="85" t="b">
        <v>0</v>
      </c>
      <c r="F127" s="85" t="b">
        <v>0</v>
      </c>
      <c r="G127" s="85" t="b">
        <v>0</v>
      </c>
    </row>
    <row r="128" spans="1:7" ht="15">
      <c r="A128" s="85" t="s">
        <v>1980</v>
      </c>
      <c r="B128" s="85">
        <v>3</v>
      </c>
      <c r="C128" s="122">
        <v>0.003049819414794014</v>
      </c>
      <c r="D128" s="85" t="s">
        <v>2077</v>
      </c>
      <c r="E128" s="85" t="b">
        <v>0</v>
      </c>
      <c r="F128" s="85" t="b">
        <v>0</v>
      </c>
      <c r="G128" s="85" t="b">
        <v>0</v>
      </c>
    </row>
    <row r="129" spans="1:7" ht="15">
      <c r="A129" s="85" t="s">
        <v>1981</v>
      </c>
      <c r="B129" s="85">
        <v>3</v>
      </c>
      <c r="C129" s="122">
        <v>0.003049819414794014</v>
      </c>
      <c r="D129" s="85" t="s">
        <v>2077</v>
      </c>
      <c r="E129" s="85" t="b">
        <v>0</v>
      </c>
      <c r="F129" s="85" t="b">
        <v>0</v>
      </c>
      <c r="G129" s="85" t="b">
        <v>0</v>
      </c>
    </row>
    <row r="130" spans="1:7" ht="15">
      <c r="A130" s="85" t="s">
        <v>1982</v>
      </c>
      <c r="B130" s="85">
        <v>3</v>
      </c>
      <c r="C130" s="122">
        <v>0.003049819414794014</v>
      </c>
      <c r="D130" s="85" t="s">
        <v>2077</v>
      </c>
      <c r="E130" s="85" t="b">
        <v>0</v>
      </c>
      <c r="F130" s="85" t="b">
        <v>0</v>
      </c>
      <c r="G130" s="85" t="b">
        <v>0</v>
      </c>
    </row>
    <row r="131" spans="1:7" ht="15">
      <c r="A131" s="85" t="s">
        <v>1983</v>
      </c>
      <c r="B131" s="85">
        <v>3</v>
      </c>
      <c r="C131" s="122">
        <v>0.003049819414794014</v>
      </c>
      <c r="D131" s="85" t="s">
        <v>2077</v>
      </c>
      <c r="E131" s="85" t="b">
        <v>0</v>
      </c>
      <c r="F131" s="85" t="b">
        <v>0</v>
      </c>
      <c r="G131" s="85" t="b">
        <v>0</v>
      </c>
    </row>
    <row r="132" spans="1:7" ht="15">
      <c r="A132" s="85" t="s">
        <v>1984</v>
      </c>
      <c r="B132" s="85">
        <v>3</v>
      </c>
      <c r="C132" s="122">
        <v>0.003049819414794014</v>
      </c>
      <c r="D132" s="85" t="s">
        <v>2077</v>
      </c>
      <c r="E132" s="85" t="b">
        <v>0</v>
      </c>
      <c r="F132" s="85" t="b">
        <v>0</v>
      </c>
      <c r="G132" s="85" t="b">
        <v>0</v>
      </c>
    </row>
    <row r="133" spans="1:7" ht="15">
      <c r="A133" s="85" t="s">
        <v>1985</v>
      </c>
      <c r="B133" s="85">
        <v>3</v>
      </c>
      <c r="C133" s="122">
        <v>0.003049819414794014</v>
      </c>
      <c r="D133" s="85" t="s">
        <v>2077</v>
      </c>
      <c r="E133" s="85" t="b">
        <v>0</v>
      </c>
      <c r="F133" s="85" t="b">
        <v>0</v>
      </c>
      <c r="G133" s="85" t="b">
        <v>0</v>
      </c>
    </row>
    <row r="134" spans="1:7" ht="15">
      <c r="A134" s="85" t="s">
        <v>262</v>
      </c>
      <c r="B134" s="85">
        <v>3</v>
      </c>
      <c r="C134" s="122">
        <v>0.003049819414794014</v>
      </c>
      <c r="D134" s="85" t="s">
        <v>2077</v>
      </c>
      <c r="E134" s="85" t="b">
        <v>0</v>
      </c>
      <c r="F134" s="85" t="b">
        <v>0</v>
      </c>
      <c r="G134" s="85" t="b">
        <v>0</v>
      </c>
    </row>
    <row r="135" spans="1:7" ht="15">
      <c r="A135" s="85" t="s">
        <v>1986</v>
      </c>
      <c r="B135" s="85">
        <v>3</v>
      </c>
      <c r="C135" s="122">
        <v>0.003049819414794014</v>
      </c>
      <c r="D135" s="85" t="s">
        <v>2077</v>
      </c>
      <c r="E135" s="85" t="b">
        <v>0</v>
      </c>
      <c r="F135" s="85" t="b">
        <v>0</v>
      </c>
      <c r="G135" s="85" t="b">
        <v>0</v>
      </c>
    </row>
    <row r="136" spans="1:7" ht="15">
      <c r="A136" s="85" t="s">
        <v>1987</v>
      </c>
      <c r="B136" s="85">
        <v>3</v>
      </c>
      <c r="C136" s="122">
        <v>0.003049819414794014</v>
      </c>
      <c r="D136" s="85" t="s">
        <v>2077</v>
      </c>
      <c r="E136" s="85" t="b">
        <v>0</v>
      </c>
      <c r="F136" s="85" t="b">
        <v>0</v>
      </c>
      <c r="G136" s="85" t="b">
        <v>0</v>
      </c>
    </row>
    <row r="137" spans="1:7" ht="15">
      <c r="A137" s="85" t="s">
        <v>1988</v>
      </c>
      <c r="B137" s="85">
        <v>3</v>
      </c>
      <c r="C137" s="122">
        <v>0.003049819414794014</v>
      </c>
      <c r="D137" s="85" t="s">
        <v>2077</v>
      </c>
      <c r="E137" s="85" t="b">
        <v>0</v>
      </c>
      <c r="F137" s="85" t="b">
        <v>0</v>
      </c>
      <c r="G137" s="85" t="b">
        <v>0</v>
      </c>
    </row>
    <row r="138" spans="1:7" ht="15">
      <c r="A138" s="85" t="s">
        <v>1989</v>
      </c>
      <c r="B138" s="85">
        <v>3</v>
      </c>
      <c r="C138" s="122">
        <v>0.003049819414794014</v>
      </c>
      <c r="D138" s="85" t="s">
        <v>2077</v>
      </c>
      <c r="E138" s="85" t="b">
        <v>0</v>
      </c>
      <c r="F138" s="85" t="b">
        <v>0</v>
      </c>
      <c r="G138" s="85" t="b">
        <v>0</v>
      </c>
    </row>
    <row r="139" spans="1:7" ht="15">
      <c r="A139" s="85" t="s">
        <v>1990</v>
      </c>
      <c r="B139" s="85">
        <v>3</v>
      </c>
      <c r="C139" s="122">
        <v>0.003049819414794014</v>
      </c>
      <c r="D139" s="85" t="s">
        <v>2077</v>
      </c>
      <c r="E139" s="85" t="b">
        <v>0</v>
      </c>
      <c r="F139" s="85" t="b">
        <v>0</v>
      </c>
      <c r="G139" s="85" t="b">
        <v>0</v>
      </c>
    </row>
    <row r="140" spans="1:7" ht="15">
      <c r="A140" s="85" t="s">
        <v>1991</v>
      </c>
      <c r="B140" s="85">
        <v>3</v>
      </c>
      <c r="C140" s="122">
        <v>0.003049819414794014</v>
      </c>
      <c r="D140" s="85" t="s">
        <v>2077</v>
      </c>
      <c r="E140" s="85" t="b">
        <v>0</v>
      </c>
      <c r="F140" s="85" t="b">
        <v>0</v>
      </c>
      <c r="G140" s="85" t="b">
        <v>0</v>
      </c>
    </row>
    <row r="141" spans="1:7" ht="15">
      <c r="A141" s="85" t="s">
        <v>1992</v>
      </c>
      <c r="B141" s="85">
        <v>3</v>
      </c>
      <c r="C141" s="122">
        <v>0.003049819414794014</v>
      </c>
      <c r="D141" s="85" t="s">
        <v>2077</v>
      </c>
      <c r="E141" s="85" t="b">
        <v>0</v>
      </c>
      <c r="F141" s="85" t="b">
        <v>0</v>
      </c>
      <c r="G141" s="85" t="b">
        <v>0</v>
      </c>
    </row>
    <row r="142" spans="1:7" ht="15">
      <c r="A142" s="85" t="s">
        <v>1993</v>
      </c>
      <c r="B142" s="85">
        <v>3</v>
      </c>
      <c r="C142" s="122">
        <v>0.003049819414794014</v>
      </c>
      <c r="D142" s="85" t="s">
        <v>2077</v>
      </c>
      <c r="E142" s="85" t="b">
        <v>0</v>
      </c>
      <c r="F142" s="85" t="b">
        <v>1</v>
      </c>
      <c r="G142" s="85" t="b">
        <v>0</v>
      </c>
    </row>
    <row r="143" spans="1:7" ht="15">
      <c r="A143" s="85" t="s">
        <v>1994</v>
      </c>
      <c r="B143" s="85">
        <v>3</v>
      </c>
      <c r="C143" s="122">
        <v>0.003049819414794014</v>
      </c>
      <c r="D143" s="85" t="s">
        <v>2077</v>
      </c>
      <c r="E143" s="85" t="b">
        <v>0</v>
      </c>
      <c r="F143" s="85" t="b">
        <v>0</v>
      </c>
      <c r="G143" s="85" t="b">
        <v>0</v>
      </c>
    </row>
    <row r="144" spans="1:7" ht="15">
      <c r="A144" s="85" t="s">
        <v>1995</v>
      </c>
      <c r="B144" s="85">
        <v>3</v>
      </c>
      <c r="C144" s="122">
        <v>0.003049819414794014</v>
      </c>
      <c r="D144" s="85" t="s">
        <v>2077</v>
      </c>
      <c r="E144" s="85" t="b">
        <v>0</v>
      </c>
      <c r="F144" s="85" t="b">
        <v>0</v>
      </c>
      <c r="G144" s="85" t="b">
        <v>0</v>
      </c>
    </row>
    <row r="145" spans="1:7" ht="15">
      <c r="A145" s="85" t="s">
        <v>1996</v>
      </c>
      <c r="B145" s="85">
        <v>3</v>
      </c>
      <c r="C145" s="122">
        <v>0.003049819414794014</v>
      </c>
      <c r="D145" s="85" t="s">
        <v>2077</v>
      </c>
      <c r="E145" s="85" t="b">
        <v>0</v>
      </c>
      <c r="F145" s="85" t="b">
        <v>0</v>
      </c>
      <c r="G145" s="85" t="b">
        <v>0</v>
      </c>
    </row>
    <row r="146" spans="1:7" ht="15">
      <c r="A146" s="85" t="s">
        <v>1997</v>
      </c>
      <c r="B146" s="85">
        <v>3</v>
      </c>
      <c r="C146" s="122">
        <v>0.003049819414794014</v>
      </c>
      <c r="D146" s="85" t="s">
        <v>2077</v>
      </c>
      <c r="E146" s="85" t="b">
        <v>0</v>
      </c>
      <c r="F146" s="85" t="b">
        <v>0</v>
      </c>
      <c r="G146" s="85" t="b">
        <v>0</v>
      </c>
    </row>
    <row r="147" spans="1:7" ht="15">
      <c r="A147" s="85" t="s">
        <v>1998</v>
      </c>
      <c r="B147" s="85">
        <v>3</v>
      </c>
      <c r="C147" s="122">
        <v>0.003049819414794014</v>
      </c>
      <c r="D147" s="85" t="s">
        <v>2077</v>
      </c>
      <c r="E147" s="85" t="b">
        <v>0</v>
      </c>
      <c r="F147" s="85" t="b">
        <v>0</v>
      </c>
      <c r="G147" s="85" t="b">
        <v>0</v>
      </c>
    </row>
    <row r="148" spans="1:7" ht="15">
      <c r="A148" s="85" t="s">
        <v>231</v>
      </c>
      <c r="B148" s="85">
        <v>3</v>
      </c>
      <c r="C148" s="122">
        <v>0.003049819414794014</v>
      </c>
      <c r="D148" s="85" t="s">
        <v>2077</v>
      </c>
      <c r="E148" s="85" t="b">
        <v>0</v>
      </c>
      <c r="F148" s="85" t="b">
        <v>0</v>
      </c>
      <c r="G148" s="85" t="b">
        <v>0</v>
      </c>
    </row>
    <row r="149" spans="1:7" ht="15">
      <c r="A149" s="85" t="s">
        <v>281</v>
      </c>
      <c r="B149" s="85">
        <v>3</v>
      </c>
      <c r="C149" s="122">
        <v>0.003049819414794014</v>
      </c>
      <c r="D149" s="85" t="s">
        <v>2077</v>
      </c>
      <c r="E149" s="85" t="b">
        <v>0</v>
      </c>
      <c r="F149" s="85" t="b">
        <v>0</v>
      </c>
      <c r="G149" s="85" t="b">
        <v>0</v>
      </c>
    </row>
    <row r="150" spans="1:7" ht="15">
      <c r="A150" s="85" t="s">
        <v>1999</v>
      </c>
      <c r="B150" s="85">
        <v>3</v>
      </c>
      <c r="C150" s="122">
        <v>0.003049819414794014</v>
      </c>
      <c r="D150" s="85" t="s">
        <v>2077</v>
      </c>
      <c r="E150" s="85" t="b">
        <v>0</v>
      </c>
      <c r="F150" s="85" t="b">
        <v>0</v>
      </c>
      <c r="G150" s="85" t="b">
        <v>0</v>
      </c>
    </row>
    <row r="151" spans="1:7" ht="15">
      <c r="A151" s="85" t="s">
        <v>278</v>
      </c>
      <c r="B151" s="85">
        <v>3</v>
      </c>
      <c r="C151" s="122">
        <v>0.003049819414794014</v>
      </c>
      <c r="D151" s="85" t="s">
        <v>2077</v>
      </c>
      <c r="E151" s="85" t="b">
        <v>0</v>
      </c>
      <c r="F151" s="85" t="b">
        <v>0</v>
      </c>
      <c r="G151" s="85" t="b">
        <v>0</v>
      </c>
    </row>
    <row r="152" spans="1:7" ht="15">
      <c r="A152" s="85" t="s">
        <v>2000</v>
      </c>
      <c r="B152" s="85">
        <v>3</v>
      </c>
      <c r="C152" s="122">
        <v>0.003049819414794014</v>
      </c>
      <c r="D152" s="85" t="s">
        <v>2077</v>
      </c>
      <c r="E152" s="85" t="b">
        <v>1</v>
      </c>
      <c r="F152" s="85" t="b">
        <v>0</v>
      </c>
      <c r="G152" s="85" t="b">
        <v>0</v>
      </c>
    </row>
    <row r="153" spans="1:7" ht="15">
      <c r="A153" s="85" t="s">
        <v>2001</v>
      </c>
      <c r="B153" s="85">
        <v>3</v>
      </c>
      <c r="C153" s="122">
        <v>0.003049819414794014</v>
      </c>
      <c r="D153" s="85" t="s">
        <v>2077</v>
      </c>
      <c r="E153" s="85" t="b">
        <v>0</v>
      </c>
      <c r="F153" s="85" t="b">
        <v>0</v>
      </c>
      <c r="G153" s="85" t="b">
        <v>0</v>
      </c>
    </row>
    <row r="154" spans="1:7" ht="15">
      <c r="A154" s="85" t="s">
        <v>2002</v>
      </c>
      <c r="B154" s="85">
        <v>3</v>
      </c>
      <c r="C154" s="122">
        <v>0.003049819414794014</v>
      </c>
      <c r="D154" s="85" t="s">
        <v>2077</v>
      </c>
      <c r="E154" s="85" t="b">
        <v>0</v>
      </c>
      <c r="F154" s="85" t="b">
        <v>0</v>
      </c>
      <c r="G154" s="85" t="b">
        <v>0</v>
      </c>
    </row>
    <row r="155" spans="1:7" ht="15">
      <c r="A155" s="85" t="s">
        <v>2003</v>
      </c>
      <c r="B155" s="85">
        <v>3</v>
      </c>
      <c r="C155" s="122">
        <v>0.003049819414794014</v>
      </c>
      <c r="D155" s="85" t="s">
        <v>2077</v>
      </c>
      <c r="E155" s="85" t="b">
        <v>1</v>
      </c>
      <c r="F155" s="85" t="b">
        <v>0</v>
      </c>
      <c r="G155" s="85" t="b">
        <v>0</v>
      </c>
    </row>
    <row r="156" spans="1:7" ht="15">
      <c r="A156" s="85" t="s">
        <v>2004</v>
      </c>
      <c r="B156" s="85">
        <v>2</v>
      </c>
      <c r="C156" s="122">
        <v>0.0022732828260258408</v>
      </c>
      <c r="D156" s="85" t="s">
        <v>2077</v>
      </c>
      <c r="E156" s="85" t="b">
        <v>0</v>
      </c>
      <c r="F156" s="85" t="b">
        <v>0</v>
      </c>
      <c r="G156" s="85" t="b">
        <v>0</v>
      </c>
    </row>
    <row r="157" spans="1:7" ht="15">
      <c r="A157" s="85" t="s">
        <v>2005</v>
      </c>
      <c r="B157" s="85">
        <v>2</v>
      </c>
      <c r="C157" s="122">
        <v>0.0022732828260258408</v>
      </c>
      <c r="D157" s="85" t="s">
        <v>2077</v>
      </c>
      <c r="E157" s="85" t="b">
        <v>1</v>
      </c>
      <c r="F157" s="85" t="b">
        <v>0</v>
      </c>
      <c r="G157" s="85" t="b">
        <v>0</v>
      </c>
    </row>
    <row r="158" spans="1:7" ht="15">
      <c r="A158" s="85" t="s">
        <v>300</v>
      </c>
      <c r="B158" s="85">
        <v>2</v>
      </c>
      <c r="C158" s="122">
        <v>0.0022732828260258408</v>
      </c>
      <c r="D158" s="85" t="s">
        <v>2077</v>
      </c>
      <c r="E158" s="85" t="b">
        <v>0</v>
      </c>
      <c r="F158" s="85" t="b">
        <v>0</v>
      </c>
      <c r="G158" s="85" t="b">
        <v>0</v>
      </c>
    </row>
    <row r="159" spans="1:7" ht="15">
      <c r="A159" s="85" t="s">
        <v>2006</v>
      </c>
      <c r="B159" s="85">
        <v>2</v>
      </c>
      <c r="C159" s="122">
        <v>0.0022732828260258408</v>
      </c>
      <c r="D159" s="85" t="s">
        <v>2077</v>
      </c>
      <c r="E159" s="85" t="b">
        <v>0</v>
      </c>
      <c r="F159" s="85" t="b">
        <v>0</v>
      </c>
      <c r="G159" s="85" t="b">
        <v>0</v>
      </c>
    </row>
    <row r="160" spans="1:7" ht="15">
      <c r="A160" s="85" t="s">
        <v>2007</v>
      </c>
      <c r="B160" s="85">
        <v>2</v>
      </c>
      <c r="C160" s="122">
        <v>0.0022732828260258408</v>
      </c>
      <c r="D160" s="85" t="s">
        <v>2077</v>
      </c>
      <c r="E160" s="85" t="b">
        <v>0</v>
      </c>
      <c r="F160" s="85" t="b">
        <v>0</v>
      </c>
      <c r="G160" s="85" t="b">
        <v>0</v>
      </c>
    </row>
    <row r="161" spans="1:7" ht="15">
      <c r="A161" s="85" t="s">
        <v>2008</v>
      </c>
      <c r="B161" s="85">
        <v>2</v>
      </c>
      <c r="C161" s="122">
        <v>0.0022732828260258408</v>
      </c>
      <c r="D161" s="85" t="s">
        <v>2077</v>
      </c>
      <c r="E161" s="85" t="b">
        <v>1</v>
      </c>
      <c r="F161" s="85" t="b">
        <v>0</v>
      </c>
      <c r="G161" s="85" t="b">
        <v>0</v>
      </c>
    </row>
    <row r="162" spans="1:7" ht="15">
      <c r="A162" s="85" t="s">
        <v>2009</v>
      </c>
      <c r="B162" s="85">
        <v>2</v>
      </c>
      <c r="C162" s="122">
        <v>0.0022732828260258408</v>
      </c>
      <c r="D162" s="85" t="s">
        <v>2077</v>
      </c>
      <c r="E162" s="85" t="b">
        <v>0</v>
      </c>
      <c r="F162" s="85" t="b">
        <v>0</v>
      </c>
      <c r="G162" s="85" t="b">
        <v>0</v>
      </c>
    </row>
    <row r="163" spans="1:7" ht="15">
      <c r="A163" s="85" t="s">
        <v>298</v>
      </c>
      <c r="B163" s="85">
        <v>2</v>
      </c>
      <c r="C163" s="122">
        <v>0.0022732828260258408</v>
      </c>
      <c r="D163" s="85" t="s">
        <v>2077</v>
      </c>
      <c r="E163" s="85" t="b">
        <v>0</v>
      </c>
      <c r="F163" s="85" t="b">
        <v>0</v>
      </c>
      <c r="G163" s="85" t="b">
        <v>0</v>
      </c>
    </row>
    <row r="164" spans="1:7" ht="15">
      <c r="A164" s="85" t="s">
        <v>2010</v>
      </c>
      <c r="B164" s="85">
        <v>2</v>
      </c>
      <c r="C164" s="122">
        <v>0.0022732828260258408</v>
      </c>
      <c r="D164" s="85" t="s">
        <v>2077</v>
      </c>
      <c r="E164" s="85" t="b">
        <v>0</v>
      </c>
      <c r="F164" s="85" t="b">
        <v>0</v>
      </c>
      <c r="G164" s="85" t="b">
        <v>0</v>
      </c>
    </row>
    <row r="165" spans="1:7" ht="15">
      <c r="A165" s="85" t="s">
        <v>2011</v>
      </c>
      <c r="B165" s="85">
        <v>2</v>
      </c>
      <c r="C165" s="122">
        <v>0.0022732828260258408</v>
      </c>
      <c r="D165" s="85" t="s">
        <v>2077</v>
      </c>
      <c r="E165" s="85" t="b">
        <v>1</v>
      </c>
      <c r="F165" s="85" t="b">
        <v>0</v>
      </c>
      <c r="G165" s="85" t="b">
        <v>0</v>
      </c>
    </row>
    <row r="166" spans="1:7" ht="15">
      <c r="A166" s="85" t="s">
        <v>2012</v>
      </c>
      <c r="B166" s="85">
        <v>2</v>
      </c>
      <c r="C166" s="122">
        <v>0.0022732828260258408</v>
      </c>
      <c r="D166" s="85" t="s">
        <v>2077</v>
      </c>
      <c r="E166" s="85" t="b">
        <v>1</v>
      </c>
      <c r="F166" s="85" t="b">
        <v>0</v>
      </c>
      <c r="G166" s="85" t="b">
        <v>0</v>
      </c>
    </row>
    <row r="167" spans="1:7" ht="15">
      <c r="A167" s="85" t="s">
        <v>2013</v>
      </c>
      <c r="B167" s="85">
        <v>2</v>
      </c>
      <c r="C167" s="122">
        <v>0.0022732828260258408</v>
      </c>
      <c r="D167" s="85" t="s">
        <v>2077</v>
      </c>
      <c r="E167" s="85" t="b">
        <v>1</v>
      </c>
      <c r="F167" s="85" t="b">
        <v>0</v>
      </c>
      <c r="G167" s="85" t="b">
        <v>0</v>
      </c>
    </row>
    <row r="168" spans="1:7" ht="15">
      <c r="A168" s="85" t="s">
        <v>2014</v>
      </c>
      <c r="B168" s="85">
        <v>2</v>
      </c>
      <c r="C168" s="122">
        <v>0.0022732828260258408</v>
      </c>
      <c r="D168" s="85" t="s">
        <v>2077</v>
      </c>
      <c r="E168" s="85" t="b">
        <v>0</v>
      </c>
      <c r="F168" s="85" t="b">
        <v>0</v>
      </c>
      <c r="G168" s="85" t="b">
        <v>0</v>
      </c>
    </row>
    <row r="169" spans="1:7" ht="15">
      <c r="A169" s="85" t="s">
        <v>2015</v>
      </c>
      <c r="B169" s="85">
        <v>2</v>
      </c>
      <c r="C169" s="122">
        <v>0.0022732828260258408</v>
      </c>
      <c r="D169" s="85" t="s">
        <v>2077</v>
      </c>
      <c r="E169" s="85" t="b">
        <v>1</v>
      </c>
      <c r="F169" s="85" t="b">
        <v>0</v>
      </c>
      <c r="G169" s="85" t="b">
        <v>0</v>
      </c>
    </row>
    <row r="170" spans="1:7" ht="15">
      <c r="A170" s="85" t="s">
        <v>2016</v>
      </c>
      <c r="B170" s="85">
        <v>2</v>
      </c>
      <c r="C170" s="122">
        <v>0.0022732828260258408</v>
      </c>
      <c r="D170" s="85" t="s">
        <v>2077</v>
      </c>
      <c r="E170" s="85" t="b">
        <v>1</v>
      </c>
      <c r="F170" s="85" t="b">
        <v>0</v>
      </c>
      <c r="G170" s="85" t="b">
        <v>0</v>
      </c>
    </row>
    <row r="171" spans="1:7" ht="15">
      <c r="A171" s="85" t="s">
        <v>2017</v>
      </c>
      <c r="B171" s="85">
        <v>2</v>
      </c>
      <c r="C171" s="122">
        <v>0.0022732828260258408</v>
      </c>
      <c r="D171" s="85" t="s">
        <v>2077</v>
      </c>
      <c r="E171" s="85" t="b">
        <v>0</v>
      </c>
      <c r="F171" s="85" t="b">
        <v>0</v>
      </c>
      <c r="G171" s="85" t="b">
        <v>0</v>
      </c>
    </row>
    <row r="172" spans="1:7" ht="15">
      <c r="A172" s="85" t="s">
        <v>2018</v>
      </c>
      <c r="B172" s="85">
        <v>2</v>
      </c>
      <c r="C172" s="122">
        <v>0.0022732828260258408</v>
      </c>
      <c r="D172" s="85" t="s">
        <v>2077</v>
      </c>
      <c r="E172" s="85" t="b">
        <v>0</v>
      </c>
      <c r="F172" s="85" t="b">
        <v>0</v>
      </c>
      <c r="G172" s="85" t="b">
        <v>0</v>
      </c>
    </row>
    <row r="173" spans="1:7" ht="15">
      <c r="A173" s="85" t="s">
        <v>2019</v>
      </c>
      <c r="B173" s="85">
        <v>2</v>
      </c>
      <c r="C173" s="122">
        <v>0.0022732828260258408</v>
      </c>
      <c r="D173" s="85" t="s">
        <v>2077</v>
      </c>
      <c r="E173" s="85" t="b">
        <v>0</v>
      </c>
      <c r="F173" s="85" t="b">
        <v>0</v>
      </c>
      <c r="G173" s="85" t="b">
        <v>0</v>
      </c>
    </row>
    <row r="174" spans="1:7" ht="15">
      <c r="A174" s="85" t="s">
        <v>2020</v>
      </c>
      <c r="B174" s="85">
        <v>2</v>
      </c>
      <c r="C174" s="122">
        <v>0.0022732828260258408</v>
      </c>
      <c r="D174" s="85" t="s">
        <v>2077</v>
      </c>
      <c r="E174" s="85" t="b">
        <v>0</v>
      </c>
      <c r="F174" s="85" t="b">
        <v>0</v>
      </c>
      <c r="G174" s="85" t="b">
        <v>0</v>
      </c>
    </row>
    <row r="175" spans="1:7" ht="15">
      <c r="A175" s="85" t="s">
        <v>2021</v>
      </c>
      <c r="B175" s="85">
        <v>2</v>
      </c>
      <c r="C175" s="122">
        <v>0.0022732828260258408</v>
      </c>
      <c r="D175" s="85" t="s">
        <v>2077</v>
      </c>
      <c r="E175" s="85" t="b">
        <v>0</v>
      </c>
      <c r="F175" s="85" t="b">
        <v>0</v>
      </c>
      <c r="G175" s="85" t="b">
        <v>0</v>
      </c>
    </row>
    <row r="176" spans="1:7" ht="15">
      <c r="A176" s="85" t="s">
        <v>2022</v>
      </c>
      <c r="B176" s="85">
        <v>2</v>
      </c>
      <c r="C176" s="122">
        <v>0.0022732828260258408</v>
      </c>
      <c r="D176" s="85" t="s">
        <v>2077</v>
      </c>
      <c r="E176" s="85" t="b">
        <v>0</v>
      </c>
      <c r="F176" s="85" t="b">
        <v>0</v>
      </c>
      <c r="G176" s="85" t="b">
        <v>0</v>
      </c>
    </row>
    <row r="177" spans="1:7" ht="15">
      <c r="A177" s="85" t="s">
        <v>296</v>
      </c>
      <c r="B177" s="85">
        <v>2</v>
      </c>
      <c r="C177" s="122">
        <v>0.0022732828260258408</v>
      </c>
      <c r="D177" s="85" t="s">
        <v>2077</v>
      </c>
      <c r="E177" s="85" t="b">
        <v>0</v>
      </c>
      <c r="F177" s="85" t="b">
        <v>0</v>
      </c>
      <c r="G177" s="85" t="b">
        <v>0</v>
      </c>
    </row>
    <row r="178" spans="1:7" ht="15">
      <c r="A178" s="85" t="s">
        <v>2023</v>
      </c>
      <c r="B178" s="85">
        <v>2</v>
      </c>
      <c r="C178" s="122">
        <v>0.0022732828260258408</v>
      </c>
      <c r="D178" s="85" t="s">
        <v>2077</v>
      </c>
      <c r="E178" s="85" t="b">
        <v>0</v>
      </c>
      <c r="F178" s="85" t="b">
        <v>0</v>
      </c>
      <c r="G178" s="85" t="b">
        <v>0</v>
      </c>
    </row>
    <row r="179" spans="1:7" ht="15">
      <c r="A179" s="85" t="s">
        <v>2024</v>
      </c>
      <c r="B179" s="85">
        <v>2</v>
      </c>
      <c r="C179" s="122">
        <v>0.0022732828260258408</v>
      </c>
      <c r="D179" s="85" t="s">
        <v>2077</v>
      </c>
      <c r="E179" s="85" t="b">
        <v>0</v>
      </c>
      <c r="F179" s="85" t="b">
        <v>0</v>
      </c>
      <c r="G179" s="85" t="b">
        <v>0</v>
      </c>
    </row>
    <row r="180" spans="1:7" ht="15">
      <c r="A180" s="85" t="s">
        <v>2025</v>
      </c>
      <c r="B180" s="85">
        <v>2</v>
      </c>
      <c r="C180" s="122">
        <v>0.0022732828260258408</v>
      </c>
      <c r="D180" s="85" t="s">
        <v>2077</v>
      </c>
      <c r="E180" s="85" t="b">
        <v>0</v>
      </c>
      <c r="F180" s="85" t="b">
        <v>0</v>
      </c>
      <c r="G180" s="85" t="b">
        <v>0</v>
      </c>
    </row>
    <row r="181" spans="1:7" ht="15">
      <c r="A181" s="85" t="s">
        <v>2026</v>
      </c>
      <c r="B181" s="85">
        <v>2</v>
      </c>
      <c r="C181" s="122">
        <v>0.0022732828260258408</v>
      </c>
      <c r="D181" s="85" t="s">
        <v>2077</v>
      </c>
      <c r="E181" s="85" t="b">
        <v>0</v>
      </c>
      <c r="F181" s="85" t="b">
        <v>0</v>
      </c>
      <c r="G181" s="85" t="b">
        <v>0</v>
      </c>
    </row>
    <row r="182" spans="1:7" ht="15">
      <c r="A182" s="85" t="s">
        <v>2027</v>
      </c>
      <c r="B182" s="85">
        <v>2</v>
      </c>
      <c r="C182" s="122">
        <v>0.0022732828260258408</v>
      </c>
      <c r="D182" s="85" t="s">
        <v>2077</v>
      </c>
      <c r="E182" s="85" t="b">
        <v>0</v>
      </c>
      <c r="F182" s="85" t="b">
        <v>0</v>
      </c>
      <c r="G182" s="85" t="b">
        <v>0</v>
      </c>
    </row>
    <row r="183" spans="1:7" ht="15">
      <c r="A183" s="85" t="s">
        <v>2028</v>
      </c>
      <c r="B183" s="85">
        <v>2</v>
      </c>
      <c r="C183" s="122">
        <v>0.0022732828260258408</v>
      </c>
      <c r="D183" s="85" t="s">
        <v>2077</v>
      </c>
      <c r="E183" s="85" t="b">
        <v>0</v>
      </c>
      <c r="F183" s="85" t="b">
        <v>0</v>
      </c>
      <c r="G183" s="85" t="b">
        <v>0</v>
      </c>
    </row>
    <row r="184" spans="1:7" ht="15">
      <c r="A184" s="85" t="s">
        <v>2029</v>
      </c>
      <c r="B184" s="85">
        <v>2</v>
      </c>
      <c r="C184" s="122">
        <v>0.0022732828260258408</v>
      </c>
      <c r="D184" s="85" t="s">
        <v>2077</v>
      </c>
      <c r="E184" s="85" t="b">
        <v>0</v>
      </c>
      <c r="F184" s="85" t="b">
        <v>0</v>
      </c>
      <c r="G184" s="85" t="b">
        <v>0</v>
      </c>
    </row>
    <row r="185" spans="1:7" ht="15">
      <c r="A185" s="85" t="s">
        <v>2030</v>
      </c>
      <c r="B185" s="85">
        <v>2</v>
      </c>
      <c r="C185" s="122">
        <v>0.0022732828260258408</v>
      </c>
      <c r="D185" s="85" t="s">
        <v>2077</v>
      </c>
      <c r="E185" s="85" t="b">
        <v>1</v>
      </c>
      <c r="F185" s="85" t="b">
        <v>0</v>
      </c>
      <c r="G185" s="85" t="b">
        <v>0</v>
      </c>
    </row>
    <row r="186" spans="1:7" ht="15">
      <c r="A186" s="85" t="s">
        <v>2031</v>
      </c>
      <c r="B186" s="85">
        <v>2</v>
      </c>
      <c r="C186" s="122">
        <v>0.0022732828260258408</v>
      </c>
      <c r="D186" s="85" t="s">
        <v>2077</v>
      </c>
      <c r="E186" s="85" t="b">
        <v>0</v>
      </c>
      <c r="F186" s="85" t="b">
        <v>0</v>
      </c>
      <c r="G186" s="85" t="b">
        <v>0</v>
      </c>
    </row>
    <row r="187" spans="1:7" ht="15">
      <c r="A187" s="85" t="s">
        <v>2032</v>
      </c>
      <c r="B187" s="85">
        <v>2</v>
      </c>
      <c r="C187" s="122">
        <v>0.0022732828260258408</v>
      </c>
      <c r="D187" s="85" t="s">
        <v>2077</v>
      </c>
      <c r="E187" s="85" t="b">
        <v>0</v>
      </c>
      <c r="F187" s="85" t="b">
        <v>0</v>
      </c>
      <c r="G187" s="85" t="b">
        <v>0</v>
      </c>
    </row>
    <row r="188" spans="1:7" ht="15">
      <c r="A188" s="85" t="s">
        <v>2033</v>
      </c>
      <c r="B188" s="85">
        <v>2</v>
      </c>
      <c r="C188" s="122">
        <v>0.0022732828260258408</v>
      </c>
      <c r="D188" s="85" t="s">
        <v>2077</v>
      </c>
      <c r="E188" s="85" t="b">
        <v>1</v>
      </c>
      <c r="F188" s="85" t="b">
        <v>0</v>
      </c>
      <c r="G188" s="85" t="b">
        <v>0</v>
      </c>
    </row>
    <row r="189" spans="1:7" ht="15">
      <c r="A189" s="85" t="s">
        <v>2034</v>
      </c>
      <c r="B189" s="85">
        <v>2</v>
      </c>
      <c r="C189" s="122">
        <v>0.0022732828260258408</v>
      </c>
      <c r="D189" s="85" t="s">
        <v>2077</v>
      </c>
      <c r="E189" s="85" t="b">
        <v>0</v>
      </c>
      <c r="F189" s="85" t="b">
        <v>0</v>
      </c>
      <c r="G189" s="85" t="b">
        <v>0</v>
      </c>
    </row>
    <row r="190" spans="1:7" ht="15">
      <c r="A190" s="85" t="s">
        <v>2035</v>
      </c>
      <c r="B190" s="85">
        <v>2</v>
      </c>
      <c r="C190" s="122">
        <v>0.0022732828260258408</v>
      </c>
      <c r="D190" s="85" t="s">
        <v>2077</v>
      </c>
      <c r="E190" s="85" t="b">
        <v>0</v>
      </c>
      <c r="F190" s="85" t="b">
        <v>0</v>
      </c>
      <c r="G190" s="85" t="b">
        <v>0</v>
      </c>
    </row>
    <row r="191" spans="1:7" ht="15">
      <c r="A191" s="85" t="s">
        <v>2036</v>
      </c>
      <c r="B191" s="85">
        <v>2</v>
      </c>
      <c r="C191" s="122">
        <v>0.0022732828260258408</v>
      </c>
      <c r="D191" s="85" t="s">
        <v>2077</v>
      </c>
      <c r="E191" s="85" t="b">
        <v>1</v>
      </c>
      <c r="F191" s="85" t="b">
        <v>0</v>
      </c>
      <c r="G191" s="85" t="b">
        <v>0</v>
      </c>
    </row>
    <row r="192" spans="1:7" ht="15">
      <c r="A192" s="85" t="s">
        <v>2037</v>
      </c>
      <c r="B192" s="85">
        <v>2</v>
      </c>
      <c r="C192" s="122">
        <v>0.0022732828260258408</v>
      </c>
      <c r="D192" s="85" t="s">
        <v>2077</v>
      </c>
      <c r="E192" s="85" t="b">
        <v>0</v>
      </c>
      <c r="F192" s="85" t="b">
        <v>0</v>
      </c>
      <c r="G192" s="85" t="b">
        <v>0</v>
      </c>
    </row>
    <row r="193" spans="1:7" ht="15">
      <c r="A193" s="85" t="s">
        <v>2038</v>
      </c>
      <c r="B193" s="85">
        <v>2</v>
      </c>
      <c r="C193" s="122">
        <v>0.0022732828260258408</v>
      </c>
      <c r="D193" s="85" t="s">
        <v>2077</v>
      </c>
      <c r="E193" s="85" t="b">
        <v>0</v>
      </c>
      <c r="F193" s="85" t="b">
        <v>0</v>
      </c>
      <c r="G193" s="85" t="b">
        <v>0</v>
      </c>
    </row>
    <row r="194" spans="1:7" ht="15">
      <c r="A194" s="85" t="s">
        <v>2039</v>
      </c>
      <c r="B194" s="85">
        <v>2</v>
      </c>
      <c r="C194" s="122">
        <v>0.0022732828260258408</v>
      </c>
      <c r="D194" s="85" t="s">
        <v>2077</v>
      </c>
      <c r="E194" s="85" t="b">
        <v>0</v>
      </c>
      <c r="F194" s="85" t="b">
        <v>0</v>
      </c>
      <c r="G194" s="85" t="b">
        <v>0</v>
      </c>
    </row>
    <row r="195" spans="1:7" ht="15">
      <c r="A195" s="85" t="s">
        <v>2040</v>
      </c>
      <c r="B195" s="85">
        <v>2</v>
      </c>
      <c r="C195" s="122">
        <v>0.0022732828260258408</v>
      </c>
      <c r="D195" s="85" t="s">
        <v>2077</v>
      </c>
      <c r="E195" s="85" t="b">
        <v>0</v>
      </c>
      <c r="F195" s="85" t="b">
        <v>0</v>
      </c>
      <c r="G195" s="85" t="b">
        <v>0</v>
      </c>
    </row>
    <row r="196" spans="1:7" ht="15">
      <c r="A196" s="85" t="s">
        <v>2041</v>
      </c>
      <c r="B196" s="85">
        <v>2</v>
      </c>
      <c r="C196" s="122">
        <v>0.0022732828260258408</v>
      </c>
      <c r="D196" s="85" t="s">
        <v>2077</v>
      </c>
      <c r="E196" s="85" t="b">
        <v>0</v>
      </c>
      <c r="F196" s="85" t="b">
        <v>0</v>
      </c>
      <c r="G196" s="85" t="b">
        <v>0</v>
      </c>
    </row>
    <row r="197" spans="1:7" ht="15">
      <c r="A197" s="85" t="s">
        <v>2042</v>
      </c>
      <c r="B197" s="85">
        <v>2</v>
      </c>
      <c r="C197" s="122">
        <v>0.0022732828260258408</v>
      </c>
      <c r="D197" s="85" t="s">
        <v>2077</v>
      </c>
      <c r="E197" s="85" t="b">
        <v>0</v>
      </c>
      <c r="F197" s="85" t="b">
        <v>0</v>
      </c>
      <c r="G197" s="85" t="b">
        <v>0</v>
      </c>
    </row>
    <row r="198" spans="1:7" ht="15">
      <c r="A198" s="85" t="s">
        <v>244</v>
      </c>
      <c r="B198" s="85">
        <v>2</v>
      </c>
      <c r="C198" s="122">
        <v>0.0022732828260258408</v>
      </c>
      <c r="D198" s="85" t="s">
        <v>2077</v>
      </c>
      <c r="E198" s="85" t="b">
        <v>0</v>
      </c>
      <c r="F198" s="85" t="b">
        <v>0</v>
      </c>
      <c r="G198" s="85" t="b">
        <v>0</v>
      </c>
    </row>
    <row r="199" spans="1:7" ht="15">
      <c r="A199" s="85" t="s">
        <v>2043</v>
      </c>
      <c r="B199" s="85">
        <v>2</v>
      </c>
      <c r="C199" s="122">
        <v>0.0026836850014368575</v>
      </c>
      <c r="D199" s="85" t="s">
        <v>2077</v>
      </c>
      <c r="E199" s="85" t="b">
        <v>0</v>
      </c>
      <c r="F199" s="85" t="b">
        <v>0</v>
      </c>
      <c r="G199" s="85" t="b">
        <v>0</v>
      </c>
    </row>
    <row r="200" spans="1:7" ht="15">
      <c r="A200" s="85" t="s">
        <v>2044</v>
      </c>
      <c r="B200" s="85">
        <v>2</v>
      </c>
      <c r="C200" s="122">
        <v>0.0022732828260258408</v>
      </c>
      <c r="D200" s="85" t="s">
        <v>2077</v>
      </c>
      <c r="E200" s="85" t="b">
        <v>0</v>
      </c>
      <c r="F200" s="85" t="b">
        <v>0</v>
      </c>
      <c r="G200" s="85" t="b">
        <v>0</v>
      </c>
    </row>
    <row r="201" spans="1:7" ht="15">
      <c r="A201" s="85" t="s">
        <v>2045</v>
      </c>
      <c r="B201" s="85">
        <v>2</v>
      </c>
      <c r="C201" s="122">
        <v>0.0026836850014368575</v>
      </c>
      <c r="D201" s="85" t="s">
        <v>2077</v>
      </c>
      <c r="E201" s="85" t="b">
        <v>1</v>
      </c>
      <c r="F201" s="85" t="b">
        <v>0</v>
      </c>
      <c r="G201" s="85" t="b">
        <v>0</v>
      </c>
    </row>
    <row r="202" spans="1:7" ht="15">
      <c r="A202" s="85" t="s">
        <v>2046</v>
      </c>
      <c r="B202" s="85">
        <v>2</v>
      </c>
      <c r="C202" s="122">
        <v>0.0022732828260258408</v>
      </c>
      <c r="D202" s="85" t="s">
        <v>2077</v>
      </c>
      <c r="E202" s="85" t="b">
        <v>0</v>
      </c>
      <c r="F202" s="85" t="b">
        <v>0</v>
      </c>
      <c r="G202" s="85" t="b">
        <v>0</v>
      </c>
    </row>
    <row r="203" spans="1:7" ht="15">
      <c r="A203" s="85" t="s">
        <v>2047</v>
      </c>
      <c r="B203" s="85">
        <v>2</v>
      </c>
      <c r="C203" s="122">
        <v>0.0022732828260258408</v>
      </c>
      <c r="D203" s="85" t="s">
        <v>2077</v>
      </c>
      <c r="E203" s="85" t="b">
        <v>0</v>
      </c>
      <c r="F203" s="85" t="b">
        <v>0</v>
      </c>
      <c r="G203" s="85" t="b">
        <v>0</v>
      </c>
    </row>
    <row r="204" spans="1:7" ht="15">
      <c r="A204" s="85" t="s">
        <v>2048</v>
      </c>
      <c r="B204" s="85">
        <v>2</v>
      </c>
      <c r="C204" s="122">
        <v>0.0022732828260258408</v>
      </c>
      <c r="D204" s="85" t="s">
        <v>2077</v>
      </c>
      <c r="E204" s="85" t="b">
        <v>1</v>
      </c>
      <c r="F204" s="85" t="b">
        <v>0</v>
      </c>
      <c r="G204" s="85" t="b">
        <v>0</v>
      </c>
    </row>
    <row r="205" spans="1:7" ht="15">
      <c r="A205" s="85" t="s">
        <v>2049</v>
      </c>
      <c r="B205" s="85">
        <v>2</v>
      </c>
      <c r="C205" s="122">
        <v>0.0022732828260258408</v>
      </c>
      <c r="D205" s="85" t="s">
        <v>2077</v>
      </c>
      <c r="E205" s="85" t="b">
        <v>0</v>
      </c>
      <c r="F205" s="85" t="b">
        <v>0</v>
      </c>
      <c r="G205" s="85" t="b">
        <v>0</v>
      </c>
    </row>
    <row r="206" spans="1:7" ht="15">
      <c r="A206" s="85" t="s">
        <v>2050</v>
      </c>
      <c r="B206" s="85">
        <v>2</v>
      </c>
      <c r="C206" s="122">
        <v>0.0022732828260258408</v>
      </c>
      <c r="D206" s="85" t="s">
        <v>2077</v>
      </c>
      <c r="E206" s="85" t="b">
        <v>0</v>
      </c>
      <c r="F206" s="85" t="b">
        <v>0</v>
      </c>
      <c r="G206" s="85" t="b">
        <v>0</v>
      </c>
    </row>
    <row r="207" spans="1:7" ht="15">
      <c r="A207" s="85" t="s">
        <v>289</v>
      </c>
      <c r="B207" s="85">
        <v>2</v>
      </c>
      <c r="C207" s="122">
        <v>0.0022732828260258408</v>
      </c>
      <c r="D207" s="85" t="s">
        <v>2077</v>
      </c>
      <c r="E207" s="85" t="b">
        <v>0</v>
      </c>
      <c r="F207" s="85" t="b">
        <v>0</v>
      </c>
      <c r="G207" s="85" t="b">
        <v>0</v>
      </c>
    </row>
    <row r="208" spans="1:7" ht="15">
      <c r="A208" s="85" t="s">
        <v>2051</v>
      </c>
      <c r="B208" s="85">
        <v>2</v>
      </c>
      <c r="C208" s="122">
        <v>0.0022732828260258408</v>
      </c>
      <c r="D208" s="85" t="s">
        <v>2077</v>
      </c>
      <c r="E208" s="85" t="b">
        <v>0</v>
      </c>
      <c r="F208" s="85" t="b">
        <v>0</v>
      </c>
      <c r="G208" s="85" t="b">
        <v>0</v>
      </c>
    </row>
    <row r="209" spans="1:7" ht="15">
      <c r="A209" s="85" t="s">
        <v>222</v>
      </c>
      <c r="B209" s="85">
        <v>2</v>
      </c>
      <c r="C209" s="122">
        <v>0.0022732828260258408</v>
      </c>
      <c r="D209" s="85" t="s">
        <v>2077</v>
      </c>
      <c r="E209" s="85" t="b">
        <v>0</v>
      </c>
      <c r="F209" s="85" t="b">
        <v>0</v>
      </c>
      <c r="G209" s="85" t="b">
        <v>0</v>
      </c>
    </row>
    <row r="210" spans="1:7" ht="15">
      <c r="A210" s="85" t="s">
        <v>2052</v>
      </c>
      <c r="B210" s="85">
        <v>2</v>
      </c>
      <c r="C210" s="122">
        <v>0.0022732828260258408</v>
      </c>
      <c r="D210" s="85" t="s">
        <v>2077</v>
      </c>
      <c r="E210" s="85" t="b">
        <v>0</v>
      </c>
      <c r="F210" s="85" t="b">
        <v>0</v>
      </c>
      <c r="G210" s="85" t="b">
        <v>0</v>
      </c>
    </row>
    <row r="211" spans="1:7" ht="15">
      <c r="A211" s="85" t="s">
        <v>282</v>
      </c>
      <c r="B211" s="85">
        <v>2</v>
      </c>
      <c r="C211" s="122">
        <v>0.0022732828260258408</v>
      </c>
      <c r="D211" s="85" t="s">
        <v>2077</v>
      </c>
      <c r="E211" s="85" t="b">
        <v>0</v>
      </c>
      <c r="F211" s="85" t="b">
        <v>0</v>
      </c>
      <c r="G211" s="85" t="b">
        <v>0</v>
      </c>
    </row>
    <row r="212" spans="1:7" ht="15">
      <c r="A212" s="85" t="s">
        <v>230</v>
      </c>
      <c r="B212" s="85">
        <v>2</v>
      </c>
      <c r="C212" s="122">
        <v>0.0022732828260258408</v>
      </c>
      <c r="D212" s="85" t="s">
        <v>2077</v>
      </c>
      <c r="E212" s="85" t="b">
        <v>0</v>
      </c>
      <c r="F212" s="85" t="b">
        <v>0</v>
      </c>
      <c r="G212" s="85" t="b">
        <v>0</v>
      </c>
    </row>
    <row r="213" spans="1:7" ht="15">
      <c r="A213" s="85" t="s">
        <v>220</v>
      </c>
      <c r="B213" s="85">
        <v>2</v>
      </c>
      <c r="C213" s="122">
        <v>0.0022732828260258408</v>
      </c>
      <c r="D213" s="85" t="s">
        <v>2077</v>
      </c>
      <c r="E213" s="85" t="b">
        <v>0</v>
      </c>
      <c r="F213" s="85" t="b">
        <v>0</v>
      </c>
      <c r="G213" s="85" t="b">
        <v>0</v>
      </c>
    </row>
    <row r="214" spans="1:7" ht="15">
      <c r="A214" s="85" t="s">
        <v>2053</v>
      </c>
      <c r="B214" s="85">
        <v>2</v>
      </c>
      <c r="C214" s="122">
        <v>0.0022732828260258408</v>
      </c>
      <c r="D214" s="85" t="s">
        <v>2077</v>
      </c>
      <c r="E214" s="85" t="b">
        <v>0</v>
      </c>
      <c r="F214" s="85" t="b">
        <v>0</v>
      </c>
      <c r="G214" s="85" t="b">
        <v>0</v>
      </c>
    </row>
    <row r="215" spans="1:7" ht="15">
      <c r="A215" s="85" t="s">
        <v>2054</v>
      </c>
      <c r="B215" s="85">
        <v>2</v>
      </c>
      <c r="C215" s="122">
        <v>0.0022732828260258408</v>
      </c>
      <c r="D215" s="85" t="s">
        <v>2077</v>
      </c>
      <c r="E215" s="85" t="b">
        <v>0</v>
      </c>
      <c r="F215" s="85" t="b">
        <v>0</v>
      </c>
      <c r="G215" s="85" t="b">
        <v>0</v>
      </c>
    </row>
    <row r="216" spans="1:7" ht="15">
      <c r="A216" s="85" t="s">
        <v>2055</v>
      </c>
      <c r="B216" s="85">
        <v>2</v>
      </c>
      <c r="C216" s="122">
        <v>0.0022732828260258408</v>
      </c>
      <c r="D216" s="85" t="s">
        <v>2077</v>
      </c>
      <c r="E216" s="85" t="b">
        <v>0</v>
      </c>
      <c r="F216" s="85" t="b">
        <v>0</v>
      </c>
      <c r="G216" s="85" t="b">
        <v>0</v>
      </c>
    </row>
    <row r="217" spans="1:7" ht="15">
      <c r="A217" s="85" t="s">
        <v>2056</v>
      </c>
      <c r="B217" s="85">
        <v>2</v>
      </c>
      <c r="C217" s="122">
        <v>0.0022732828260258408</v>
      </c>
      <c r="D217" s="85" t="s">
        <v>2077</v>
      </c>
      <c r="E217" s="85" t="b">
        <v>0</v>
      </c>
      <c r="F217" s="85" t="b">
        <v>0</v>
      </c>
      <c r="G217" s="85" t="b">
        <v>0</v>
      </c>
    </row>
    <row r="218" spans="1:7" ht="15">
      <c r="A218" s="85" t="s">
        <v>2057</v>
      </c>
      <c r="B218" s="85">
        <v>2</v>
      </c>
      <c r="C218" s="122">
        <v>0.0022732828260258408</v>
      </c>
      <c r="D218" s="85" t="s">
        <v>2077</v>
      </c>
      <c r="E218" s="85" t="b">
        <v>0</v>
      </c>
      <c r="F218" s="85" t="b">
        <v>0</v>
      </c>
      <c r="G218" s="85" t="b">
        <v>0</v>
      </c>
    </row>
    <row r="219" spans="1:7" ht="15">
      <c r="A219" s="85" t="s">
        <v>2058</v>
      </c>
      <c r="B219" s="85">
        <v>2</v>
      </c>
      <c r="C219" s="122">
        <v>0.0022732828260258408</v>
      </c>
      <c r="D219" s="85" t="s">
        <v>2077</v>
      </c>
      <c r="E219" s="85" t="b">
        <v>0</v>
      </c>
      <c r="F219" s="85" t="b">
        <v>0</v>
      </c>
      <c r="G219" s="85" t="b">
        <v>0</v>
      </c>
    </row>
    <row r="220" spans="1:7" ht="15">
      <c r="A220" s="85" t="s">
        <v>2059</v>
      </c>
      <c r="B220" s="85">
        <v>2</v>
      </c>
      <c r="C220" s="122">
        <v>0.0022732828260258408</v>
      </c>
      <c r="D220" s="85" t="s">
        <v>2077</v>
      </c>
      <c r="E220" s="85" t="b">
        <v>0</v>
      </c>
      <c r="F220" s="85" t="b">
        <v>0</v>
      </c>
      <c r="G220" s="85" t="b">
        <v>0</v>
      </c>
    </row>
    <row r="221" spans="1:7" ht="15">
      <c r="A221" s="85" t="s">
        <v>2060</v>
      </c>
      <c r="B221" s="85">
        <v>2</v>
      </c>
      <c r="C221" s="122">
        <v>0.0022732828260258408</v>
      </c>
      <c r="D221" s="85" t="s">
        <v>2077</v>
      </c>
      <c r="E221" s="85" t="b">
        <v>0</v>
      </c>
      <c r="F221" s="85" t="b">
        <v>0</v>
      </c>
      <c r="G221" s="85" t="b">
        <v>0</v>
      </c>
    </row>
    <row r="222" spans="1:7" ht="15">
      <c r="A222" s="85" t="s">
        <v>2061</v>
      </c>
      <c r="B222" s="85">
        <v>2</v>
      </c>
      <c r="C222" s="122">
        <v>0.0022732828260258408</v>
      </c>
      <c r="D222" s="85" t="s">
        <v>2077</v>
      </c>
      <c r="E222" s="85" t="b">
        <v>0</v>
      </c>
      <c r="F222" s="85" t="b">
        <v>0</v>
      </c>
      <c r="G222" s="85" t="b">
        <v>0</v>
      </c>
    </row>
    <row r="223" spans="1:7" ht="15">
      <c r="A223" s="85" t="s">
        <v>2062</v>
      </c>
      <c r="B223" s="85">
        <v>2</v>
      </c>
      <c r="C223" s="122">
        <v>0.0022732828260258408</v>
      </c>
      <c r="D223" s="85" t="s">
        <v>2077</v>
      </c>
      <c r="E223" s="85" t="b">
        <v>0</v>
      </c>
      <c r="F223" s="85" t="b">
        <v>0</v>
      </c>
      <c r="G223" s="85" t="b">
        <v>0</v>
      </c>
    </row>
    <row r="224" spans="1:7" ht="15">
      <c r="A224" s="85" t="s">
        <v>1623</v>
      </c>
      <c r="B224" s="85">
        <v>2</v>
      </c>
      <c r="C224" s="122">
        <v>0.0022732828260258408</v>
      </c>
      <c r="D224" s="85" t="s">
        <v>2077</v>
      </c>
      <c r="E224" s="85" t="b">
        <v>0</v>
      </c>
      <c r="F224" s="85" t="b">
        <v>0</v>
      </c>
      <c r="G224" s="85" t="b">
        <v>0</v>
      </c>
    </row>
    <row r="225" spans="1:7" ht="15">
      <c r="A225" s="85" t="s">
        <v>1624</v>
      </c>
      <c r="B225" s="85">
        <v>2</v>
      </c>
      <c r="C225" s="122">
        <v>0.0022732828260258408</v>
      </c>
      <c r="D225" s="85" t="s">
        <v>2077</v>
      </c>
      <c r="E225" s="85" t="b">
        <v>1</v>
      </c>
      <c r="F225" s="85" t="b">
        <v>0</v>
      </c>
      <c r="G225" s="85" t="b">
        <v>0</v>
      </c>
    </row>
    <row r="226" spans="1:7" ht="15">
      <c r="A226" s="85" t="s">
        <v>2063</v>
      </c>
      <c r="B226" s="85">
        <v>2</v>
      </c>
      <c r="C226" s="122">
        <v>0.0022732828260258408</v>
      </c>
      <c r="D226" s="85" t="s">
        <v>2077</v>
      </c>
      <c r="E226" s="85" t="b">
        <v>0</v>
      </c>
      <c r="F226" s="85" t="b">
        <v>0</v>
      </c>
      <c r="G226" s="85" t="b">
        <v>0</v>
      </c>
    </row>
    <row r="227" spans="1:7" ht="15">
      <c r="A227" s="85" t="s">
        <v>1626</v>
      </c>
      <c r="B227" s="85">
        <v>2</v>
      </c>
      <c r="C227" s="122">
        <v>0.0022732828260258408</v>
      </c>
      <c r="D227" s="85" t="s">
        <v>2077</v>
      </c>
      <c r="E227" s="85" t="b">
        <v>0</v>
      </c>
      <c r="F227" s="85" t="b">
        <v>0</v>
      </c>
      <c r="G227" s="85" t="b">
        <v>0</v>
      </c>
    </row>
    <row r="228" spans="1:7" ht="15">
      <c r="A228" s="85" t="s">
        <v>1627</v>
      </c>
      <c r="B228" s="85">
        <v>2</v>
      </c>
      <c r="C228" s="122">
        <v>0.0022732828260258408</v>
      </c>
      <c r="D228" s="85" t="s">
        <v>2077</v>
      </c>
      <c r="E228" s="85" t="b">
        <v>0</v>
      </c>
      <c r="F228" s="85" t="b">
        <v>0</v>
      </c>
      <c r="G228" s="85" t="b">
        <v>0</v>
      </c>
    </row>
    <row r="229" spans="1:7" ht="15">
      <c r="A229" s="85" t="s">
        <v>277</v>
      </c>
      <c r="B229" s="85">
        <v>2</v>
      </c>
      <c r="C229" s="122">
        <v>0.0022732828260258408</v>
      </c>
      <c r="D229" s="85" t="s">
        <v>2077</v>
      </c>
      <c r="E229" s="85" t="b">
        <v>0</v>
      </c>
      <c r="F229" s="85" t="b">
        <v>0</v>
      </c>
      <c r="G229" s="85" t="b">
        <v>0</v>
      </c>
    </row>
    <row r="230" spans="1:7" ht="15">
      <c r="A230" s="85" t="s">
        <v>2064</v>
      </c>
      <c r="B230" s="85">
        <v>2</v>
      </c>
      <c r="C230" s="122">
        <v>0.0022732828260258408</v>
      </c>
      <c r="D230" s="85" t="s">
        <v>2077</v>
      </c>
      <c r="E230" s="85" t="b">
        <v>0</v>
      </c>
      <c r="F230" s="85" t="b">
        <v>0</v>
      </c>
      <c r="G230" s="85" t="b">
        <v>0</v>
      </c>
    </row>
    <row r="231" spans="1:7" ht="15">
      <c r="A231" s="85" t="s">
        <v>2065</v>
      </c>
      <c r="B231" s="85">
        <v>2</v>
      </c>
      <c r="C231" s="122">
        <v>0.0022732828260258408</v>
      </c>
      <c r="D231" s="85" t="s">
        <v>2077</v>
      </c>
      <c r="E231" s="85" t="b">
        <v>0</v>
      </c>
      <c r="F231" s="85" t="b">
        <v>1</v>
      </c>
      <c r="G231" s="85" t="b">
        <v>0</v>
      </c>
    </row>
    <row r="232" spans="1:7" ht="15">
      <c r="A232" s="85" t="s">
        <v>2066</v>
      </c>
      <c r="B232" s="85">
        <v>2</v>
      </c>
      <c r="C232" s="122">
        <v>0.0022732828260258408</v>
      </c>
      <c r="D232" s="85" t="s">
        <v>2077</v>
      </c>
      <c r="E232" s="85" t="b">
        <v>0</v>
      </c>
      <c r="F232" s="85" t="b">
        <v>0</v>
      </c>
      <c r="G232" s="85" t="b">
        <v>0</v>
      </c>
    </row>
    <row r="233" spans="1:7" ht="15">
      <c r="A233" s="85" t="s">
        <v>2067</v>
      </c>
      <c r="B233" s="85">
        <v>2</v>
      </c>
      <c r="C233" s="122">
        <v>0.0022732828260258408</v>
      </c>
      <c r="D233" s="85" t="s">
        <v>2077</v>
      </c>
      <c r="E233" s="85" t="b">
        <v>0</v>
      </c>
      <c r="F233" s="85" t="b">
        <v>0</v>
      </c>
      <c r="G233" s="85" t="b">
        <v>0</v>
      </c>
    </row>
    <row r="234" spans="1:7" ht="15">
      <c r="A234" s="85" t="s">
        <v>2068</v>
      </c>
      <c r="B234" s="85">
        <v>2</v>
      </c>
      <c r="C234" s="122">
        <v>0.0022732828260258408</v>
      </c>
      <c r="D234" s="85" t="s">
        <v>2077</v>
      </c>
      <c r="E234" s="85" t="b">
        <v>0</v>
      </c>
      <c r="F234" s="85" t="b">
        <v>0</v>
      </c>
      <c r="G234" s="85" t="b">
        <v>0</v>
      </c>
    </row>
    <row r="235" spans="1:7" ht="15">
      <c r="A235" s="85" t="s">
        <v>2069</v>
      </c>
      <c r="B235" s="85">
        <v>2</v>
      </c>
      <c r="C235" s="122">
        <v>0.0022732828260258408</v>
      </c>
      <c r="D235" s="85" t="s">
        <v>2077</v>
      </c>
      <c r="E235" s="85" t="b">
        <v>0</v>
      </c>
      <c r="F235" s="85" t="b">
        <v>0</v>
      </c>
      <c r="G235" s="85" t="b">
        <v>0</v>
      </c>
    </row>
    <row r="236" spans="1:7" ht="15">
      <c r="A236" s="85" t="s">
        <v>2070</v>
      </c>
      <c r="B236" s="85">
        <v>2</v>
      </c>
      <c r="C236" s="122">
        <v>0.0022732828260258408</v>
      </c>
      <c r="D236" s="85" t="s">
        <v>2077</v>
      </c>
      <c r="E236" s="85" t="b">
        <v>0</v>
      </c>
      <c r="F236" s="85" t="b">
        <v>0</v>
      </c>
      <c r="G236" s="85" t="b">
        <v>0</v>
      </c>
    </row>
    <row r="237" spans="1:7" ht="15">
      <c r="A237" s="85" t="s">
        <v>2071</v>
      </c>
      <c r="B237" s="85">
        <v>2</v>
      </c>
      <c r="C237" s="122">
        <v>0.0022732828260258408</v>
      </c>
      <c r="D237" s="85" t="s">
        <v>2077</v>
      </c>
      <c r="E237" s="85" t="b">
        <v>1</v>
      </c>
      <c r="F237" s="85" t="b">
        <v>0</v>
      </c>
      <c r="G237" s="85" t="b">
        <v>0</v>
      </c>
    </row>
    <row r="238" spans="1:7" ht="15">
      <c r="A238" s="85" t="s">
        <v>2072</v>
      </c>
      <c r="B238" s="85">
        <v>2</v>
      </c>
      <c r="C238" s="122">
        <v>0.0022732828260258408</v>
      </c>
      <c r="D238" s="85" t="s">
        <v>2077</v>
      </c>
      <c r="E238" s="85" t="b">
        <v>0</v>
      </c>
      <c r="F238" s="85" t="b">
        <v>0</v>
      </c>
      <c r="G238" s="85" t="b">
        <v>0</v>
      </c>
    </row>
    <row r="239" spans="1:7" ht="15">
      <c r="A239" s="85" t="s">
        <v>271</v>
      </c>
      <c r="B239" s="85">
        <v>2</v>
      </c>
      <c r="C239" s="122">
        <v>0.0022732828260258408</v>
      </c>
      <c r="D239" s="85" t="s">
        <v>2077</v>
      </c>
      <c r="E239" s="85" t="b">
        <v>0</v>
      </c>
      <c r="F239" s="85" t="b">
        <v>0</v>
      </c>
      <c r="G239" s="85" t="b">
        <v>0</v>
      </c>
    </row>
    <row r="240" spans="1:7" ht="15">
      <c r="A240" s="85" t="s">
        <v>2073</v>
      </c>
      <c r="B240" s="85">
        <v>2</v>
      </c>
      <c r="C240" s="122">
        <v>0.0022732828260258408</v>
      </c>
      <c r="D240" s="85" t="s">
        <v>2077</v>
      </c>
      <c r="E240" s="85" t="b">
        <v>0</v>
      </c>
      <c r="F240" s="85" t="b">
        <v>0</v>
      </c>
      <c r="G240" s="85" t="b">
        <v>0</v>
      </c>
    </row>
    <row r="241" spans="1:7" ht="15">
      <c r="A241" s="85" t="s">
        <v>2074</v>
      </c>
      <c r="B241" s="85">
        <v>2</v>
      </c>
      <c r="C241" s="122">
        <v>0.0022732828260258408</v>
      </c>
      <c r="D241" s="85" t="s">
        <v>2077</v>
      </c>
      <c r="E241" s="85" t="b">
        <v>0</v>
      </c>
      <c r="F241" s="85" t="b">
        <v>0</v>
      </c>
      <c r="G241" s="85" t="b">
        <v>0</v>
      </c>
    </row>
    <row r="242" spans="1:7" ht="15">
      <c r="A242" s="85" t="s">
        <v>1591</v>
      </c>
      <c r="B242" s="85">
        <v>26</v>
      </c>
      <c r="C242" s="122">
        <v>0.007432423271830702</v>
      </c>
      <c r="D242" s="85" t="s">
        <v>1463</v>
      </c>
      <c r="E242" s="85" t="b">
        <v>0</v>
      </c>
      <c r="F242" s="85" t="b">
        <v>0</v>
      </c>
      <c r="G242" s="85" t="b">
        <v>0</v>
      </c>
    </row>
    <row r="243" spans="1:7" ht="15">
      <c r="A243" s="85" t="s">
        <v>1570</v>
      </c>
      <c r="B243" s="85">
        <v>19</v>
      </c>
      <c r="C243" s="122">
        <v>0.01035722392295563</v>
      </c>
      <c r="D243" s="85" t="s">
        <v>1463</v>
      </c>
      <c r="E243" s="85" t="b">
        <v>0</v>
      </c>
      <c r="F243" s="85" t="b">
        <v>0</v>
      </c>
      <c r="G243" s="85" t="b">
        <v>0</v>
      </c>
    </row>
    <row r="244" spans="1:7" ht="15">
      <c r="A244" s="85" t="s">
        <v>1594</v>
      </c>
      <c r="B244" s="85">
        <v>14</v>
      </c>
      <c r="C244" s="122">
        <v>0.010112194803369572</v>
      </c>
      <c r="D244" s="85" t="s">
        <v>1463</v>
      </c>
      <c r="E244" s="85" t="b">
        <v>0</v>
      </c>
      <c r="F244" s="85" t="b">
        <v>0</v>
      </c>
      <c r="G244" s="85" t="b">
        <v>0</v>
      </c>
    </row>
    <row r="245" spans="1:7" ht="15">
      <c r="A245" s="85" t="s">
        <v>1595</v>
      </c>
      <c r="B245" s="85">
        <v>14</v>
      </c>
      <c r="C245" s="122">
        <v>0.010112194803369572</v>
      </c>
      <c r="D245" s="85" t="s">
        <v>1463</v>
      </c>
      <c r="E245" s="85" t="b">
        <v>0</v>
      </c>
      <c r="F245" s="85" t="b">
        <v>0</v>
      </c>
      <c r="G245" s="85" t="b">
        <v>0</v>
      </c>
    </row>
    <row r="246" spans="1:7" ht="15">
      <c r="A246" s="85" t="s">
        <v>1592</v>
      </c>
      <c r="B246" s="85">
        <v>14</v>
      </c>
      <c r="C246" s="122">
        <v>0.010112194803369572</v>
      </c>
      <c r="D246" s="85" t="s">
        <v>1463</v>
      </c>
      <c r="E246" s="85" t="b">
        <v>0</v>
      </c>
      <c r="F246" s="85" t="b">
        <v>0</v>
      </c>
      <c r="G246" s="85" t="b">
        <v>0</v>
      </c>
    </row>
    <row r="247" spans="1:7" ht="15">
      <c r="A247" s="85" t="s">
        <v>1596</v>
      </c>
      <c r="B247" s="85">
        <v>13</v>
      </c>
      <c r="C247" s="122">
        <v>0.010069117388564305</v>
      </c>
      <c r="D247" s="85" t="s">
        <v>1463</v>
      </c>
      <c r="E247" s="85" t="b">
        <v>0</v>
      </c>
      <c r="F247" s="85" t="b">
        <v>0</v>
      </c>
      <c r="G247" s="85" t="b">
        <v>0</v>
      </c>
    </row>
    <row r="248" spans="1:7" ht="15">
      <c r="A248" s="85" t="s">
        <v>1564</v>
      </c>
      <c r="B248" s="85">
        <v>13</v>
      </c>
      <c r="C248" s="122">
        <v>0.014518944903326662</v>
      </c>
      <c r="D248" s="85" t="s">
        <v>1463</v>
      </c>
      <c r="E248" s="85" t="b">
        <v>0</v>
      </c>
      <c r="F248" s="85" t="b">
        <v>0</v>
      </c>
      <c r="G248" s="85" t="b">
        <v>0</v>
      </c>
    </row>
    <row r="249" spans="1:7" ht="15">
      <c r="A249" s="85" t="s">
        <v>1565</v>
      </c>
      <c r="B249" s="85">
        <v>13</v>
      </c>
      <c r="C249" s="122">
        <v>0.014518944903326662</v>
      </c>
      <c r="D249" s="85" t="s">
        <v>1463</v>
      </c>
      <c r="E249" s="85" t="b">
        <v>0</v>
      </c>
      <c r="F249" s="85" t="b">
        <v>0</v>
      </c>
      <c r="G249" s="85" t="b">
        <v>0</v>
      </c>
    </row>
    <row r="250" spans="1:7" ht="15">
      <c r="A250" s="85" t="s">
        <v>1597</v>
      </c>
      <c r="B250" s="85">
        <v>12</v>
      </c>
      <c r="C250" s="122">
        <v>0.009971753785302746</v>
      </c>
      <c r="D250" s="85" t="s">
        <v>1463</v>
      </c>
      <c r="E250" s="85" t="b">
        <v>0</v>
      </c>
      <c r="F250" s="85" t="b">
        <v>0</v>
      </c>
      <c r="G250" s="85" t="b">
        <v>0</v>
      </c>
    </row>
    <row r="251" spans="1:7" ht="15">
      <c r="A251" s="85" t="s">
        <v>1598</v>
      </c>
      <c r="B251" s="85">
        <v>12</v>
      </c>
      <c r="C251" s="122">
        <v>0.011514245591425309</v>
      </c>
      <c r="D251" s="85" t="s">
        <v>1463</v>
      </c>
      <c r="E251" s="85" t="b">
        <v>0</v>
      </c>
      <c r="F251" s="85" t="b">
        <v>0</v>
      </c>
      <c r="G251" s="85" t="b">
        <v>0</v>
      </c>
    </row>
    <row r="252" spans="1:7" ht="15">
      <c r="A252" s="85" t="s">
        <v>1605</v>
      </c>
      <c r="B252" s="85">
        <v>11</v>
      </c>
      <c r="C252" s="122">
        <v>0.009815570033362038</v>
      </c>
      <c r="D252" s="85" t="s">
        <v>1463</v>
      </c>
      <c r="E252" s="85" t="b">
        <v>0</v>
      </c>
      <c r="F252" s="85" t="b">
        <v>0</v>
      </c>
      <c r="G252" s="85" t="b">
        <v>0</v>
      </c>
    </row>
    <row r="253" spans="1:7" ht="15">
      <c r="A253" s="85" t="s">
        <v>263</v>
      </c>
      <c r="B253" s="85">
        <v>11</v>
      </c>
      <c r="C253" s="122">
        <v>0.009815570033362038</v>
      </c>
      <c r="D253" s="85" t="s">
        <v>1463</v>
      </c>
      <c r="E253" s="85" t="b">
        <v>0</v>
      </c>
      <c r="F253" s="85" t="b">
        <v>0</v>
      </c>
      <c r="G253" s="85" t="b">
        <v>0</v>
      </c>
    </row>
    <row r="254" spans="1:7" ht="15">
      <c r="A254" s="85" t="s">
        <v>1924</v>
      </c>
      <c r="B254" s="85">
        <v>8</v>
      </c>
      <c r="C254" s="122">
        <v>0.0089347353251241</v>
      </c>
      <c r="D254" s="85" t="s">
        <v>1463</v>
      </c>
      <c r="E254" s="85" t="b">
        <v>0</v>
      </c>
      <c r="F254" s="85" t="b">
        <v>0</v>
      </c>
      <c r="G254" s="85" t="b">
        <v>0</v>
      </c>
    </row>
    <row r="255" spans="1:7" ht="15">
      <c r="A255" s="85" t="s">
        <v>1613</v>
      </c>
      <c r="B255" s="85">
        <v>8</v>
      </c>
      <c r="C255" s="122">
        <v>0.0089347353251241</v>
      </c>
      <c r="D255" s="85" t="s">
        <v>1463</v>
      </c>
      <c r="E255" s="85" t="b">
        <v>0</v>
      </c>
      <c r="F255" s="85" t="b">
        <v>0</v>
      </c>
      <c r="G255" s="85" t="b">
        <v>0</v>
      </c>
    </row>
    <row r="256" spans="1:7" ht="15">
      <c r="A256" s="85" t="s">
        <v>1933</v>
      </c>
      <c r="B256" s="85">
        <v>7</v>
      </c>
      <c r="C256" s="122">
        <v>0.00923765178003245</v>
      </c>
      <c r="D256" s="85" t="s">
        <v>1463</v>
      </c>
      <c r="E256" s="85" t="b">
        <v>0</v>
      </c>
      <c r="F256" s="85" t="b">
        <v>0</v>
      </c>
      <c r="G256" s="85" t="b">
        <v>0</v>
      </c>
    </row>
    <row r="257" spans="1:7" ht="15">
      <c r="A257" s="85" t="s">
        <v>1928</v>
      </c>
      <c r="B257" s="85">
        <v>7</v>
      </c>
      <c r="C257" s="122">
        <v>0.0084768928069573</v>
      </c>
      <c r="D257" s="85" t="s">
        <v>1463</v>
      </c>
      <c r="E257" s="85" t="b">
        <v>0</v>
      </c>
      <c r="F257" s="85" t="b">
        <v>0</v>
      </c>
      <c r="G257" s="85" t="b">
        <v>0</v>
      </c>
    </row>
    <row r="258" spans="1:7" ht="15">
      <c r="A258" s="85" t="s">
        <v>264</v>
      </c>
      <c r="B258" s="85">
        <v>7</v>
      </c>
      <c r="C258" s="122">
        <v>0.0084768928069573</v>
      </c>
      <c r="D258" s="85" t="s">
        <v>1463</v>
      </c>
      <c r="E258" s="85" t="b">
        <v>0</v>
      </c>
      <c r="F258" s="85" t="b">
        <v>0</v>
      </c>
      <c r="G258" s="85" t="b">
        <v>0</v>
      </c>
    </row>
    <row r="259" spans="1:7" ht="15">
      <c r="A259" s="85" t="s">
        <v>1925</v>
      </c>
      <c r="B259" s="85">
        <v>6</v>
      </c>
      <c r="C259" s="122">
        <v>0.007917987240027813</v>
      </c>
      <c r="D259" s="85" t="s">
        <v>1463</v>
      </c>
      <c r="E259" s="85" t="b">
        <v>0</v>
      </c>
      <c r="F259" s="85" t="b">
        <v>0</v>
      </c>
      <c r="G259" s="85" t="b">
        <v>0</v>
      </c>
    </row>
    <row r="260" spans="1:7" ht="15">
      <c r="A260" s="85" t="s">
        <v>1611</v>
      </c>
      <c r="B260" s="85">
        <v>6</v>
      </c>
      <c r="C260" s="122">
        <v>0.007917987240027813</v>
      </c>
      <c r="D260" s="85" t="s">
        <v>1463</v>
      </c>
      <c r="E260" s="85" t="b">
        <v>0</v>
      </c>
      <c r="F260" s="85" t="b">
        <v>0</v>
      </c>
      <c r="G260" s="85" t="b">
        <v>0</v>
      </c>
    </row>
    <row r="261" spans="1:7" ht="15">
      <c r="A261" s="85" t="s">
        <v>1931</v>
      </c>
      <c r="B261" s="85">
        <v>6</v>
      </c>
      <c r="C261" s="122">
        <v>0.007917987240027813</v>
      </c>
      <c r="D261" s="85" t="s">
        <v>1463</v>
      </c>
      <c r="E261" s="85" t="b">
        <v>0</v>
      </c>
      <c r="F261" s="85" t="b">
        <v>0</v>
      </c>
      <c r="G261" s="85" t="b">
        <v>0</v>
      </c>
    </row>
    <row r="262" spans="1:7" ht="15">
      <c r="A262" s="85" t="s">
        <v>1612</v>
      </c>
      <c r="B262" s="85">
        <v>5</v>
      </c>
      <c r="C262" s="122">
        <v>0.007241027619240911</v>
      </c>
      <c r="D262" s="85" t="s">
        <v>1463</v>
      </c>
      <c r="E262" s="85" t="b">
        <v>0</v>
      </c>
      <c r="F262" s="85" t="b">
        <v>0</v>
      </c>
      <c r="G262" s="85" t="b">
        <v>0</v>
      </c>
    </row>
    <row r="263" spans="1:7" ht="15">
      <c r="A263" s="85" t="s">
        <v>1927</v>
      </c>
      <c r="B263" s="85">
        <v>5</v>
      </c>
      <c r="C263" s="122">
        <v>0.007241027619240911</v>
      </c>
      <c r="D263" s="85" t="s">
        <v>1463</v>
      </c>
      <c r="E263" s="85" t="b">
        <v>0</v>
      </c>
      <c r="F263" s="85" t="b">
        <v>0</v>
      </c>
      <c r="G263" s="85" t="b">
        <v>0</v>
      </c>
    </row>
    <row r="264" spans="1:7" ht="15">
      <c r="A264" s="85" t="s">
        <v>1926</v>
      </c>
      <c r="B264" s="85">
        <v>5</v>
      </c>
      <c r="C264" s="122">
        <v>0.007241027619240911</v>
      </c>
      <c r="D264" s="85" t="s">
        <v>1463</v>
      </c>
      <c r="E264" s="85" t="b">
        <v>0</v>
      </c>
      <c r="F264" s="85" t="b">
        <v>0</v>
      </c>
      <c r="G264" s="85" t="b">
        <v>0</v>
      </c>
    </row>
    <row r="265" spans="1:7" ht="15">
      <c r="A265" s="85" t="s">
        <v>1945</v>
      </c>
      <c r="B265" s="85">
        <v>5</v>
      </c>
      <c r="C265" s="122">
        <v>0.007241027619240911</v>
      </c>
      <c r="D265" s="85" t="s">
        <v>1463</v>
      </c>
      <c r="E265" s="85" t="b">
        <v>0</v>
      </c>
      <c r="F265" s="85" t="b">
        <v>0</v>
      </c>
      <c r="G265" s="85" t="b">
        <v>0</v>
      </c>
    </row>
    <row r="266" spans="1:7" ht="15">
      <c r="A266" s="85" t="s">
        <v>1949</v>
      </c>
      <c r="B266" s="85">
        <v>5</v>
      </c>
      <c r="C266" s="122">
        <v>0.007241027619240911</v>
      </c>
      <c r="D266" s="85" t="s">
        <v>1463</v>
      </c>
      <c r="E266" s="85" t="b">
        <v>0</v>
      </c>
      <c r="F266" s="85" t="b">
        <v>0</v>
      </c>
      <c r="G266" s="85" t="b">
        <v>0</v>
      </c>
    </row>
    <row r="267" spans="1:7" ht="15">
      <c r="A267" s="85" t="s">
        <v>1934</v>
      </c>
      <c r="B267" s="85">
        <v>5</v>
      </c>
      <c r="C267" s="122">
        <v>0.007241027619240911</v>
      </c>
      <c r="D267" s="85" t="s">
        <v>1463</v>
      </c>
      <c r="E267" s="85" t="b">
        <v>0</v>
      </c>
      <c r="F267" s="85" t="b">
        <v>0</v>
      </c>
      <c r="G267" s="85" t="b">
        <v>0</v>
      </c>
    </row>
    <row r="268" spans="1:7" ht="15">
      <c r="A268" s="85" t="s">
        <v>1938</v>
      </c>
      <c r="B268" s="85">
        <v>5</v>
      </c>
      <c r="C268" s="122">
        <v>0.007241027619240911</v>
      </c>
      <c r="D268" s="85" t="s">
        <v>1463</v>
      </c>
      <c r="E268" s="85" t="b">
        <v>0</v>
      </c>
      <c r="F268" s="85" t="b">
        <v>0</v>
      </c>
      <c r="G268" s="85" t="b">
        <v>0</v>
      </c>
    </row>
    <row r="269" spans="1:7" ht="15">
      <c r="A269" s="85" t="s">
        <v>1939</v>
      </c>
      <c r="B269" s="85">
        <v>5</v>
      </c>
      <c r="C269" s="122">
        <v>0.007241027619240911</v>
      </c>
      <c r="D269" s="85" t="s">
        <v>1463</v>
      </c>
      <c r="E269" s="85" t="b">
        <v>0</v>
      </c>
      <c r="F269" s="85" t="b">
        <v>0</v>
      </c>
      <c r="G269" s="85" t="b">
        <v>0</v>
      </c>
    </row>
    <row r="270" spans="1:7" ht="15">
      <c r="A270" s="85" t="s">
        <v>1950</v>
      </c>
      <c r="B270" s="85">
        <v>5</v>
      </c>
      <c r="C270" s="122">
        <v>0.007241027619240911</v>
      </c>
      <c r="D270" s="85" t="s">
        <v>1463</v>
      </c>
      <c r="E270" s="85" t="b">
        <v>0</v>
      </c>
      <c r="F270" s="85" t="b">
        <v>0</v>
      </c>
      <c r="G270" s="85" t="b">
        <v>0</v>
      </c>
    </row>
    <row r="271" spans="1:7" ht="15">
      <c r="A271" s="85" t="s">
        <v>1951</v>
      </c>
      <c r="B271" s="85">
        <v>5</v>
      </c>
      <c r="C271" s="122">
        <v>0.007241027619240911</v>
      </c>
      <c r="D271" s="85" t="s">
        <v>1463</v>
      </c>
      <c r="E271" s="85" t="b">
        <v>0</v>
      </c>
      <c r="F271" s="85" t="b">
        <v>0</v>
      </c>
      <c r="G271" s="85" t="b">
        <v>0</v>
      </c>
    </row>
    <row r="272" spans="1:7" ht="15">
      <c r="A272" s="85" t="s">
        <v>235</v>
      </c>
      <c r="B272" s="85">
        <v>5</v>
      </c>
      <c r="C272" s="122">
        <v>0.007241027619240911</v>
      </c>
      <c r="D272" s="85" t="s">
        <v>1463</v>
      </c>
      <c r="E272" s="85" t="b">
        <v>0</v>
      </c>
      <c r="F272" s="85" t="b">
        <v>0</v>
      </c>
      <c r="G272" s="85" t="b">
        <v>0</v>
      </c>
    </row>
    <row r="273" spans="1:7" ht="15">
      <c r="A273" s="85" t="s">
        <v>1946</v>
      </c>
      <c r="B273" s="85">
        <v>4</v>
      </c>
      <c r="C273" s="122">
        <v>0.006422107894146344</v>
      </c>
      <c r="D273" s="85" t="s">
        <v>1463</v>
      </c>
      <c r="E273" s="85" t="b">
        <v>0</v>
      </c>
      <c r="F273" s="85" t="b">
        <v>0</v>
      </c>
      <c r="G273" s="85" t="b">
        <v>0</v>
      </c>
    </row>
    <row r="274" spans="1:7" ht="15">
      <c r="A274" s="85" t="s">
        <v>1553</v>
      </c>
      <c r="B274" s="85">
        <v>4</v>
      </c>
      <c r="C274" s="122">
        <v>0.006422107894146344</v>
      </c>
      <c r="D274" s="85" t="s">
        <v>1463</v>
      </c>
      <c r="E274" s="85" t="b">
        <v>0</v>
      </c>
      <c r="F274" s="85" t="b">
        <v>0</v>
      </c>
      <c r="G274" s="85" t="b">
        <v>0</v>
      </c>
    </row>
    <row r="275" spans="1:7" ht="15">
      <c r="A275" s="85" t="s">
        <v>1952</v>
      </c>
      <c r="B275" s="85">
        <v>4</v>
      </c>
      <c r="C275" s="122">
        <v>0.006422107894146344</v>
      </c>
      <c r="D275" s="85" t="s">
        <v>1463</v>
      </c>
      <c r="E275" s="85" t="b">
        <v>0</v>
      </c>
      <c r="F275" s="85" t="b">
        <v>0</v>
      </c>
      <c r="G275" s="85" t="b">
        <v>0</v>
      </c>
    </row>
    <row r="276" spans="1:7" ht="15">
      <c r="A276" s="85" t="s">
        <v>1962</v>
      </c>
      <c r="B276" s="85">
        <v>4</v>
      </c>
      <c r="C276" s="122">
        <v>0.006422107894146344</v>
      </c>
      <c r="D276" s="85" t="s">
        <v>1463</v>
      </c>
      <c r="E276" s="85" t="b">
        <v>0</v>
      </c>
      <c r="F276" s="85" t="b">
        <v>0</v>
      </c>
      <c r="G276" s="85" t="b">
        <v>0</v>
      </c>
    </row>
    <row r="277" spans="1:7" ht="15">
      <c r="A277" s="85" t="s">
        <v>1963</v>
      </c>
      <c r="B277" s="85">
        <v>4</v>
      </c>
      <c r="C277" s="122">
        <v>0.006422107894146344</v>
      </c>
      <c r="D277" s="85" t="s">
        <v>1463</v>
      </c>
      <c r="E277" s="85" t="b">
        <v>0</v>
      </c>
      <c r="F277" s="85" t="b">
        <v>0</v>
      </c>
      <c r="G277" s="85" t="b">
        <v>0</v>
      </c>
    </row>
    <row r="278" spans="1:7" ht="15">
      <c r="A278" s="85" t="s">
        <v>1964</v>
      </c>
      <c r="B278" s="85">
        <v>4</v>
      </c>
      <c r="C278" s="122">
        <v>0.006422107894146344</v>
      </c>
      <c r="D278" s="85" t="s">
        <v>1463</v>
      </c>
      <c r="E278" s="85" t="b">
        <v>0</v>
      </c>
      <c r="F278" s="85" t="b">
        <v>1</v>
      </c>
      <c r="G278" s="85" t="b">
        <v>0</v>
      </c>
    </row>
    <row r="279" spans="1:7" ht="15">
      <c r="A279" s="85" t="s">
        <v>1965</v>
      </c>
      <c r="B279" s="85">
        <v>4</v>
      </c>
      <c r="C279" s="122">
        <v>0.006422107894146344</v>
      </c>
      <c r="D279" s="85" t="s">
        <v>1463</v>
      </c>
      <c r="E279" s="85" t="b">
        <v>0</v>
      </c>
      <c r="F279" s="85" t="b">
        <v>0</v>
      </c>
      <c r="G279" s="85" t="b">
        <v>0</v>
      </c>
    </row>
    <row r="280" spans="1:7" ht="15">
      <c r="A280" s="85" t="s">
        <v>1609</v>
      </c>
      <c r="B280" s="85">
        <v>4</v>
      </c>
      <c r="C280" s="122">
        <v>0.006422107894146344</v>
      </c>
      <c r="D280" s="85" t="s">
        <v>1463</v>
      </c>
      <c r="E280" s="85" t="b">
        <v>0</v>
      </c>
      <c r="F280" s="85" t="b">
        <v>0</v>
      </c>
      <c r="G280" s="85" t="b">
        <v>0</v>
      </c>
    </row>
    <row r="281" spans="1:7" ht="15">
      <c r="A281" s="85" t="s">
        <v>1610</v>
      </c>
      <c r="B281" s="85">
        <v>4</v>
      </c>
      <c r="C281" s="122">
        <v>0.006422107894146344</v>
      </c>
      <c r="D281" s="85" t="s">
        <v>1463</v>
      </c>
      <c r="E281" s="85" t="b">
        <v>0</v>
      </c>
      <c r="F281" s="85" t="b">
        <v>0</v>
      </c>
      <c r="G281" s="85" t="b">
        <v>0</v>
      </c>
    </row>
    <row r="282" spans="1:7" ht="15">
      <c r="A282" s="85" t="s">
        <v>1600</v>
      </c>
      <c r="B282" s="85">
        <v>4</v>
      </c>
      <c r="C282" s="122">
        <v>0.007233398391602836</v>
      </c>
      <c r="D282" s="85" t="s">
        <v>1463</v>
      </c>
      <c r="E282" s="85" t="b">
        <v>0</v>
      </c>
      <c r="F282" s="85" t="b">
        <v>0</v>
      </c>
      <c r="G282" s="85" t="b">
        <v>0</v>
      </c>
    </row>
    <row r="283" spans="1:7" ht="15">
      <c r="A283" s="85" t="s">
        <v>1614</v>
      </c>
      <c r="B283" s="85">
        <v>4</v>
      </c>
      <c r="C283" s="122">
        <v>0.006422107894146344</v>
      </c>
      <c r="D283" s="85" t="s">
        <v>1463</v>
      </c>
      <c r="E283" s="85" t="b">
        <v>0</v>
      </c>
      <c r="F283" s="85" t="b">
        <v>0</v>
      </c>
      <c r="G283" s="85" t="b">
        <v>0</v>
      </c>
    </row>
    <row r="284" spans="1:7" ht="15">
      <c r="A284" s="85" t="s">
        <v>1929</v>
      </c>
      <c r="B284" s="85">
        <v>4</v>
      </c>
      <c r="C284" s="122">
        <v>0.006422107894146344</v>
      </c>
      <c r="D284" s="85" t="s">
        <v>1463</v>
      </c>
      <c r="E284" s="85" t="b">
        <v>0</v>
      </c>
      <c r="F284" s="85" t="b">
        <v>0</v>
      </c>
      <c r="G284" s="85" t="b">
        <v>0</v>
      </c>
    </row>
    <row r="285" spans="1:7" ht="15">
      <c r="A285" s="85" t="s">
        <v>1930</v>
      </c>
      <c r="B285" s="85">
        <v>4</v>
      </c>
      <c r="C285" s="122">
        <v>0.006422107894146344</v>
      </c>
      <c r="D285" s="85" t="s">
        <v>1463</v>
      </c>
      <c r="E285" s="85" t="b">
        <v>0</v>
      </c>
      <c r="F285" s="85" t="b">
        <v>0</v>
      </c>
      <c r="G285" s="85" t="b">
        <v>0</v>
      </c>
    </row>
    <row r="286" spans="1:7" ht="15">
      <c r="A286" s="85" t="s">
        <v>1577</v>
      </c>
      <c r="B286" s="85">
        <v>4</v>
      </c>
      <c r="C286" s="122">
        <v>0.006422107894146344</v>
      </c>
      <c r="D286" s="85" t="s">
        <v>1463</v>
      </c>
      <c r="E286" s="85" t="b">
        <v>0</v>
      </c>
      <c r="F286" s="85" t="b">
        <v>0</v>
      </c>
      <c r="G286" s="85" t="b">
        <v>0</v>
      </c>
    </row>
    <row r="287" spans="1:7" ht="15">
      <c r="A287" s="85" t="s">
        <v>1936</v>
      </c>
      <c r="B287" s="85">
        <v>4</v>
      </c>
      <c r="C287" s="122">
        <v>0.006422107894146344</v>
      </c>
      <c r="D287" s="85" t="s">
        <v>1463</v>
      </c>
      <c r="E287" s="85" t="b">
        <v>0</v>
      </c>
      <c r="F287" s="85" t="b">
        <v>0</v>
      </c>
      <c r="G287" s="85" t="b">
        <v>0</v>
      </c>
    </row>
    <row r="288" spans="1:7" ht="15">
      <c r="A288" s="85" t="s">
        <v>1944</v>
      </c>
      <c r="B288" s="85">
        <v>4</v>
      </c>
      <c r="C288" s="122">
        <v>0.006422107894146344</v>
      </c>
      <c r="D288" s="85" t="s">
        <v>1463</v>
      </c>
      <c r="E288" s="85" t="b">
        <v>0</v>
      </c>
      <c r="F288" s="85" t="b">
        <v>0</v>
      </c>
      <c r="G288" s="85" t="b">
        <v>0</v>
      </c>
    </row>
    <row r="289" spans="1:7" ht="15">
      <c r="A289" s="85" t="s">
        <v>1941</v>
      </c>
      <c r="B289" s="85">
        <v>4</v>
      </c>
      <c r="C289" s="122">
        <v>0.006422107894146344</v>
      </c>
      <c r="D289" s="85" t="s">
        <v>1463</v>
      </c>
      <c r="E289" s="85" t="b">
        <v>0</v>
      </c>
      <c r="F289" s="85" t="b">
        <v>0</v>
      </c>
      <c r="G289" s="85" t="b">
        <v>0</v>
      </c>
    </row>
    <row r="290" spans="1:7" ht="15">
      <c r="A290" s="85" t="s">
        <v>1940</v>
      </c>
      <c r="B290" s="85">
        <v>4</v>
      </c>
      <c r="C290" s="122">
        <v>0.006422107894146344</v>
      </c>
      <c r="D290" s="85" t="s">
        <v>1463</v>
      </c>
      <c r="E290" s="85" t="b">
        <v>0</v>
      </c>
      <c r="F290" s="85" t="b">
        <v>0</v>
      </c>
      <c r="G290" s="85" t="b">
        <v>0</v>
      </c>
    </row>
    <row r="291" spans="1:7" ht="15">
      <c r="A291" s="85" t="s">
        <v>226</v>
      </c>
      <c r="B291" s="85">
        <v>4</v>
      </c>
      <c r="C291" s="122">
        <v>0.006422107894146344</v>
      </c>
      <c r="D291" s="85" t="s">
        <v>1463</v>
      </c>
      <c r="E291" s="85" t="b">
        <v>0</v>
      </c>
      <c r="F291" s="85" t="b">
        <v>0</v>
      </c>
      <c r="G291" s="85" t="b">
        <v>0</v>
      </c>
    </row>
    <row r="292" spans="1:7" ht="15">
      <c r="A292" s="85" t="s">
        <v>1752</v>
      </c>
      <c r="B292" s="85">
        <v>4</v>
      </c>
      <c r="C292" s="122">
        <v>0.006422107894146344</v>
      </c>
      <c r="D292" s="85" t="s">
        <v>1463</v>
      </c>
      <c r="E292" s="85" t="b">
        <v>0</v>
      </c>
      <c r="F292" s="85" t="b">
        <v>0</v>
      </c>
      <c r="G292" s="85" t="b">
        <v>0</v>
      </c>
    </row>
    <row r="293" spans="1:7" ht="15">
      <c r="A293" s="85" t="s">
        <v>1932</v>
      </c>
      <c r="B293" s="85">
        <v>3</v>
      </c>
      <c r="C293" s="122">
        <v>0.005425048793702127</v>
      </c>
      <c r="D293" s="85" t="s">
        <v>1463</v>
      </c>
      <c r="E293" s="85" t="b">
        <v>0</v>
      </c>
      <c r="F293" s="85" t="b">
        <v>0</v>
      </c>
      <c r="G293" s="85" t="b">
        <v>0</v>
      </c>
    </row>
    <row r="294" spans="1:7" ht="15">
      <c r="A294" s="85" t="s">
        <v>1978</v>
      </c>
      <c r="B294" s="85">
        <v>3</v>
      </c>
      <c r="C294" s="122">
        <v>0.005425048793702127</v>
      </c>
      <c r="D294" s="85" t="s">
        <v>1463</v>
      </c>
      <c r="E294" s="85" t="b">
        <v>0</v>
      </c>
      <c r="F294" s="85" t="b">
        <v>0</v>
      </c>
      <c r="G294" s="85" t="b">
        <v>0</v>
      </c>
    </row>
    <row r="295" spans="1:7" ht="15">
      <c r="A295" s="85" t="s">
        <v>1979</v>
      </c>
      <c r="B295" s="85">
        <v>3</v>
      </c>
      <c r="C295" s="122">
        <v>0.005425048793702127</v>
      </c>
      <c r="D295" s="85" t="s">
        <v>1463</v>
      </c>
      <c r="E295" s="85" t="b">
        <v>0</v>
      </c>
      <c r="F295" s="85" t="b">
        <v>0</v>
      </c>
      <c r="G295" s="85" t="b">
        <v>0</v>
      </c>
    </row>
    <row r="296" spans="1:7" ht="15">
      <c r="A296" s="85" t="s">
        <v>1632</v>
      </c>
      <c r="B296" s="85">
        <v>3</v>
      </c>
      <c r="C296" s="122">
        <v>0.005425048793702127</v>
      </c>
      <c r="D296" s="85" t="s">
        <v>1463</v>
      </c>
      <c r="E296" s="85" t="b">
        <v>0</v>
      </c>
      <c r="F296" s="85" t="b">
        <v>0</v>
      </c>
      <c r="G296" s="85" t="b">
        <v>0</v>
      </c>
    </row>
    <row r="297" spans="1:7" ht="15">
      <c r="A297" s="85" t="s">
        <v>1617</v>
      </c>
      <c r="B297" s="85">
        <v>3</v>
      </c>
      <c r="C297" s="122">
        <v>0.005425048793702127</v>
      </c>
      <c r="D297" s="85" t="s">
        <v>1463</v>
      </c>
      <c r="E297" s="85" t="b">
        <v>0</v>
      </c>
      <c r="F297" s="85" t="b">
        <v>0</v>
      </c>
      <c r="G297" s="85" t="b">
        <v>0</v>
      </c>
    </row>
    <row r="298" spans="1:7" ht="15">
      <c r="A298" s="85" t="s">
        <v>2001</v>
      </c>
      <c r="B298" s="85">
        <v>3</v>
      </c>
      <c r="C298" s="122">
        <v>0.005425048793702127</v>
      </c>
      <c r="D298" s="85" t="s">
        <v>1463</v>
      </c>
      <c r="E298" s="85" t="b">
        <v>0</v>
      </c>
      <c r="F298" s="85" t="b">
        <v>0</v>
      </c>
      <c r="G298" s="85" t="b">
        <v>0</v>
      </c>
    </row>
    <row r="299" spans="1:7" ht="15">
      <c r="A299" s="85" t="s">
        <v>2002</v>
      </c>
      <c r="B299" s="85">
        <v>3</v>
      </c>
      <c r="C299" s="122">
        <v>0.005425048793702127</v>
      </c>
      <c r="D299" s="85" t="s">
        <v>1463</v>
      </c>
      <c r="E299" s="85" t="b">
        <v>0</v>
      </c>
      <c r="F299" s="85" t="b">
        <v>0</v>
      </c>
      <c r="G299" s="85" t="b">
        <v>0</v>
      </c>
    </row>
    <row r="300" spans="1:7" ht="15">
      <c r="A300" s="85" t="s">
        <v>2003</v>
      </c>
      <c r="B300" s="85">
        <v>3</v>
      </c>
      <c r="C300" s="122">
        <v>0.005425048793702127</v>
      </c>
      <c r="D300" s="85" t="s">
        <v>1463</v>
      </c>
      <c r="E300" s="85" t="b">
        <v>1</v>
      </c>
      <c r="F300" s="85" t="b">
        <v>0</v>
      </c>
      <c r="G300" s="85" t="b">
        <v>0</v>
      </c>
    </row>
    <row r="301" spans="1:7" ht="15">
      <c r="A301" s="85" t="s">
        <v>1634</v>
      </c>
      <c r="B301" s="85">
        <v>3</v>
      </c>
      <c r="C301" s="122">
        <v>0.005425048793702127</v>
      </c>
      <c r="D301" s="85" t="s">
        <v>1463</v>
      </c>
      <c r="E301" s="85" t="b">
        <v>0</v>
      </c>
      <c r="F301" s="85" t="b">
        <v>0</v>
      </c>
      <c r="G301" s="85" t="b">
        <v>0</v>
      </c>
    </row>
    <row r="302" spans="1:7" ht="15">
      <c r="A302" s="85" t="s">
        <v>1980</v>
      </c>
      <c r="B302" s="85">
        <v>3</v>
      </c>
      <c r="C302" s="122">
        <v>0.005425048793702127</v>
      </c>
      <c r="D302" s="85" t="s">
        <v>1463</v>
      </c>
      <c r="E302" s="85" t="b">
        <v>0</v>
      </c>
      <c r="F302" s="85" t="b">
        <v>0</v>
      </c>
      <c r="G302" s="85" t="b">
        <v>0</v>
      </c>
    </row>
    <row r="303" spans="1:7" ht="15">
      <c r="A303" s="85" t="s">
        <v>1981</v>
      </c>
      <c r="B303" s="85">
        <v>3</v>
      </c>
      <c r="C303" s="122">
        <v>0.005425048793702127</v>
      </c>
      <c r="D303" s="85" t="s">
        <v>1463</v>
      </c>
      <c r="E303" s="85" t="b">
        <v>0</v>
      </c>
      <c r="F303" s="85" t="b">
        <v>0</v>
      </c>
      <c r="G303" s="85" t="b">
        <v>0</v>
      </c>
    </row>
    <row r="304" spans="1:7" ht="15">
      <c r="A304" s="85" t="s">
        <v>1982</v>
      </c>
      <c r="B304" s="85">
        <v>3</v>
      </c>
      <c r="C304" s="122">
        <v>0.005425048793702127</v>
      </c>
      <c r="D304" s="85" t="s">
        <v>1463</v>
      </c>
      <c r="E304" s="85" t="b">
        <v>0</v>
      </c>
      <c r="F304" s="85" t="b">
        <v>0</v>
      </c>
      <c r="G304" s="85" t="b">
        <v>0</v>
      </c>
    </row>
    <row r="305" spans="1:7" ht="15">
      <c r="A305" s="85" t="s">
        <v>1983</v>
      </c>
      <c r="B305" s="85">
        <v>3</v>
      </c>
      <c r="C305" s="122">
        <v>0.005425048793702127</v>
      </c>
      <c r="D305" s="85" t="s">
        <v>1463</v>
      </c>
      <c r="E305" s="85" t="b">
        <v>0</v>
      </c>
      <c r="F305" s="85" t="b">
        <v>0</v>
      </c>
      <c r="G305" s="85" t="b">
        <v>0</v>
      </c>
    </row>
    <row r="306" spans="1:7" ht="15">
      <c r="A306" s="85" t="s">
        <v>1984</v>
      </c>
      <c r="B306" s="85">
        <v>3</v>
      </c>
      <c r="C306" s="122">
        <v>0.005425048793702127</v>
      </c>
      <c r="D306" s="85" t="s">
        <v>1463</v>
      </c>
      <c r="E306" s="85" t="b">
        <v>0</v>
      </c>
      <c r="F306" s="85" t="b">
        <v>0</v>
      </c>
      <c r="G306" s="85" t="b">
        <v>0</v>
      </c>
    </row>
    <row r="307" spans="1:7" ht="15">
      <c r="A307" s="85" t="s">
        <v>1985</v>
      </c>
      <c r="B307" s="85">
        <v>3</v>
      </c>
      <c r="C307" s="122">
        <v>0.005425048793702127</v>
      </c>
      <c r="D307" s="85" t="s">
        <v>1463</v>
      </c>
      <c r="E307" s="85" t="b">
        <v>0</v>
      </c>
      <c r="F307" s="85" t="b">
        <v>0</v>
      </c>
      <c r="G307" s="85" t="b">
        <v>0</v>
      </c>
    </row>
    <row r="308" spans="1:7" ht="15">
      <c r="A308" s="85" t="s">
        <v>262</v>
      </c>
      <c r="B308" s="85">
        <v>3</v>
      </c>
      <c r="C308" s="122">
        <v>0.005425048793702127</v>
      </c>
      <c r="D308" s="85" t="s">
        <v>1463</v>
      </c>
      <c r="E308" s="85" t="b">
        <v>0</v>
      </c>
      <c r="F308" s="85" t="b">
        <v>0</v>
      </c>
      <c r="G308" s="85" t="b">
        <v>0</v>
      </c>
    </row>
    <row r="309" spans="1:7" ht="15">
      <c r="A309" s="85" t="s">
        <v>2005</v>
      </c>
      <c r="B309" s="85">
        <v>2</v>
      </c>
      <c r="C309" s="122">
        <v>0.0041884240628653185</v>
      </c>
      <c r="D309" s="85" t="s">
        <v>1463</v>
      </c>
      <c r="E309" s="85" t="b">
        <v>1</v>
      </c>
      <c r="F309" s="85" t="b">
        <v>0</v>
      </c>
      <c r="G309" s="85" t="b">
        <v>0</v>
      </c>
    </row>
    <row r="310" spans="1:7" ht="15">
      <c r="A310" s="85" t="s">
        <v>300</v>
      </c>
      <c r="B310" s="85">
        <v>2</v>
      </c>
      <c r="C310" s="122">
        <v>0.0041884240628653185</v>
      </c>
      <c r="D310" s="85" t="s">
        <v>1463</v>
      </c>
      <c r="E310" s="85" t="b">
        <v>0</v>
      </c>
      <c r="F310" s="85" t="b">
        <v>0</v>
      </c>
      <c r="G310" s="85" t="b">
        <v>0</v>
      </c>
    </row>
    <row r="311" spans="1:7" ht="15">
      <c r="A311" s="85" t="s">
        <v>2006</v>
      </c>
      <c r="B311" s="85">
        <v>2</v>
      </c>
      <c r="C311" s="122">
        <v>0.0041884240628653185</v>
      </c>
      <c r="D311" s="85" t="s">
        <v>1463</v>
      </c>
      <c r="E311" s="85" t="b">
        <v>0</v>
      </c>
      <c r="F311" s="85" t="b">
        <v>0</v>
      </c>
      <c r="G311" s="85" t="b">
        <v>0</v>
      </c>
    </row>
    <row r="312" spans="1:7" ht="15">
      <c r="A312" s="85" t="s">
        <v>2074</v>
      </c>
      <c r="B312" s="85">
        <v>2</v>
      </c>
      <c r="C312" s="122">
        <v>0.0041884240628653185</v>
      </c>
      <c r="D312" s="85" t="s">
        <v>1463</v>
      </c>
      <c r="E312" s="85" t="b">
        <v>0</v>
      </c>
      <c r="F312" s="85" t="b">
        <v>0</v>
      </c>
      <c r="G312" s="85" t="b">
        <v>0</v>
      </c>
    </row>
    <row r="313" spans="1:7" ht="15">
      <c r="A313" s="85" t="s">
        <v>2055</v>
      </c>
      <c r="B313" s="85">
        <v>2</v>
      </c>
      <c r="C313" s="122">
        <v>0.0041884240628653185</v>
      </c>
      <c r="D313" s="85" t="s">
        <v>1463</v>
      </c>
      <c r="E313" s="85" t="b">
        <v>0</v>
      </c>
      <c r="F313" s="85" t="b">
        <v>0</v>
      </c>
      <c r="G313" s="85" t="b">
        <v>0</v>
      </c>
    </row>
    <row r="314" spans="1:7" ht="15">
      <c r="A314" s="85" t="s">
        <v>2073</v>
      </c>
      <c r="B314" s="85">
        <v>2</v>
      </c>
      <c r="C314" s="122">
        <v>0.0041884240628653185</v>
      </c>
      <c r="D314" s="85" t="s">
        <v>1463</v>
      </c>
      <c r="E314" s="85" t="b">
        <v>0</v>
      </c>
      <c r="F314" s="85" t="b">
        <v>0</v>
      </c>
      <c r="G314" s="85" t="b">
        <v>0</v>
      </c>
    </row>
    <row r="315" spans="1:7" ht="15">
      <c r="A315" s="85" t="s">
        <v>1960</v>
      </c>
      <c r="B315" s="85">
        <v>2</v>
      </c>
      <c r="C315" s="122">
        <v>0.0041884240628653185</v>
      </c>
      <c r="D315" s="85" t="s">
        <v>1463</v>
      </c>
      <c r="E315" s="85" t="b">
        <v>0</v>
      </c>
      <c r="F315" s="85" t="b">
        <v>0</v>
      </c>
      <c r="G315" s="85" t="b">
        <v>0</v>
      </c>
    </row>
    <row r="316" spans="1:7" ht="15">
      <c r="A316" s="85" t="s">
        <v>1602</v>
      </c>
      <c r="B316" s="85">
        <v>2</v>
      </c>
      <c r="C316" s="122">
        <v>0.0041884240628653185</v>
      </c>
      <c r="D316" s="85" t="s">
        <v>1463</v>
      </c>
      <c r="E316" s="85" t="b">
        <v>0</v>
      </c>
      <c r="F316" s="85" t="b">
        <v>0</v>
      </c>
      <c r="G316" s="85" t="b">
        <v>0</v>
      </c>
    </row>
    <row r="317" spans="1:7" ht="15">
      <c r="A317" s="85" t="s">
        <v>1603</v>
      </c>
      <c r="B317" s="85">
        <v>2</v>
      </c>
      <c r="C317" s="122">
        <v>0.0041884240628653185</v>
      </c>
      <c r="D317" s="85" t="s">
        <v>1463</v>
      </c>
      <c r="E317" s="85" t="b">
        <v>0</v>
      </c>
      <c r="F317" s="85" t="b">
        <v>0</v>
      </c>
      <c r="G317" s="85" t="b">
        <v>0</v>
      </c>
    </row>
    <row r="318" spans="1:7" ht="15">
      <c r="A318" s="85" t="s">
        <v>1604</v>
      </c>
      <c r="B318" s="85">
        <v>2</v>
      </c>
      <c r="C318" s="122">
        <v>0.0041884240628653185</v>
      </c>
      <c r="D318" s="85" t="s">
        <v>1463</v>
      </c>
      <c r="E318" s="85" t="b">
        <v>0</v>
      </c>
      <c r="F318" s="85" t="b">
        <v>0</v>
      </c>
      <c r="G318" s="85" t="b">
        <v>0</v>
      </c>
    </row>
    <row r="319" spans="1:7" ht="15">
      <c r="A319" s="85" t="s">
        <v>1606</v>
      </c>
      <c r="B319" s="85">
        <v>2</v>
      </c>
      <c r="C319" s="122">
        <v>0.0041884240628653185</v>
      </c>
      <c r="D319" s="85" t="s">
        <v>1463</v>
      </c>
      <c r="E319" s="85" t="b">
        <v>0</v>
      </c>
      <c r="F319" s="85" t="b">
        <v>0</v>
      </c>
      <c r="G319" s="85" t="b">
        <v>0</v>
      </c>
    </row>
    <row r="320" spans="1:7" ht="15">
      <c r="A320" s="85" t="s">
        <v>1607</v>
      </c>
      <c r="B320" s="85">
        <v>2</v>
      </c>
      <c r="C320" s="122">
        <v>0.0041884240628653185</v>
      </c>
      <c r="D320" s="85" t="s">
        <v>1463</v>
      </c>
      <c r="E320" s="85" t="b">
        <v>0</v>
      </c>
      <c r="F320" s="85" t="b">
        <v>0</v>
      </c>
      <c r="G320" s="85" t="b">
        <v>0</v>
      </c>
    </row>
    <row r="321" spans="1:7" ht="15">
      <c r="A321" s="85" t="s">
        <v>2026</v>
      </c>
      <c r="B321" s="85">
        <v>2</v>
      </c>
      <c r="C321" s="122">
        <v>0.0041884240628653185</v>
      </c>
      <c r="D321" s="85" t="s">
        <v>1463</v>
      </c>
      <c r="E321" s="85" t="b">
        <v>0</v>
      </c>
      <c r="F321" s="85" t="b">
        <v>0</v>
      </c>
      <c r="G321" s="85" t="b">
        <v>0</v>
      </c>
    </row>
    <row r="322" spans="1:7" ht="15">
      <c r="A322" s="85" t="s">
        <v>2027</v>
      </c>
      <c r="B322" s="85">
        <v>2</v>
      </c>
      <c r="C322" s="122">
        <v>0.0041884240628653185</v>
      </c>
      <c r="D322" s="85" t="s">
        <v>1463</v>
      </c>
      <c r="E322" s="85" t="b">
        <v>0</v>
      </c>
      <c r="F322" s="85" t="b">
        <v>0</v>
      </c>
      <c r="G322" s="85" t="b">
        <v>0</v>
      </c>
    </row>
    <row r="323" spans="1:7" ht="15">
      <c r="A323" s="85" t="s">
        <v>2028</v>
      </c>
      <c r="B323" s="85">
        <v>2</v>
      </c>
      <c r="C323" s="122">
        <v>0.0041884240628653185</v>
      </c>
      <c r="D323" s="85" t="s">
        <v>1463</v>
      </c>
      <c r="E323" s="85" t="b">
        <v>0</v>
      </c>
      <c r="F323" s="85" t="b">
        <v>0</v>
      </c>
      <c r="G323" s="85" t="b">
        <v>0</v>
      </c>
    </row>
    <row r="324" spans="1:7" ht="15">
      <c r="A324" s="85" t="s">
        <v>2029</v>
      </c>
      <c r="B324" s="85">
        <v>2</v>
      </c>
      <c r="C324" s="122">
        <v>0.0041884240628653185</v>
      </c>
      <c r="D324" s="85" t="s">
        <v>1463</v>
      </c>
      <c r="E324" s="85" t="b">
        <v>0</v>
      </c>
      <c r="F324" s="85" t="b">
        <v>0</v>
      </c>
      <c r="G324" s="85" t="b">
        <v>0</v>
      </c>
    </row>
    <row r="325" spans="1:7" ht="15">
      <c r="A325" s="85" t="s">
        <v>2030</v>
      </c>
      <c r="B325" s="85">
        <v>2</v>
      </c>
      <c r="C325" s="122">
        <v>0.0041884240628653185</v>
      </c>
      <c r="D325" s="85" t="s">
        <v>1463</v>
      </c>
      <c r="E325" s="85" t="b">
        <v>1</v>
      </c>
      <c r="F325" s="85" t="b">
        <v>0</v>
      </c>
      <c r="G325" s="85" t="b">
        <v>0</v>
      </c>
    </row>
    <row r="326" spans="1:7" ht="15">
      <c r="A326" s="85" t="s">
        <v>2031</v>
      </c>
      <c r="B326" s="85">
        <v>2</v>
      </c>
      <c r="C326" s="122">
        <v>0.0041884240628653185</v>
      </c>
      <c r="D326" s="85" t="s">
        <v>1463</v>
      </c>
      <c r="E326" s="85" t="b">
        <v>0</v>
      </c>
      <c r="F326" s="85" t="b">
        <v>0</v>
      </c>
      <c r="G326" s="85" t="b">
        <v>0</v>
      </c>
    </row>
    <row r="327" spans="1:7" ht="15">
      <c r="A327" s="85" t="s">
        <v>1615</v>
      </c>
      <c r="B327" s="85">
        <v>2</v>
      </c>
      <c r="C327" s="122">
        <v>0.0041884240628653185</v>
      </c>
      <c r="D327" s="85" t="s">
        <v>1463</v>
      </c>
      <c r="E327" s="85" t="b">
        <v>0</v>
      </c>
      <c r="F327" s="85" t="b">
        <v>0</v>
      </c>
      <c r="G327" s="85" t="b">
        <v>0</v>
      </c>
    </row>
    <row r="328" spans="1:7" ht="15">
      <c r="A328" s="85" t="s">
        <v>1633</v>
      </c>
      <c r="B328" s="85">
        <v>2</v>
      </c>
      <c r="C328" s="122">
        <v>0.0041884240628653185</v>
      </c>
      <c r="D328" s="85" t="s">
        <v>1463</v>
      </c>
      <c r="E328" s="85" t="b">
        <v>0</v>
      </c>
      <c r="F328" s="85" t="b">
        <v>0</v>
      </c>
      <c r="G328" s="85" t="b">
        <v>0</v>
      </c>
    </row>
    <row r="329" spans="1:7" ht="15">
      <c r="A329" s="85" t="s">
        <v>2021</v>
      </c>
      <c r="B329" s="85">
        <v>2</v>
      </c>
      <c r="C329" s="122">
        <v>0.0041884240628653185</v>
      </c>
      <c r="D329" s="85" t="s">
        <v>1463</v>
      </c>
      <c r="E329" s="85" t="b">
        <v>0</v>
      </c>
      <c r="F329" s="85" t="b">
        <v>0</v>
      </c>
      <c r="G329" s="85" t="b">
        <v>0</v>
      </c>
    </row>
    <row r="330" spans="1:7" ht="15">
      <c r="A330" s="85" t="s">
        <v>2022</v>
      </c>
      <c r="B330" s="85">
        <v>2</v>
      </c>
      <c r="C330" s="122">
        <v>0.0041884240628653185</v>
      </c>
      <c r="D330" s="85" t="s">
        <v>1463</v>
      </c>
      <c r="E330" s="85" t="b">
        <v>0</v>
      </c>
      <c r="F330" s="85" t="b">
        <v>0</v>
      </c>
      <c r="G330" s="85" t="b">
        <v>0</v>
      </c>
    </row>
    <row r="331" spans="1:7" ht="15">
      <c r="A331" s="85" t="s">
        <v>296</v>
      </c>
      <c r="B331" s="85">
        <v>2</v>
      </c>
      <c r="C331" s="122">
        <v>0.0041884240628653185</v>
      </c>
      <c r="D331" s="85" t="s">
        <v>1463</v>
      </c>
      <c r="E331" s="85" t="b">
        <v>0</v>
      </c>
      <c r="F331" s="85" t="b">
        <v>0</v>
      </c>
      <c r="G331" s="85" t="b">
        <v>0</v>
      </c>
    </row>
    <row r="332" spans="1:7" ht="15">
      <c r="A332" s="85" t="s">
        <v>2023</v>
      </c>
      <c r="B332" s="85">
        <v>2</v>
      </c>
      <c r="C332" s="122">
        <v>0.0041884240628653185</v>
      </c>
      <c r="D332" s="85" t="s">
        <v>1463</v>
      </c>
      <c r="E332" s="85" t="b">
        <v>0</v>
      </c>
      <c r="F332" s="85" t="b">
        <v>0</v>
      </c>
      <c r="G332" s="85" t="b">
        <v>0</v>
      </c>
    </row>
    <row r="333" spans="1:7" ht="15">
      <c r="A333" s="85" t="s">
        <v>2024</v>
      </c>
      <c r="B333" s="85">
        <v>2</v>
      </c>
      <c r="C333" s="122">
        <v>0.0041884240628653185</v>
      </c>
      <c r="D333" s="85" t="s">
        <v>1463</v>
      </c>
      <c r="E333" s="85" t="b">
        <v>0</v>
      </c>
      <c r="F333" s="85" t="b">
        <v>0</v>
      </c>
      <c r="G333" s="85" t="b">
        <v>0</v>
      </c>
    </row>
    <row r="334" spans="1:7" ht="15">
      <c r="A334" s="85" t="s">
        <v>2025</v>
      </c>
      <c r="B334" s="85">
        <v>2</v>
      </c>
      <c r="C334" s="122">
        <v>0.0041884240628653185</v>
      </c>
      <c r="D334" s="85" t="s">
        <v>1463</v>
      </c>
      <c r="E334" s="85" t="b">
        <v>0</v>
      </c>
      <c r="F334" s="85" t="b">
        <v>0</v>
      </c>
      <c r="G334" s="85" t="b">
        <v>0</v>
      </c>
    </row>
    <row r="335" spans="1:7" ht="15">
      <c r="A335" s="85" t="s">
        <v>2008</v>
      </c>
      <c r="B335" s="85">
        <v>2</v>
      </c>
      <c r="C335" s="122">
        <v>0.0041884240628653185</v>
      </c>
      <c r="D335" s="85" t="s">
        <v>1463</v>
      </c>
      <c r="E335" s="85" t="b">
        <v>1</v>
      </c>
      <c r="F335" s="85" t="b">
        <v>0</v>
      </c>
      <c r="G335" s="85" t="b">
        <v>0</v>
      </c>
    </row>
    <row r="336" spans="1:7" ht="15">
      <c r="A336" s="85" t="s">
        <v>2009</v>
      </c>
      <c r="B336" s="85">
        <v>2</v>
      </c>
      <c r="C336" s="122">
        <v>0.0041884240628653185</v>
      </c>
      <c r="D336" s="85" t="s">
        <v>1463</v>
      </c>
      <c r="E336" s="85" t="b">
        <v>0</v>
      </c>
      <c r="F336" s="85" t="b">
        <v>0</v>
      </c>
      <c r="G336" s="85" t="b">
        <v>0</v>
      </c>
    </row>
    <row r="337" spans="1:7" ht="15">
      <c r="A337" s="85" t="s">
        <v>298</v>
      </c>
      <c r="B337" s="85">
        <v>2</v>
      </c>
      <c r="C337" s="122">
        <v>0.0041884240628653185</v>
      </c>
      <c r="D337" s="85" t="s">
        <v>1463</v>
      </c>
      <c r="E337" s="85" t="b">
        <v>0</v>
      </c>
      <c r="F337" s="85" t="b">
        <v>0</v>
      </c>
      <c r="G337" s="85" t="b">
        <v>0</v>
      </c>
    </row>
    <row r="338" spans="1:7" ht="15">
      <c r="A338" s="85" t="s">
        <v>2010</v>
      </c>
      <c r="B338" s="85">
        <v>2</v>
      </c>
      <c r="C338" s="122">
        <v>0.0041884240628653185</v>
      </c>
      <c r="D338" s="85" t="s">
        <v>1463</v>
      </c>
      <c r="E338" s="85" t="b">
        <v>0</v>
      </c>
      <c r="F338" s="85" t="b">
        <v>0</v>
      </c>
      <c r="G338" s="85" t="b">
        <v>0</v>
      </c>
    </row>
    <row r="339" spans="1:7" ht="15">
      <c r="A339" s="85" t="s">
        <v>2011</v>
      </c>
      <c r="B339" s="85">
        <v>2</v>
      </c>
      <c r="C339" s="122">
        <v>0.0041884240628653185</v>
      </c>
      <c r="D339" s="85" t="s">
        <v>1463</v>
      </c>
      <c r="E339" s="85" t="b">
        <v>1</v>
      </c>
      <c r="F339" s="85" t="b">
        <v>0</v>
      </c>
      <c r="G339" s="85" t="b">
        <v>0</v>
      </c>
    </row>
    <row r="340" spans="1:7" ht="15">
      <c r="A340" s="85" t="s">
        <v>2012</v>
      </c>
      <c r="B340" s="85">
        <v>2</v>
      </c>
      <c r="C340" s="122">
        <v>0.0041884240628653185</v>
      </c>
      <c r="D340" s="85" t="s">
        <v>1463</v>
      </c>
      <c r="E340" s="85" t="b">
        <v>1</v>
      </c>
      <c r="F340" s="85" t="b">
        <v>0</v>
      </c>
      <c r="G340" s="85" t="b">
        <v>0</v>
      </c>
    </row>
    <row r="341" spans="1:7" ht="15">
      <c r="A341" s="85" t="s">
        <v>2013</v>
      </c>
      <c r="B341" s="85">
        <v>2</v>
      </c>
      <c r="C341" s="122">
        <v>0.0041884240628653185</v>
      </c>
      <c r="D341" s="85" t="s">
        <v>1463</v>
      </c>
      <c r="E341" s="85" t="b">
        <v>1</v>
      </c>
      <c r="F341" s="85" t="b">
        <v>0</v>
      </c>
      <c r="G341" s="85" t="b">
        <v>0</v>
      </c>
    </row>
    <row r="342" spans="1:7" ht="15">
      <c r="A342" s="85" t="s">
        <v>1967</v>
      </c>
      <c r="B342" s="85">
        <v>2</v>
      </c>
      <c r="C342" s="122">
        <v>0.0041884240628653185</v>
      </c>
      <c r="D342" s="85" t="s">
        <v>1463</v>
      </c>
      <c r="E342" s="85" t="b">
        <v>0</v>
      </c>
      <c r="F342" s="85" t="b">
        <v>0</v>
      </c>
      <c r="G342" s="85" t="b">
        <v>0</v>
      </c>
    </row>
    <row r="343" spans="1:7" ht="15">
      <c r="A343" s="85" t="s">
        <v>1966</v>
      </c>
      <c r="B343" s="85">
        <v>2</v>
      </c>
      <c r="C343" s="122">
        <v>0.0041884240628653185</v>
      </c>
      <c r="D343" s="85" t="s">
        <v>1463</v>
      </c>
      <c r="E343" s="85" t="b">
        <v>0</v>
      </c>
      <c r="F343" s="85" t="b">
        <v>0</v>
      </c>
      <c r="G343" s="85" t="b">
        <v>0</v>
      </c>
    </row>
    <row r="344" spans="1:7" ht="15">
      <c r="A344" s="85" t="s">
        <v>2007</v>
      </c>
      <c r="B344" s="85">
        <v>2</v>
      </c>
      <c r="C344" s="122">
        <v>0.0041884240628653185</v>
      </c>
      <c r="D344" s="85" t="s">
        <v>1463</v>
      </c>
      <c r="E344" s="85" t="b">
        <v>0</v>
      </c>
      <c r="F344" s="85" t="b">
        <v>0</v>
      </c>
      <c r="G344" s="85" t="b">
        <v>0</v>
      </c>
    </row>
    <row r="345" spans="1:7" ht="15">
      <c r="A345" s="85" t="s">
        <v>2032</v>
      </c>
      <c r="B345" s="85">
        <v>2</v>
      </c>
      <c r="C345" s="122">
        <v>0.0041884240628653185</v>
      </c>
      <c r="D345" s="85" t="s">
        <v>1463</v>
      </c>
      <c r="E345" s="85" t="b">
        <v>0</v>
      </c>
      <c r="F345" s="85" t="b">
        <v>0</v>
      </c>
      <c r="G345" s="85" t="b">
        <v>0</v>
      </c>
    </row>
    <row r="346" spans="1:7" ht="15">
      <c r="A346" s="85" t="s">
        <v>2033</v>
      </c>
      <c r="B346" s="85">
        <v>2</v>
      </c>
      <c r="C346" s="122">
        <v>0.0041884240628653185</v>
      </c>
      <c r="D346" s="85" t="s">
        <v>1463</v>
      </c>
      <c r="E346" s="85" t="b">
        <v>1</v>
      </c>
      <c r="F346" s="85" t="b">
        <v>0</v>
      </c>
      <c r="G346" s="85" t="b">
        <v>0</v>
      </c>
    </row>
    <row r="347" spans="1:7" ht="15">
      <c r="A347" s="85" t="s">
        <v>2034</v>
      </c>
      <c r="B347" s="85">
        <v>2</v>
      </c>
      <c r="C347" s="122">
        <v>0.0041884240628653185</v>
      </c>
      <c r="D347" s="85" t="s">
        <v>1463</v>
      </c>
      <c r="E347" s="85" t="b">
        <v>0</v>
      </c>
      <c r="F347" s="85" t="b">
        <v>0</v>
      </c>
      <c r="G347" s="85" t="b">
        <v>0</v>
      </c>
    </row>
    <row r="348" spans="1:7" ht="15">
      <c r="A348" s="85" t="s">
        <v>2035</v>
      </c>
      <c r="B348" s="85">
        <v>2</v>
      </c>
      <c r="C348" s="122">
        <v>0.0041884240628653185</v>
      </c>
      <c r="D348" s="85" t="s">
        <v>1463</v>
      </c>
      <c r="E348" s="85" t="b">
        <v>0</v>
      </c>
      <c r="F348" s="85" t="b">
        <v>0</v>
      </c>
      <c r="G348" s="85" t="b">
        <v>0</v>
      </c>
    </row>
    <row r="349" spans="1:7" ht="15">
      <c r="A349" s="85" t="s">
        <v>2036</v>
      </c>
      <c r="B349" s="85">
        <v>2</v>
      </c>
      <c r="C349" s="122">
        <v>0.0041884240628653185</v>
      </c>
      <c r="D349" s="85" t="s">
        <v>1463</v>
      </c>
      <c r="E349" s="85" t="b">
        <v>1</v>
      </c>
      <c r="F349" s="85" t="b">
        <v>0</v>
      </c>
      <c r="G349" s="85" t="b">
        <v>0</v>
      </c>
    </row>
    <row r="350" spans="1:7" ht="15">
      <c r="A350" s="85" t="s">
        <v>2037</v>
      </c>
      <c r="B350" s="85">
        <v>2</v>
      </c>
      <c r="C350" s="122">
        <v>0.0041884240628653185</v>
      </c>
      <c r="D350" s="85" t="s">
        <v>1463</v>
      </c>
      <c r="E350" s="85" t="b">
        <v>0</v>
      </c>
      <c r="F350" s="85" t="b">
        <v>0</v>
      </c>
      <c r="G350" s="85" t="b">
        <v>0</v>
      </c>
    </row>
    <row r="351" spans="1:7" ht="15">
      <c r="A351" s="85" t="s">
        <v>2038</v>
      </c>
      <c r="B351" s="85">
        <v>2</v>
      </c>
      <c r="C351" s="122">
        <v>0.0041884240628653185</v>
      </c>
      <c r="D351" s="85" t="s">
        <v>1463</v>
      </c>
      <c r="E351" s="85" t="b">
        <v>0</v>
      </c>
      <c r="F351" s="85" t="b">
        <v>0</v>
      </c>
      <c r="G351" s="85" t="b">
        <v>0</v>
      </c>
    </row>
    <row r="352" spans="1:7" ht="15">
      <c r="A352" s="85" t="s">
        <v>1977</v>
      </c>
      <c r="B352" s="85">
        <v>2</v>
      </c>
      <c r="C352" s="122">
        <v>0.0041884240628653185</v>
      </c>
      <c r="D352" s="85" t="s">
        <v>1463</v>
      </c>
      <c r="E352" s="85" t="b">
        <v>0</v>
      </c>
      <c r="F352" s="85" t="b">
        <v>0</v>
      </c>
      <c r="G352" s="85" t="b">
        <v>0</v>
      </c>
    </row>
    <row r="353" spans="1:7" ht="15">
      <c r="A353" s="85" t="s">
        <v>2039</v>
      </c>
      <c r="B353" s="85">
        <v>2</v>
      </c>
      <c r="C353" s="122">
        <v>0.0041884240628653185</v>
      </c>
      <c r="D353" s="85" t="s">
        <v>1463</v>
      </c>
      <c r="E353" s="85" t="b">
        <v>0</v>
      </c>
      <c r="F353" s="85" t="b">
        <v>0</v>
      </c>
      <c r="G353" s="85" t="b">
        <v>0</v>
      </c>
    </row>
    <row r="354" spans="1:7" ht="15">
      <c r="A354" s="85" t="s">
        <v>1577</v>
      </c>
      <c r="B354" s="85">
        <v>10</v>
      </c>
      <c r="C354" s="122">
        <v>0.010358309356216544</v>
      </c>
      <c r="D354" s="85" t="s">
        <v>1464</v>
      </c>
      <c r="E354" s="85" t="b">
        <v>0</v>
      </c>
      <c r="F354" s="85" t="b">
        <v>0</v>
      </c>
      <c r="G354" s="85" t="b">
        <v>0</v>
      </c>
    </row>
    <row r="355" spans="1:7" ht="15">
      <c r="A355" s="85" t="s">
        <v>260</v>
      </c>
      <c r="B355" s="85">
        <v>4</v>
      </c>
      <c r="C355" s="122">
        <v>0.008286647484973235</v>
      </c>
      <c r="D355" s="85" t="s">
        <v>1464</v>
      </c>
      <c r="E355" s="85" t="b">
        <v>0</v>
      </c>
      <c r="F355" s="85" t="b">
        <v>0</v>
      </c>
      <c r="G355" s="85" t="b">
        <v>0</v>
      </c>
    </row>
    <row r="356" spans="1:7" ht="15">
      <c r="A356" s="85" t="s">
        <v>1600</v>
      </c>
      <c r="B356" s="85">
        <v>4</v>
      </c>
      <c r="C356" s="122">
        <v>0.008286647484973235</v>
      </c>
      <c r="D356" s="85" t="s">
        <v>1464</v>
      </c>
      <c r="E356" s="85" t="b">
        <v>0</v>
      </c>
      <c r="F356" s="85" t="b">
        <v>0</v>
      </c>
      <c r="G356" s="85" t="b">
        <v>0</v>
      </c>
    </row>
    <row r="357" spans="1:7" ht="15">
      <c r="A357" s="85" t="s">
        <v>1601</v>
      </c>
      <c r="B357" s="85">
        <v>4</v>
      </c>
      <c r="C357" s="122">
        <v>0.008286647484973235</v>
      </c>
      <c r="D357" s="85" t="s">
        <v>1464</v>
      </c>
      <c r="E357" s="85" t="b">
        <v>0</v>
      </c>
      <c r="F357" s="85" t="b">
        <v>0</v>
      </c>
      <c r="G357" s="85" t="b">
        <v>0</v>
      </c>
    </row>
    <row r="358" spans="1:7" ht="15">
      <c r="A358" s="85" t="s">
        <v>1602</v>
      </c>
      <c r="B358" s="85">
        <v>4</v>
      </c>
      <c r="C358" s="122">
        <v>0.008286647484973235</v>
      </c>
      <c r="D358" s="85" t="s">
        <v>1464</v>
      </c>
      <c r="E358" s="85" t="b">
        <v>0</v>
      </c>
      <c r="F358" s="85" t="b">
        <v>0</v>
      </c>
      <c r="G358" s="85" t="b">
        <v>0</v>
      </c>
    </row>
    <row r="359" spans="1:7" ht="15">
      <c r="A359" s="85" t="s">
        <v>1603</v>
      </c>
      <c r="B359" s="85">
        <v>4</v>
      </c>
      <c r="C359" s="122">
        <v>0.008286647484973235</v>
      </c>
      <c r="D359" s="85" t="s">
        <v>1464</v>
      </c>
      <c r="E359" s="85" t="b">
        <v>0</v>
      </c>
      <c r="F359" s="85" t="b">
        <v>0</v>
      </c>
      <c r="G359" s="85" t="b">
        <v>0</v>
      </c>
    </row>
    <row r="360" spans="1:7" ht="15">
      <c r="A360" s="85" t="s">
        <v>1604</v>
      </c>
      <c r="B360" s="85">
        <v>4</v>
      </c>
      <c r="C360" s="122">
        <v>0.008286647484973235</v>
      </c>
      <c r="D360" s="85" t="s">
        <v>1464</v>
      </c>
      <c r="E360" s="85" t="b">
        <v>0</v>
      </c>
      <c r="F360" s="85" t="b">
        <v>0</v>
      </c>
      <c r="G360" s="85" t="b">
        <v>0</v>
      </c>
    </row>
    <row r="361" spans="1:7" ht="15">
      <c r="A361" s="85" t="s">
        <v>1605</v>
      </c>
      <c r="B361" s="85">
        <v>4</v>
      </c>
      <c r="C361" s="122">
        <v>0.008286647484973235</v>
      </c>
      <c r="D361" s="85" t="s">
        <v>1464</v>
      </c>
      <c r="E361" s="85" t="b">
        <v>0</v>
      </c>
      <c r="F361" s="85" t="b">
        <v>0</v>
      </c>
      <c r="G361" s="85" t="b">
        <v>0</v>
      </c>
    </row>
    <row r="362" spans="1:7" ht="15">
      <c r="A362" s="85" t="s">
        <v>1606</v>
      </c>
      <c r="B362" s="85">
        <v>4</v>
      </c>
      <c r="C362" s="122">
        <v>0.008286647484973235</v>
      </c>
      <c r="D362" s="85" t="s">
        <v>1464</v>
      </c>
      <c r="E362" s="85" t="b">
        <v>0</v>
      </c>
      <c r="F362" s="85" t="b">
        <v>0</v>
      </c>
      <c r="G362" s="85" t="b">
        <v>0</v>
      </c>
    </row>
    <row r="363" spans="1:7" ht="15">
      <c r="A363" s="85" t="s">
        <v>1607</v>
      </c>
      <c r="B363" s="85">
        <v>4</v>
      </c>
      <c r="C363" s="122">
        <v>0.008286647484973235</v>
      </c>
      <c r="D363" s="85" t="s">
        <v>1464</v>
      </c>
      <c r="E363" s="85" t="b">
        <v>0</v>
      </c>
      <c r="F363" s="85" t="b">
        <v>0</v>
      </c>
      <c r="G363" s="85" t="b">
        <v>0</v>
      </c>
    </row>
    <row r="364" spans="1:7" ht="15">
      <c r="A364" s="85" t="s">
        <v>1592</v>
      </c>
      <c r="B364" s="85">
        <v>4</v>
      </c>
      <c r="C364" s="122">
        <v>0.008286647484973235</v>
      </c>
      <c r="D364" s="85" t="s">
        <v>1464</v>
      </c>
      <c r="E364" s="85" t="b">
        <v>0</v>
      </c>
      <c r="F364" s="85" t="b">
        <v>0</v>
      </c>
      <c r="G364" s="85" t="b">
        <v>0</v>
      </c>
    </row>
    <row r="365" spans="1:7" ht="15">
      <c r="A365" s="85" t="s">
        <v>1942</v>
      </c>
      <c r="B365" s="85">
        <v>3</v>
      </c>
      <c r="C365" s="122">
        <v>0.008419786847994043</v>
      </c>
      <c r="D365" s="85" t="s">
        <v>1464</v>
      </c>
      <c r="E365" s="85" t="b">
        <v>0</v>
      </c>
      <c r="F365" s="85" t="b">
        <v>0</v>
      </c>
      <c r="G365" s="85" t="b">
        <v>0</v>
      </c>
    </row>
    <row r="366" spans="1:7" ht="15">
      <c r="A366" s="85" t="s">
        <v>1953</v>
      </c>
      <c r="B366" s="85">
        <v>3</v>
      </c>
      <c r="C366" s="122">
        <v>0.008419786847994043</v>
      </c>
      <c r="D366" s="85" t="s">
        <v>1464</v>
      </c>
      <c r="E366" s="85" t="b">
        <v>0</v>
      </c>
      <c r="F366" s="85" t="b">
        <v>0</v>
      </c>
      <c r="G366" s="85" t="b">
        <v>0</v>
      </c>
    </row>
    <row r="367" spans="1:7" ht="15">
      <c r="A367" s="85" t="s">
        <v>1968</v>
      </c>
      <c r="B367" s="85">
        <v>3</v>
      </c>
      <c r="C367" s="122">
        <v>0.008419786847994043</v>
      </c>
      <c r="D367" s="85" t="s">
        <v>1464</v>
      </c>
      <c r="E367" s="85" t="b">
        <v>0</v>
      </c>
      <c r="F367" s="85" t="b">
        <v>0</v>
      </c>
      <c r="G367" s="85" t="b">
        <v>0</v>
      </c>
    </row>
    <row r="368" spans="1:7" ht="15">
      <c r="A368" s="85" t="s">
        <v>1986</v>
      </c>
      <c r="B368" s="85">
        <v>3</v>
      </c>
      <c r="C368" s="122">
        <v>0.008419786847994043</v>
      </c>
      <c r="D368" s="85" t="s">
        <v>1464</v>
      </c>
      <c r="E368" s="85" t="b">
        <v>0</v>
      </c>
      <c r="F368" s="85" t="b">
        <v>0</v>
      </c>
      <c r="G368" s="85" t="b">
        <v>0</v>
      </c>
    </row>
    <row r="369" spans="1:7" ht="15">
      <c r="A369" s="85" t="s">
        <v>1987</v>
      </c>
      <c r="B369" s="85">
        <v>3</v>
      </c>
      <c r="C369" s="122">
        <v>0.008419786847994043</v>
      </c>
      <c r="D369" s="85" t="s">
        <v>1464</v>
      </c>
      <c r="E369" s="85" t="b">
        <v>0</v>
      </c>
      <c r="F369" s="85" t="b">
        <v>0</v>
      </c>
      <c r="G369" s="85" t="b">
        <v>0</v>
      </c>
    </row>
    <row r="370" spans="1:7" ht="15">
      <c r="A370" s="85" t="s">
        <v>1957</v>
      </c>
      <c r="B370" s="85">
        <v>3</v>
      </c>
      <c r="C370" s="122">
        <v>0.008419786847994043</v>
      </c>
      <c r="D370" s="85" t="s">
        <v>1464</v>
      </c>
      <c r="E370" s="85" t="b">
        <v>0</v>
      </c>
      <c r="F370" s="85" t="b">
        <v>0</v>
      </c>
      <c r="G370" s="85" t="b">
        <v>0</v>
      </c>
    </row>
    <row r="371" spans="1:7" ht="15">
      <c r="A371" s="85" t="s">
        <v>1958</v>
      </c>
      <c r="B371" s="85">
        <v>3</v>
      </c>
      <c r="C371" s="122">
        <v>0.008419786847994043</v>
      </c>
      <c r="D371" s="85" t="s">
        <v>1464</v>
      </c>
      <c r="E371" s="85" t="b">
        <v>0</v>
      </c>
      <c r="F371" s="85" t="b">
        <v>1</v>
      </c>
      <c r="G371" s="85" t="b">
        <v>0</v>
      </c>
    </row>
    <row r="372" spans="1:7" ht="15">
      <c r="A372" s="85" t="s">
        <v>1988</v>
      </c>
      <c r="B372" s="85">
        <v>3</v>
      </c>
      <c r="C372" s="122">
        <v>0.008419786847994043</v>
      </c>
      <c r="D372" s="85" t="s">
        <v>1464</v>
      </c>
      <c r="E372" s="85" t="b">
        <v>0</v>
      </c>
      <c r="F372" s="85" t="b">
        <v>0</v>
      </c>
      <c r="G372" s="85" t="b">
        <v>0</v>
      </c>
    </row>
    <row r="373" spans="1:7" ht="15">
      <c r="A373" s="85" t="s">
        <v>1989</v>
      </c>
      <c r="B373" s="85">
        <v>3</v>
      </c>
      <c r="C373" s="122">
        <v>0.008419786847994043</v>
      </c>
      <c r="D373" s="85" t="s">
        <v>1464</v>
      </c>
      <c r="E373" s="85" t="b">
        <v>0</v>
      </c>
      <c r="F373" s="85" t="b">
        <v>0</v>
      </c>
      <c r="G373" s="85" t="b">
        <v>0</v>
      </c>
    </row>
    <row r="374" spans="1:7" ht="15">
      <c r="A374" s="85" t="s">
        <v>1990</v>
      </c>
      <c r="B374" s="85">
        <v>3</v>
      </c>
      <c r="C374" s="122">
        <v>0.008419786847994043</v>
      </c>
      <c r="D374" s="85" t="s">
        <v>1464</v>
      </c>
      <c r="E374" s="85" t="b">
        <v>0</v>
      </c>
      <c r="F374" s="85" t="b">
        <v>0</v>
      </c>
      <c r="G374" s="85" t="b">
        <v>0</v>
      </c>
    </row>
    <row r="375" spans="1:7" ht="15">
      <c r="A375" s="85" t="s">
        <v>1956</v>
      </c>
      <c r="B375" s="85">
        <v>3</v>
      </c>
      <c r="C375" s="122">
        <v>0.008419786847994043</v>
      </c>
      <c r="D375" s="85" t="s">
        <v>1464</v>
      </c>
      <c r="E375" s="85" t="b">
        <v>0</v>
      </c>
      <c r="F375" s="85" t="b">
        <v>0</v>
      </c>
      <c r="G375" s="85" t="b">
        <v>0</v>
      </c>
    </row>
    <row r="376" spans="1:7" ht="15">
      <c r="A376" s="85" t="s">
        <v>1596</v>
      </c>
      <c r="B376" s="85">
        <v>2</v>
      </c>
      <c r="C376" s="122">
        <v>0.007684853103239338</v>
      </c>
      <c r="D376" s="85" t="s">
        <v>1464</v>
      </c>
      <c r="E376" s="85" t="b">
        <v>0</v>
      </c>
      <c r="F376" s="85" t="b">
        <v>0</v>
      </c>
      <c r="G376" s="85" t="b">
        <v>0</v>
      </c>
    </row>
    <row r="377" spans="1:7" ht="15">
      <c r="A377" s="85" t="s">
        <v>2014</v>
      </c>
      <c r="B377" s="85">
        <v>2</v>
      </c>
      <c r="C377" s="122">
        <v>0.007684853103239338</v>
      </c>
      <c r="D377" s="85" t="s">
        <v>1464</v>
      </c>
      <c r="E377" s="85" t="b">
        <v>0</v>
      </c>
      <c r="F377" s="85" t="b">
        <v>0</v>
      </c>
      <c r="G377" s="85" t="b">
        <v>0</v>
      </c>
    </row>
    <row r="378" spans="1:7" ht="15">
      <c r="A378" s="85" t="s">
        <v>2015</v>
      </c>
      <c r="B378" s="85">
        <v>2</v>
      </c>
      <c r="C378" s="122">
        <v>0.007684853103239338</v>
      </c>
      <c r="D378" s="85" t="s">
        <v>1464</v>
      </c>
      <c r="E378" s="85" t="b">
        <v>1</v>
      </c>
      <c r="F378" s="85" t="b">
        <v>0</v>
      </c>
      <c r="G378" s="85" t="b">
        <v>0</v>
      </c>
    </row>
    <row r="379" spans="1:7" ht="15">
      <c r="A379" s="85" t="s">
        <v>1935</v>
      </c>
      <c r="B379" s="85">
        <v>2</v>
      </c>
      <c r="C379" s="122">
        <v>0.007684853103239338</v>
      </c>
      <c r="D379" s="85" t="s">
        <v>1464</v>
      </c>
      <c r="E379" s="85" t="b">
        <v>1</v>
      </c>
      <c r="F379" s="85" t="b">
        <v>0</v>
      </c>
      <c r="G379" s="85" t="b">
        <v>0</v>
      </c>
    </row>
    <row r="380" spans="1:7" ht="15">
      <c r="A380" s="85" t="s">
        <v>2016</v>
      </c>
      <c r="B380" s="85">
        <v>2</v>
      </c>
      <c r="C380" s="122">
        <v>0.007684853103239338</v>
      </c>
      <c r="D380" s="85" t="s">
        <v>1464</v>
      </c>
      <c r="E380" s="85" t="b">
        <v>1</v>
      </c>
      <c r="F380" s="85" t="b">
        <v>0</v>
      </c>
      <c r="G380" s="85" t="b">
        <v>0</v>
      </c>
    </row>
    <row r="381" spans="1:7" ht="15">
      <c r="A381" s="85" t="s">
        <v>2017</v>
      </c>
      <c r="B381" s="85">
        <v>2</v>
      </c>
      <c r="C381" s="122">
        <v>0.007684853103239338</v>
      </c>
      <c r="D381" s="85" t="s">
        <v>1464</v>
      </c>
      <c r="E381" s="85" t="b">
        <v>0</v>
      </c>
      <c r="F381" s="85" t="b">
        <v>0</v>
      </c>
      <c r="G381" s="85" t="b">
        <v>0</v>
      </c>
    </row>
    <row r="382" spans="1:7" ht="15">
      <c r="A382" s="85" t="s">
        <v>2018</v>
      </c>
      <c r="B382" s="85">
        <v>2</v>
      </c>
      <c r="C382" s="122">
        <v>0.007684853103239338</v>
      </c>
      <c r="D382" s="85" t="s">
        <v>1464</v>
      </c>
      <c r="E382" s="85" t="b">
        <v>0</v>
      </c>
      <c r="F382" s="85" t="b">
        <v>0</v>
      </c>
      <c r="G382" s="85" t="b">
        <v>0</v>
      </c>
    </row>
    <row r="383" spans="1:7" ht="15">
      <c r="A383" s="85" t="s">
        <v>1611</v>
      </c>
      <c r="B383" s="85">
        <v>2</v>
      </c>
      <c r="C383" s="122">
        <v>0.007684853103239338</v>
      </c>
      <c r="D383" s="85" t="s">
        <v>1464</v>
      </c>
      <c r="E383" s="85" t="b">
        <v>0</v>
      </c>
      <c r="F383" s="85" t="b">
        <v>0</v>
      </c>
      <c r="G383" s="85" t="b">
        <v>0</v>
      </c>
    </row>
    <row r="384" spans="1:7" ht="15">
      <c r="A384" s="85" t="s">
        <v>1591</v>
      </c>
      <c r="B384" s="85">
        <v>2</v>
      </c>
      <c r="C384" s="122">
        <v>0.007684853103239338</v>
      </c>
      <c r="D384" s="85" t="s">
        <v>1464</v>
      </c>
      <c r="E384" s="85" t="b">
        <v>0</v>
      </c>
      <c r="F384" s="85" t="b">
        <v>0</v>
      </c>
      <c r="G384" s="85" t="b">
        <v>0</v>
      </c>
    </row>
    <row r="385" spans="1:7" ht="15">
      <c r="A385" s="85" t="s">
        <v>263</v>
      </c>
      <c r="B385" s="85">
        <v>2</v>
      </c>
      <c r="C385" s="122">
        <v>0.007684853103239338</v>
      </c>
      <c r="D385" s="85" t="s">
        <v>1464</v>
      </c>
      <c r="E385" s="85" t="b">
        <v>0</v>
      </c>
      <c r="F385" s="85" t="b">
        <v>0</v>
      </c>
      <c r="G385" s="85" t="b">
        <v>0</v>
      </c>
    </row>
    <row r="386" spans="1:7" ht="15">
      <c r="A386" s="85" t="s">
        <v>1924</v>
      </c>
      <c r="B386" s="85">
        <v>2</v>
      </c>
      <c r="C386" s="122">
        <v>0.007684853103239338</v>
      </c>
      <c r="D386" s="85" t="s">
        <v>1464</v>
      </c>
      <c r="E386" s="85" t="b">
        <v>0</v>
      </c>
      <c r="F386" s="85" t="b">
        <v>0</v>
      </c>
      <c r="G386" s="85" t="b">
        <v>0</v>
      </c>
    </row>
    <row r="387" spans="1:7" ht="15">
      <c r="A387" s="85" t="s">
        <v>2071</v>
      </c>
      <c r="B387" s="85">
        <v>2</v>
      </c>
      <c r="C387" s="122">
        <v>0.007684853103239338</v>
      </c>
      <c r="D387" s="85" t="s">
        <v>1464</v>
      </c>
      <c r="E387" s="85" t="b">
        <v>1</v>
      </c>
      <c r="F387" s="85" t="b">
        <v>0</v>
      </c>
      <c r="G387" s="85" t="b">
        <v>0</v>
      </c>
    </row>
    <row r="388" spans="1:7" ht="15">
      <c r="A388" s="85" t="s">
        <v>2072</v>
      </c>
      <c r="B388" s="85">
        <v>2</v>
      </c>
      <c r="C388" s="122">
        <v>0.007684853103239338</v>
      </c>
      <c r="D388" s="85" t="s">
        <v>1464</v>
      </c>
      <c r="E388" s="85" t="b">
        <v>0</v>
      </c>
      <c r="F388" s="85" t="b">
        <v>0</v>
      </c>
      <c r="G388" s="85" t="b">
        <v>0</v>
      </c>
    </row>
    <row r="389" spans="1:7" ht="15">
      <c r="A389" s="85" t="s">
        <v>271</v>
      </c>
      <c r="B389" s="85">
        <v>2</v>
      </c>
      <c r="C389" s="122">
        <v>0.007684853103239338</v>
      </c>
      <c r="D389" s="85" t="s">
        <v>1464</v>
      </c>
      <c r="E389" s="85" t="b">
        <v>0</v>
      </c>
      <c r="F389" s="85" t="b">
        <v>0</v>
      </c>
      <c r="G389" s="85" t="b">
        <v>0</v>
      </c>
    </row>
    <row r="390" spans="1:7" ht="15">
      <c r="A390" s="85" t="s">
        <v>1998</v>
      </c>
      <c r="B390" s="85">
        <v>2</v>
      </c>
      <c r="C390" s="122">
        <v>0.007684853103239338</v>
      </c>
      <c r="D390" s="85" t="s">
        <v>1464</v>
      </c>
      <c r="E390" s="85" t="b">
        <v>0</v>
      </c>
      <c r="F390" s="85" t="b">
        <v>0</v>
      </c>
      <c r="G390" s="85" t="b">
        <v>0</v>
      </c>
    </row>
    <row r="391" spans="1:7" ht="15">
      <c r="A391" s="85" t="s">
        <v>1564</v>
      </c>
      <c r="B391" s="85">
        <v>10</v>
      </c>
      <c r="C391" s="122">
        <v>0</v>
      </c>
      <c r="D391" s="85" t="s">
        <v>1465</v>
      </c>
      <c r="E391" s="85" t="b">
        <v>0</v>
      </c>
      <c r="F391" s="85" t="b">
        <v>0</v>
      </c>
      <c r="G391" s="85" t="b">
        <v>0</v>
      </c>
    </row>
    <row r="392" spans="1:7" ht="15">
      <c r="A392" s="85" t="s">
        <v>1565</v>
      </c>
      <c r="B392" s="85">
        <v>10</v>
      </c>
      <c r="C392" s="122">
        <v>0</v>
      </c>
      <c r="D392" s="85" t="s">
        <v>1465</v>
      </c>
      <c r="E392" s="85" t="b">
        <v>0</v>
      </c>
      <c r="F392" s="85" t="b">
        <v>0</v>
      </c>
      <c r="G392" s="85" t="b">
        <v>0</v>
      </c>
    </row>
    <row r="393" spans="1:7" ht="15">
      <c r="A393" s="85" t="s">
        <v>1609</v>
      </c>
      <c r="B393" s="85">
        <v>8</v>
      </c>
      <c r="C393" s="122">
        <v>0</v>
      </c>
      <c r="D393" s="85" t="s">
        <v>1465</v>
      </c>
      <c r="E393" s="85" t="b">
        <v>0</v>
      </c>
      <c r="F393" s="85" t="b">
        <v>0</v>
      </c>
      <c r="G393" s="85" t="b">
        <v>0</v>
      </c>
    </row>
    <row r="394" spans="1:7" ht="15">
      <c r="A394" s="85" t="s">
        <v>1610</v>
      </c>
      <c r="B394" s="85">
        <v>8</v>
      </c>
      <c r="C394" s="122">
        <v>0</v>
      </c>
      <c r="D394" s="85" t="s">
        <v>1465</v>
      </c>
      <c r="E394" s="85" t="b">
        <v>0</v>
      </c>
      <c r="F394" s="85" t="b">
        <v>0</v>
      </c>
      <c r="G394" s="85" t="b">
        <v>0</v>
      </c>
    </row>
    <row r="395" spans="1:7" ht="15">
      <c r="A395" s="85" t="s">
        <v>1611</v>
      </c>
      <c r="B395" s="85">
        <v>8</v>
      </c>
      <c r="C395" s="122">
        <v>0</v>
      </c>
      <c r="D395" s="85" t="s">
        <v>1465</v>
      </c>
      <c r="E395" s="85" t="b">
        <v>0</v>
      </c>
      <c r="F395" s="85" t="b">
        <v>0</v>
      </c>
      <c r="G395" s="85" t="b">
        <v>0</v>
      </c>
    </row>
    <row r="396" spans="1:7" ht="15">
      <c r="A396" s="85" t="s">
        <v>1612</v>
      </c>
      <c r="B396" s="85">
        <v>8</v>
      </c>
      <c r="C396" s="122">
        <v>0</v>
      </c>
      <c r="D396" s="85" t="s">
        <v>1465</v>
      </c>
      <c r="E396" s="85" t="b">
        <v>0</v>
      </c>
      <c r="F396" s="85" t="b">
        <v>0</v>
      </c>
      <c r="G396" s="85" t="b">
        <v>0</v>
      </c>
    </row>
    <row r="397" spans="1:7" ht="15">
      <c r="A397" s="85" t="s">
        <v>1613</v>
      </c>
      <c r="B397" s="85">
        <v>8</v>
      </c>
      <c r="C397" s="122">
        <v>0</v>
      </c>
      <c r="D397" s="85" t="s">
        <v>1465</v>
      </c>
      <c r="E397" s="85" t="b">
        <v>0</v>
      </c>
      <c r="F397" s="85" t="b">
        <v>0</v>
      </c>
      <c r="G397" s="85" t="b">
        <v>0</v>
      </c>
    </row>
    <row r="398" spans="1:7" ht="15">
      <c r="A398" s="85" t="s">
        <v>1605</v>
      </c>
      <c r="B398" s="85">
        <v>8</v>
      </c>
      <c r="C398" s="122">
        <v>0</v>
      </c>
      <c r="D398" s="85" t="s">
        <v>1465</v>
      </c>
      <c r="E398" s="85" t="b">
        <v>0</v>
      </c>
      <c r="F398" s="85" t="b">
        <v>0</v>
      </c>
      <c r="G398" s="85" t="b">
        <v>0</v>
      </c>
    </row>
    <row r="399" spans="1:7" ht="15">
      <c r="A399" s="85" t="s">
        <v>1614</v>
      </c>
      <c r="B399" s="85">
        <v>8</v>
      </c>
      <c r="C399" s="122">
        <v>0</v>
      </c>
      <c r="D399" s="85" t="s">
        <v>1465</v>
      </c>
      <c r="E399" s="85" t="b">
        <v>0</v>
      </c>
      <c r="F399" s="85" t="b">
        <v>0</v>
      </c>
      <c r="G399" s="85" t="b">
        <v>0</v>
      </c>
    </row>
    <row r="400" spans="1:7" ht="15">
      <c r="A400" s="85" t="s">
        <v>1615</v>
      </c>
      <c r="B400" s="85">
        <v>7</v>
      </c>
      <c r="C400" s="122">
        <v>0.00319640652632919</v>
      </c>
      <c r="D400" s="85" t="s">
        <v>1465</v>
      </c>
      <c r="E400" s="85" t="b">
        <v>0</v>
      </c>
      <c r="F400" s="85" t="b">
        <v>0</v>
      </c>
      <c r="G400" s="85" t="b">
        <v>0</v>
      </c>
    </row>
    <row r="401" spans="1:7" ht="15">
      <c r="A401" s="85" t="s">
        <v>1632</v>
      </c>
      <c r="B401" s="85">
        <v>7</v>
      </c>
      <c r="C401" s="122">
        <v>0.00319640652632919</v>
      </c>
      <c r="D401" s="85" t="s">
        <v>1465</v>
      </c>
      <c r="E401" s="85" t="b">
        <v>0</v>
      </c>
      <c r="F401" s="85" t="b">
        <v>0</v>
      </c>
      <c r="G401" s="85" t="b">
        <v>0</v>
      </c>
    </row>
    <row r="402" spans="1:7" ht="15">
      <c r="A402" s="85" t="s">
        <v>1633</v>
      </c>
      <c r="B402" s="85">
        <v>7</v>
      </c>
      <c r="C402" s="122">
        <v>0.00319640652632919</v>
      </c>
      <c r="D402" s="85" t="s">
        <v>1465</v>
      </c>
      <c r="E402" s="85" t="b">
        <v>0</v>
      </c>
      <c r="F402" s="85" t="b">
        <v>0</v>
      </c>
      <c r="G402" s="85" t="b">
        <v>0</v>
      </c>
    </row>
    <row r="403" spans="1:7" ht="15">
      <c r="A403" s="85" t="s">
        <v>263</v>
      </c>
      <c r="B403" s="85">
        <v>4</v>
      </c>
      <c r="C403" s="122">
        <v>0.009481259705952164</v>
      </c>
      <c r="D403" s="85" t="s">
        <v>1465</v>
      </c>
      <c r="E403" s="85" t="b">
        <v>0</v>
      </c>
      <c r="F403" s="85" t="b">
        <v>0</v>
      </c>
      <c r="G403" s="85" t="b">
        <v>0</v>
      </c>
    </row>
    <row r="404" spans="1:7" ht="15">
      <c r="A404" s="85" t="s">
        <v>289</v>
      </c>
      <c r="B404" s="85">
        <v>2</v>
      </c>
      <c r="C404" s="122">
        <v>0.009481259705952164</v>
      </c>
      <c r="D404" s="85" t="s">
        <v>1465</v>
      </c>
      <c r="E404" s="85" t="b">
        <v>0</v>
      </c>
      <c r="F404" s="85" t="b">
        <v>0</v>
      </c>
      <c r="G404" s="85" t="b">
        <v>0</v>
      </c>
    </row>
    <row r="405" spans="1:7" ht="15">
      <c r="A405" s="85" t="s">
        <v>1959</v>
      </c>
      <c r="B405" s="85">
        <v>2</v>
      </c>
      <c r="C405" s="122">
        <v>0.009481259705952164</v>
      </c>
      <c r="D405" s="85" t="s">
        <v>1465</v>
      </c>
      <c r="E405" s="85" t="b">
        <v>0</v>
      </c>
      <c r="F405" s="85" t="b">
        <v>0</v>
      </c>
      <c r="G405" s="85" t="b">
        <v>0</v>
      </c>
    </row>
    <row r="406" spans="1:7" ht="15">
      <c r="A406" s="85" t="s">
        <v>222</v>
      </c>
      <c r="B406" s="85">
        <v>2</v>
      </c>
      <c r="C406" s="122">
        <v>0.009481259705952164</v>
      </c>
      <c r="D406" s="85" t="s">
        <v>1465</v>
      </c>
      <c r="E406" s="85" t="b">
        <v>0</v>
      </c>
      <c r="F406" s="85" t="b">
        <v>0</v>
      </c>
      <c r="G406" s="85" t="b">
        <v>0</v>
      </c>
    </row>
    <row r="407" spans="1:7" ht="15">
      <c r="A407" s="85" t="s">
        <v>1929</v>
      </c>
      <c r="B407" s="85">
        <v>2</v>
      </c>
      <c r="C407" s="122">
        <v>0.009481259705952164</v>
      </c>
      <c r="D407" s="85" t="s">
        <v>1465</v>
      </c>
      <c r="E407" s="85" t="b">
        <v>0</v>
      </c>
      <c r="F407" s="85" t="b">
        <v>0</v>
      </c>
      <c r="G407" s="85" t="b">
        <v>0</v>
      </c>
    </row>
    <row r="408" spans="1:7" ht="15">
      <c r="A408" s="85" t="s">
        <v>1930</v>
      </c>
      <c r="B408" s="85">
        <v>2</v>
      </c>
      <c r="C408" s="122">
        <v>0.009481259705952164</v>
      </c>
      <c r="D408" s="85" t="s">
        <v>1465</v>
      </c>
      <c r="E408" s="85" t="b">
        <v>0</v>
      </c>
      <c r="F408" s="85" t="b">
        <v>0</v>
      </c>
      <c r="G408" s="85" t="b">
        <v>0</v>
      </c>
    </row>
    <row r="409" spans="1:7" ht="15">
      <c r="A409" s="85" t="s">
        <v>1927</v>
      </c>
      <c r="B409" s="85">
        <v>2</v>
      </c>
      <c r="C409" s="122">
        <v>0.009481259705952164</v>
      </c>
      <c r="D409" s="85" t="s">
        <v>1465</v>
      </c>
      <c r="E409" s="85" t="b">
        <v>0</v>
      </c>
      <c r="F409" s="85" t="b">
        <v>0</v>
      </c>
      <c r="G409" s="85" t="b">
        <v>0</v>
      </c>
    </row>
    <row r="410" spans="1:7" ht="15">
      <c r="A410" s="85" t="s">
        <v>1592</v>
      </c>
      <c r="B410" s="85">
        <v>2</v>
      </c>
      <c r="C410" s="122">
        <v>0.009481259705952164</v>
      </c>
      <c r="D410" s="85" t="s">
        <v>1465</v>
      </c>
      <c r="E410" s="85" t="b">
        <v>0</v>
      </c>
      <c r="F410" s="85" t="b">
        <v>0</v>
      </c>
      <c r="G410" s="85" t="b">
        <v>0</v>
      </c>
    </row>
    <row r="411" spans="1:7" ht="15">
      <c r="A411" s="85" t="s">
        <v>1591</v>
      </c>
      <c r="B411" s="85">
        <v>2</v>
      </c>
      <c r="C411" s="122">
        <v>0.009481259705952164</v>
      </c>
      <c r="D411" s="85" t="s">
        <v>1465</v>
      </c>
      <c r="E411" s="85" t="b">
        <v>0</v>
      </c>
      <c r="F411" s="85" t="b">
        <v>0</v>
      </c>
      <c r="G411" s="85" t="b">
        <v>0</v>
      </c>
    </row>
    <row r="412" spans="1:7" ht="15">
      <c r="A412" s="85" t="s">
        <v>1925</v>
      </c>
      <c r="B412" s="85">
        <v>2</v>
      </c>
      <c r="C412" s="122">
        <v>0.009481259705952164</v>
      </c>
      <c r="D412" s="85" t="s">
        <v>1465</v>
      </c>
      <c r="E412" s="85" t="b">
        <v>0</v>
      </c>
      <c r="F412" s="85" t="b">
        <v>0</v>
      </c>
      <c r="G412" s="85" t="b">
        <v>0</v>
      </c>
    </row>
    <row r="413" spans="1:7" ht="15">
      <c r="A413" s="85" t="s">
        <v>1617</v>
      </c>
      <c r="B413" s="85">
        <v>5</v>
      </c>
      <c r="C413" s="122">
        <v>0</v>
      </c>
      <c r="D413" s="85" t="s">
        <v>1466</v>
      </c>
      <c r="E413" s="85" t="b">
        <v>0</v>
      </c>
      <c r="F413" s="85" t="b">
        <v>0</v>
      </c>
      <c r="G413" s="85" t="b">
        <v>0</v>
      </c>
    </row>
    <row r="414" spans="1:7" ht="15">
      <c r="A414" s="85" t="s">
        <v>1618</v>
      </c>
      <c r="B414" s="85">
        <v>5</v>
      </c>
      <c r="C414" s="122">
        <v>0</v>
      </c>
      <c r="D414" s="85" t="s">
        <v>1466</v>
      </c>
      <c r="E414" s="85" t="b">
        <v>0</v>
      </c>
      <c r="F414" s="85" t="b">
        <v>0</v>
      </c>
      <c r="G414" s="85" t="b">
        <v>0</v>
      </c>
    </row>
    <row r="415" spans="1:7" ht="15">
      <c r="A415" s="85" t="s">
        <v>1619</v>
      </c>
      <c r="B415" s="85">
        <v>5</v>
      </c>
      <c r="C415" s="122">
        <v>0</v>
      </c>
      <c r="D415" s="85" t="s">
        <v>1466</v>
      </c>
      <c r="E415" s="85" t="b">
        <v>0</v>
      </c>
      <c r="F415" s="85" t="b">
        <v>0</v>
      </c>
      <c r="G415" s="85" t="b">
        <v>0</v>
      </c>
    </row>
    <row r="416" spans="1:7" ht="15">
      <c r="A416" s="85" t="s">
        <v>1620</v>
      </c>
      <c r="B416" s="85">
        <v>5</v>
      </c>
      <c r="C416" s="122">
        <v>0</v>
      </c>
      <c r="D416" s="85" t="s">
        <v>1466</v>
      </c>
      <c r="E416" s="85" t="b">
        <v>0</v>
      </c>
      <c r="F416" s="85" t="b">
        <v>0</v>
      </c>
      <c r="G416" s="85" t="b">
        <v>0</v>
      </c>
    </row>
    <row r="417" spans="1:7" ht="15">
      <c r="A417" s="85" t="s">
        <v>293</v>
      </c>
      <c r="B417" s="85">
        <v>5</v>
      </c>
      <c r="C417" s="122">
        <v>0</v>
      </c>
      <c r="D417" s="85" t="s">
        <v>1466</v>
      </c>
      <c r="E417" s="85" t="b">
        <v>0</v>
      </c>
      <c r="F417" s="85" t="b">
        <v>0</v>
      </c>
      <c r="G417" s="85" t="b">
        <v>0</v>
      </c>
    </row>
    <row r="418" spans="1:7" ht="15">
      <c r="A418" s="85" t="s">
        <v>1592</v>
      </c>
      <c r="B418" s="85">
        <v>5</v>
      </c>
      <c r="C418" s="122">
        <v>0</v>
      </c>
      <c r="D418" s="85" t="s">
        <v>1466</v>
      </c>
      <c r="E418" s="85" t="b">
        <v>0</v>
      </c>
      <c r="F418" s="85" t="b">
        <v>0</v>
      </c>
      <c r="G418" s="85" t="b">
        <v>0</v>
      </c>
    </row>
    <row r="419" spans="1:7" ht="15">
      <c r="A419" s="85" t="s">
        <v>292</v>
      </c>
      <c r="B419" s="85">
        <v>5</v>
      </c>
      <c r="C419" s="122">
        <v>0</v>
      </c>
      <c r="D419" s="85" t="s">
        <v>1466</v>
      </c>
      <c r="E419" s="85" t="b">
        <v>0</v>
      </c>
      <c r="F419" s="85" t="b">
        <v>0</v>
      </c>
      <c r="G419" s="85" t="b">
        <v>0</v>
      </c>
    </row>
    <row r="420" spans="1:7" ht="15">
      <c r="A420" s="85" t="s">
        <v>241</v>
      </c>
      <c r="B420" s="85">
        <v>4</v>
      </c>
      <c r="C420" s="122">
        <v>0.009939488513646812</v>
      </c>
      <c r="D420" s="85" t="s">
        <v>1466</v>
      </c>
      <c r="E420" s="85" t="b">
        <v>0</v>
      </c>
      <c r="F420" s="85" t="b">
        <v>0</v>
      </c>
      <c r="G420" s="85" t="b">
        <v>0</v>
      </c>
    </row>
    <row r="421" spans="1:7" ht="15">
      <c r="A421" s="85" t="s">
        <v>1564</v>
      </c>
      <c r="B421" s="85">
        <v>3</v>
      </c>
      <c r="C421" s="122">
        <v>0</v>
      </c>
      <c r="D421" s="85" t="s">
        <v>1468</v>
      </c>
      <c r="E421" s="85" t="b">
        <v>0</v>
      </c>
      <c r="F421" s="85" t="b">
        <v>0</v>
      </c>
      <c r="G421" s="85" t="b">
        <v>0</v>
      </c>
    </row>
    <row r="422" spans="1:7" ht="15">
      <c r="A422" s="85" t="s">
        <v>1565</v>
      </c>
      <c r="B422" s="85">
        <v>3</v>
      </c>
      <c r="C422" s="122">
        <v>0.008254277768235058</v>
      </c>
      <c r="D422" s="85" t="s">
        <v>1468</v>
      </c>
      <c r="E422" s="85" t="b">
        <v>0</v>
      </c>
      <c r="F422" s="85" t="b">
        <v>0</v>
      </c>
      <c r="G422" s="85" t="b">
        <v>0</v>
      </c>
    </row>
    <row r="423" spans="1:7" ht="15">
      <c r="A423" s="85" t="s">
        <v>278</v>
      </c>
      <c r="B423" s="85">
        <v>3</v>
      </c>
      <c r="C423" s="122">
        <v>0</v>
      </c>
      <c r="D423" s="85" t="s">
        <v>1468</v>
      </c>
      <c r="E423" s="85" t="b">
        <v>0</v>
      </c>
      <c r="F423" s="85" t="b">
        <v>0</v>
      </c>
      <c r="G423" s="85" t="b">
        <v>0</v>
      </c>
    </row>
    <row r="424" spans="1:7" ht="15">
      <c r="A424" s="85" t="s">
        <v>263</v>
      </c>
      <c r="B424" s="85">
        <v>3</v>
      </c>
      <c r="C424" s="122">
        <v>0</v>
      </c>
      <c r="D424" s="85" t="s">
        <v>1468</v>
      </c>
      <c r="E424" s="85" t="b">
        <v>0</v>
      </c>
      <c r="F424" s="85" t="b">
        <v>0</v>
      </c>
      <c r="G424" s="85" t="b">
        <v>0</v>
      </c>
    </row>
    <row r="425" spans="1:7" ht="15">
      <c r="A425" s="85" t="s">
        <v>1623</v>
      </c>
      <c r="B425" s="85">
        <v>2</v>
      </c>
      <c r="C425" s="122">
        <v>0.005502851845490039</v>
      </c>
      <c r="D425" s="85" t="s">
        <v>1468</v>
      </c>
      <c r="E425" s="85" t="b">
        <v>0</v>
      </c>
      <c r="F425" s="85" t="b">
        <v>0</v>
      </c>
      <c r="G425" s="85" t="b">
        <v>0</v>
      </c>
    </row>
    <row r="426" spans="1:7" ht="15">
      <c r="A426" s="85" t="s">
        <v>1624</v>
      </c>
      <c r="B426" s="85">
        <v>2</v>
      </c>
      <c r="C426" s="122">
        <v>0.005502851845490039</v>
      </c>
      <c r="D426" s="85" t="s">
        <v>1468</v>
      </c>
      <c r="E426" s="85" t="b">
        <v>1</v>
      </c>
      <c r="F426" s="85" t="b">
        <v>0</v>
      </c>
      <c r="G426" s="85" t="b">
        <v>0</v>
      </c>
    </row>
    <row r="427" spans="1:7" ht="15">
      <c r="A427" s="85" t="s">
        <v>1625</v>
      </c>
      <c r="B427" s="85">
        <v>2</v>
      </c>
      <c r="C427" s="122">
        <v>0.005502851845490039</v>
      </c>
      <c r="D427" s="85" t="s">
        <v>1468</v>
      </c>
      <c r="E427" s="85" t="b">
        <v>0</v>
      </c>
      <c r="F427" s="85" t="b">
        <v>0</v>
      </c>
      <c r="G427" s="85" t="b">
        <v>0</v>
      </c>
    </row>
    <row r="428" spans="1:7" ht="15">
      <c r="A428" s="85" t="s">
        <v>1626</v>
      </c>
      <c r="B428" s="85">
        <v>2</v>
      </c>
      <c r="C428" s="122">
        <v>0.005502851845490039</v>
      </c>
      <c r="D428" s="85" t="s">
        <v>1468</v>
      </c>
      <c r="E428" s="85" t="b">
        <v>0</v>
      </c>
      <c r="F428" s="85" t="b">
        <v>0</v>
      </c>
      <c r="G428" s="85" t="b">
        <v>0</v>
      </c>
    </row>
    <row r="429" spans="1:7" ht="15">
      <c r="A429" s="85" t="s">
        <v>1627</v>
      </c>
      <c r="B429" s="85">
        <v>2</v>
      </c>
      <c r="C429" s="122">
        <v>0.005502851845490039</v>
      </c>
      <c r="D429" s="85" t="s">
        <v>1468</v>
      </c>
      <c r="E429" s="85" t="b">
        <v>0</v>
      </c>
      <c r="F429" s="85" t="b">
        <v>0</v>
      </c>
      <c r="G429" s="85" t="b">
        <v>0</v>
      </c>
    </row>
    <row r="430" spans="1:7" ht="15">
      <c r="A430" s="85" t="s">
        <v>277</v>
      </c>
      <c r="B430" s="85">
        <v>2</v>
      </c>
      <c r="C430" s="122">
        <v>0.005502851845490039</v>
      </c>
      <c r="D430" s="85" t="s">
        <v>1468</v>
      </c>
      <c r="E430" s="85" t="b">
        <v>0</v>
      </c>
      <c r="F430" s="85" t="b">
        <v>0</v>
      </c>
      <c r="G430" s="85" t="b">
        <v>0</v>
      </c>
    </row>
    <row r="431" spans="1:7" ht="15">
      <c r="A431" s="85" t="s">
        <v>2064</v>
      </c>
      <c r="B431" s="85">
        <v>2</v>
      </c>
      <c r="C431" s="122">
        <v>0.005502851845490039</v>
      </c>
      <c r="D431" s="85" t="s">
        <v>1468</v>
      </c>
      <c r="E431" s="85" t="b">
        <v>0</v>
      </c>
      <c r="F431" s="85" t="b">
        <v>0</v>
      </c>
      <c r="G431" s="85" t="b">
        <v>0</v>
      </c>
    </row>
    <row r="432" spans="1:7" ht="15">
      <c r="A432" s="85" t="s">
        <v>1630</v>
      </c>
      <c r="B432" s="85">
        <v>4</v>
      </c>
      <c r="C432" s="122">
        <v>0</v>
      </c>
      <c r="D432" s="85" t="s">
        <v>1470</v>
      </c>
      <c r="E432" s="85" t="b">
        <v>0</v>
      </c>
      <c r="F432" s="85" t="b">
        <v>0</v>
      </c>
      <c r="G432" s="85" t="b">
        <v>0</v>
      </c>
    </row>
    <row r="433" spans="1:7" ht="15">
      <c r="A433" s="85" t="s">
        <v>297</v>
      </c>
      <c r="B433" s="85">
        <v>4</v>
      </c>
      <c r="C433" s="122">
        <v>0</v>
      </c>
      <c r="D433" s="85" t="s">
        <v>1470</v>
      </c>
      <c r="E433" s="85" t="b">
        <v>0</v>
      </c>
      <c r="F433" s="85" t="b">
        <v>0</v>
      </c>
      <c r="G433" s="85" t="b">
        <v>0</v>
      </c>
    </row>
    <row r="434" spans="1:7" ht="15">
      <c r="A434" s="85" t="s">
        <v>1631</v>
      </c>
      <c r="B434" s="85">
        <v>4</v>
      </c>
      <c r="C434" s="122">
        <v>0</v>
      </c>
      <c r="D434" s="85" t="s">
        <v>1470</v>
      </c>
      <c r="E434" s="85" t="b">
        <v>0</v>
      </c>
      <c r="F434" s="85" t="b">
        <v>0</v>
      </c>
      <c r="G434" s="85" t="b">
        <v>0</v>
      </c>
    </row>
    <row r="435" spans="1:7" ht="15">
      <c r="A435" s="85" t="s">
        <v>1564</v>
      </c>
      <c r="B435" s="85">
        <v>4</v>
      </c>
      <c r="C435" s="122">
        <v>0</v>
      </c>
      <c r="D435" s="85" t="s">
        <v>1470</v>
      </c>
      <c r="E435" s="85" t="b">
        <v>0</v>
      </c>
      <c r="F435" s="85" t="b">
        <v>0</v>
      </c>
      <c r="G435" s="85" t="b">
        <v>0</v>
      </c>
    </row>
    <row r="436" spans="1:7" ht="15">
      <c r="A436" s="85" t="s">
        <v>1565</v>
      </c>
      <c r="B436" s="85">
        <v>4</v>
      </c>
      <c r="C436" s="122">
        <v>0</v>
      </c>
      <c r="D436" s="85" t="s">
        <v>1470</v>
      </c>
      <c r="E436" s="85" t="b">
        <v>0</v>
      </c>
      <c r="F436" s="85" t="b">
        <v>0</v>
      </c>
      <c r="G436" s="85" t="b">
        <v>0</v>
      </c>
    </row>
    <row r="437" spans="1:7" ht="15">
      <c r="A437" s="85" t="s">
        <v>1613</v>
      </c>
      <c r="B437" s="85">
        <v>4</v>
      </c>
      <c r="C437" s="122">
        <v>0</v>
      </c>
      <c r="D437" s="85" t="s">
        <v>1470</v>
      </c>
      <c r="E437" s="85" t="b">
        <v>0</v>
      </c>
      <c r="F437" s="85" t="b">
        <v>0</v>
      </c>
      <c r="G437" s="85" t="b">
        <v>0</v>
      </c>
    </row>
    <row r="438" spans="1:7" ht="15">
      <c r="A438" s="85" t="s">
        <v>1615</v>
      </c>
      <c r="B438" s="85">
        <v>4</v>
      </c>
      <c r="C438" s="122">
        <v>0</v>
      </c>
      <c r="D438" s="85" t="s">
        <v>1470</v>
      </c>
      <c r="E438" s="85" t="b">
        <v>0</v>
      </c>
      <c r="F438" s="85" t="b">
        <v>0</v>
      </c>
      <c r="G438" s="85" t="b">
        <v>0</v>
      </c>
    </row>
    <row r="439" spans="1:7" ht="15">
      <c r="A439" s="85" t="s">
        <v>1632</v>
      </c>
      <c r="B439" s="85">
        <v>4</v>
      </c>
      <c r="C439" s="122">
        <v>0</v>
      </c>
      <c r="D439" s="85" t="s">
        <v>1470</v>
      </c>
      <c r="E439" s="85" t="b">
        <v>0</v>
      </c>
      <c r="F439" s="85" t="b">
        <v>0</v>
      </c>
      <c r="G439" s="85" t="b">
        <v>0</v>
      </c>
    </row>
    <row r="440" spans="1:7" ht="15">
      <c r="A440" s="85" t="s">
        <v>1633</v>
      </c>
      <c r="B440" s="85">
        <v>4</v>
      </c>
      <c r="C440" s="122">
        <v>0</v>
      </c>
      <c r="D440" s="85" t="s">
        <v>1470</v>
      </c>
      <c r="E440" s="85" t="b">
        <v>0</v>
      </c>
      <c r="F440" s="85" t="b">
        <v>0</v>
      </c>
      <c r="G440" s="85" t="b">
        <v>0</v>
      </c>
    </row>
    <row r="441" spans="1:7" ht="15">
      <c r="A441" s="85" t="s">
        <v>1634</v>
      </c>
      <c r="B441" s="85">
        <v>4</v>
      </c>
      <c r="C441" s="122">
        <v>0</v>
      </c>
      <c r="D441" s="85" t="s">
        <v>1470</v>
      </c>
      <c r="E441" s="85" t="b">
        <v>0</v>
      </c>
      <c r="F441" s="85" t="b">
        <v>0</v>
      </c>
      <c r="G441" s="85" t="b">
        <v>0</v>
      </c>
    </row>
    <row r="442" spans="1:7" ht="15">
      <c r="A442" s="85" t="s">
        <v>1954</v>
      </c>
      <c r="B442" s="85">
        <v>4</v>
      </c>
      <c r="C442" s="122">
        <v>0</v>
      </c>
      <c r="D442" s="85" t="s">
        <v>1470</v>
      </c>
      <c r="E442" s="85" t="b">
        <v>0</v>
      </c>
      <c r="F442" s="85" t="b">
        <v>0</v>
      </c>
      <c r="G442" s="85" t="b">
        <v>0</v>
      </c>
    </row>
    <row r="443" spans="1:7" ht="15">
      <c r="A443" s="85" t="s">
        <v>258</v>
      </c>
      <c r="B443" s="85">
        <v>3</v>
      </c>
      <c r="C443" s="122">
        <v>0.005766403228075382</v>
      </c>
      <c r="D443" s="85" t="s">
        <v>1470</v>
      </c>
      <c r="E443" s="85" t="b">
        <v>0</v>
      </c>
      <c r="F443" s="85" t="b">
        <v>0</v>
      </c>
      <c r="G443" s="85" t="b">
        <v>0</v>
      </c>
    </row>
    <row r="444" spans="1:7" ht="15">
      <c r="A444" s="85" t="s">
        <v>1969</v>
      </c>
      <c r="B444" s="85">
        <v>3</v>
      </c>
      <c r="C444" s="122">
        <v>0.005766403228075382</v>
      </c>
      <c r="D444" s="85" t="s">
        <v>1470</v>
      </c>
      <c r="E444" s="85" t="b">
        <v>0</v>
      </c>
      <c r="F444" s="85" t="b">
        <v>0</v>
      </c>
      <c r="G444" s="85" t="b">
        <v>0</v>
      </c>
    </row>
    <row r="445" spans="1:7" ht="15">
      <c r="A445" s="85" t="s">
        <v>255</v>
      </c>
      <c r="B445" s="85">
        <v>4</v>
      </c>
      <c r="C445" s="122">
        <v>0.008804562952784062</v>
      </c>
      <c r="D445" s="85" t="s">
        <v>1471</v>
      </c>
      <c r="E445" s="85" t="b">
        <v>0</v>
      </c>
      <c r="F445" s="85" t="b">
        <v>0</v>
      </c>
      <c r="G445" s="85" t="b">
        <v>0</v>
      </c>
    </row>
    <row r="446" spans="1:7" ht="15">
      <c r="A446" s="85" t="s">
        <v>263</v>
      </c>
      <c r="B446" s="85">
        <v>4</v>
      </c>
      <c r="C446" s="122">
        <v>0.008804562952784062</v>
      </c>
      <c r="D446" s="85" t="s">
        <v>1471</v>
      </c>
      <c r="E446" s="85" t="b">
        <v>0</v>
      </c>
      <c r="F446" s="85" t="b">
        <v>0</v>
      </c>
      <c r="G446" s="85" t="b">
        <v>0</v>
      </c>
    </row>
    <row r="447" spans="1:7" ht="15">
      <c r="A447" s="85" t="s">
        <v>1636</v>
      </c>
      <c r="B447" s="85">
        <v>4</v>
      </c>
      <c r="C447" s="122">
        <v>0.01505149978319906</v>
      </c>
      <c r="D447" s="85" t="s">
        <v>1471</v>
      </c>
      <c r="E447" s="85" t="b">
        <v>0</v>
      </c>
      <c r="F447" s="85" t="b">
        <v>0</v>
      </c>
      <c r="G447" s="85" t="b">
        <v>0</v>
      </c>
    </row>
    <row r="448" spans="1:7" ht="15">
      <c r="A448" s="85" t="s">
        <v>1637</v>
      </c>
      <c r="B448" s="85">
        <v>4</v>
      </c>
      <c r="C448" s="122">
        <v>0.01505149978319906</v>
      </c>
      <c r="D448" s="85" t="s">
        <v>1471</v>
      </c>
      <c r="E448" s="85" t="b">
        <v>0</v>
      </c>
      <c r="F448" s="85" t="b">
        <v>0</v>
      </c>
      <c r="G448" s="85" t="b">
        <v>0</v>
      </c>
    </row>
    <row r="449" spans="1:7" ht="15">
      <c r="A449" s="85" t="s">
        <v>1638</v>
      </c>
      <c r="B449" s="85">
        <v>3</v>
      </c>
      <c r="C449" s="122">
        <v>0.011288624837399295</v>
      </c>
      <c r="D449" s="85" t="s">
        <v>1471</v>
      </c>
      <c r="E449" s="85" t="b">
        <v>0</v>
      </c>
      <c r="F449" s="85" t="b">
        <v>1</v>
      </c>
      <c r="G449" s="85" t="b">
        <v>0</v>
      </c>
    </row>
    <row r="450" spans="1:7" ht="15">
      <c r="A450" s="85" t="s">
        <v>1639</v>
      </c>
      <c r="B450" s="85">
        <v>3</v>
      </c>
      <c r="C450" s="122">
        <v>0.011288624837399295</v>
      </c>
      <c r="D450" s="85" t="s">
        <v>1471</v>
      </c>
      <c r="E450" s="85" t="b">
        <v>0</v>
      </c>
      <c r="F450" s="85" t="b">
        <v>0</v>
      </c>
      <c r="G450" s="85" t="b">
        <v>0</v>
      </c>
    </row>
    <row r="451" spans="1:7" ht="15">
      <c r="A451" s="85" t="s">
        <v>1640</v>
      </c>
      <c r="B451" s="85">
        <v>3</v>
      </c>
      <c r="C451" s="122">
        <v>0.011288624837399295</v>
      </c>
      <c r="D451" s="85" t="s">
        <v>1471</v>
      </c>
      <c r="E451" s="85" t="b">
        <v>0</v>
      </c>
      <c r="F451" s="85" t="b">
        <v>0</v>
      </c>
      <c r="G451" s="85" t="b">
        <v>0</v>
      </c>
    </row>
    <row r="452" spans="1:7" ht="15">
      <c r="A452" s="85" t="s">
        <v>1641</v>
      </c>
      <c r="B452" s="85">
        <v>3</v>
      </c>
      <c r="C452" s="122">
        <v>0.011288624837399295</v>
      </c>
      <c r="D452" s="85" t="s">
        <v>1471</v>
      </c>
      <c r="E452" s="85" t="b">
        <v>0</v>
      </c>
      <c r="F452" s="85" t="b">
        <v>0</v>
      </c>
      <c r="G452" s="85" t="b">
        <v>0</v>
      </c>
    </row>
    <row r="453" spans="1:7" ht="15">
      <c r="A453" s="85" t="s">
        <v>1642</v>
      </c>
      <c r="B453" s="85">
        <v>3</v>
      </c>
      <c r="C453" s="122">
        <v>0.011288624837399295</v>
      </c>
      <c r="D453" s="85" t="s">
        <v>1471</v>
      </c>
      <c r="E453" s="85" t="b">
        <v>0</v>
      </c>
      <c r="F453" s="85" t="b">
        <v>0</v>
      </c>
      <c r="G453" s="85" t="b">
        <v>0</v>
      </c>
    </row>
    <row r="454" spans="1:7" ht="15">
      <c r="A454" s="85" t="s">
        <v>1643</v>
      </c>
      <c r="B454" s="85">
        <v>3</v>
      </c>
      <c r="C454" s="122">
        <v>0.011288624837399295</v>
      </c>
      <c r="D454" s="85" t="s">
        <v>1471</v>
      </c>
      <c r="E454" s="85" t="b">
        <v>0</v>
      </c>
      <c r="F454" s="85" t="b">
        <v>0</v>
      </c>
      <c r="G454" s="85" t="b">
        <v>0</v>
      </c>
    </row>
    <row r="455" spans="1:7" ht="15">
      <c r="A455" s="85" t="s">
        <v>1970</v>
      </c>
      <c r="B455" s="85">
        <v>3</v>
      </c>
      <c r="C455" s="122">
        <v>0.011288624837399295</v>
      </c>
      <c r="D455" s="85" t="s">
        <v>1471</v>
      </c>
      <c r="E455" s="85" t="b">
        <v>0</v>
      </c>
      <c r="F455" s="85" t="b">
        <v>0</v>
      </c>
      <c r="G455" s="85" t="b">
        <v>0</v>
      </c>
    </row>
    <row r="456" spans="1:7" ht="15">
      <c r="A456" s="85" t="s">
        <v>1971</v>
      </c>
      <c r="B456" s="85">
        <v>3</v>
      </c>
      <c r="C456" s="122">
        <v>0.011288624837399295</v>
      </c>
      <c r="D456" s="85" t="s">
        <v>1471</v>
      </c>
      <c r="E456" s="85" t="b">
        <v>0</v>
      </c>
      <c r="F456" s="85" t="b">
        <v>0</v>
      </c>
      <c r="G456" s="85" t="b">
        <v>0</v>
      </c>
    </row>
    <row r="457" spans="1:7" ht="15">
      <c r="A457" s="85" t="s">
        <v>1943</v>
      </c>
      <c r="B457" s="85">
        <v>3</v>
      </c>
      <c r="C457" s="122">
        <v>0.011288624837399295</v>
      </c>
      <c r="D457" s="85" t="s">
        <v>1471</v>
      </c>
      <c r="E457" s="85" t="b">
        <v>0</v>
      </c>
      <c r="F457" s="85" t="b">
        <v>0</v>
      </c>
      <c r="G457" s="85" t="b">
        <v>0</v>
      </c>
    </row>
    <row r="458" spans="1:7" ht="15">
      <c r="A458" s="85" t="s">
        <v>1972</v>
      </c>
      <c r="B458" s="85">
        <v>3</v>
      </c>
      <c r="C458" s="122">
        <v>0.011288624837399295</v>
      </c>
      <c r="D458" s="85" t="s">
        <v>1471</v>
      </c>
      <c r="E458" s="85" t="b">
        <v>1</v>
      </c>
      <c r="F458" s="85" t="b">
        <v>0</v>
      </c>
      <c r="G458" s="85" t="b">
        <v>0</v>
      </c>
    </row>
    <row r="459" spans="1:7" ht="15">
      <c r="A459" s="85" t="s">
        <v>280</v>
      </c>
      <c r="B459" s="85">
        <v>3</v>
      </c>
      <c r="C459" s="122">
        <v>0.011288624837399295</v>
      </c>
      <c r="D459" s="85" t="s">
        <v>1471</v>
      </c>
      <c r="E459" s="85" t="b">
        <v>0</v>
      </c>
      <c r="F459" s="85" t="b">
        <v>0</v>
      </c>
      <c r="G459" s="85" t="b">
        <v>0</v>
      </c>
    </row>
    <row r="460" spans="1:7" ht="15">
      <c r="A460" s="85" t="s">
        <v>1634</v>
      </c>
      <c r="B460" s="85">
        <v>3</v>
      </c>
      <c r="C460" s="122">
        <v>0.011288624837399295</v>
      </c>
      <c r="D460" s="85" t="s">
        <v>1471</v>
      </c>
      <c r="E460" s="85" t="b">
        <v>0</v>
      </c>
      <c r="F460" s="85" t="b">
        <v>0</v>
      </c>
      <c r="G460" s="85" t="b">
        <v>0</v>
      </c>
    </row>
    <row r="461" spans="1:7" ht="15">
      <c r="A461" s="85" t="s">
        <v>1973</v>
      </c>
      <c r="B461" s="85">
        <v>3</v>
      </c>
      <c r="C461" s="122">
        <v>0.011288624837399295</v>
      </c>
      <c r="D461" s="85" t="s">
        <v>1471</v>
      </c>
      <c r="E461" s="85" t="b">
        <v>0</v>
      </c>
      <c r="F461" s="85" t="b">
        <v>0</v>
      </c>
      <c r="G461" s="85" t="b">
        <v>0</v>
      </c>
    </row>
    <row r="462" spans="1:7" ht="15">
      <c r="A462" s="85" t="s">
        <v>1974</v>
      </c>
      <c r="B462" s="85">
        <v>3</v>
      </c>
      <c r="C462" s="122">
        <v>0.011288624837399295</v>
      </c>
      <c r="D462" s="85" t="s">
        <v>1471</v>
      </c>
      <c r="E462" s="85" t="b">
        <v>0</v>
      </c>
      <c r="F462" s="85" t="b">
        <v>0</v>
      </c>
      <c r="G462" s="85" t="b">
        <v>0</v>
      </c>
    </row>
    <row r="463" spans="1:7" ht="15">
      <c r="A463" s="85" t="s">
        <v>1975</v>
      </c>
      <c r="B463" s="85">
        <v>3</v>
      </c>
      <c r="C463" s="122">
        <v>0.011288624837399295</v>
      </c>
      <c r="D463" s="85" t="s">
        <v>1471</v>
      </c>
      <c r="E463" s="85" t="b">
        <v>0</v>
      </c>
      <c r="F463" s="85" t="b">
        <v>0</v>
      </c>
      <c r="G463" s="85" t="b">
        <v>0</v>
      </c>
    </row>
    <row r="464" spans="1:7" ht="15">
      <c r="A464" s="85" t="s">
        <v>1976</v>
      </c>
      <c r="B464" s="85">
        <v>3</v>
      </c>
      <c r="C464" s="122">
        <v>0.011288624837399295</v>
      </c>
      <c r="D464" s="85" t="s">
        <v>1471</v>
      </c>
      <c r="E464" s="85" t="b">
        <v>0</v>
      </c>
      <c r="F464" s="85" t="b">
        <v>0</v>
      </c>
      <c r="G464" s="85" t="b">
        <v>0</v>
      </c>
    </row>
    <row r="465" spans="1:7" ht="15">
      <c r="A465" s="85" t="s">
        <v>2053</v>
      </c>
      <c r="B465" s="85">
        <v>2</v>
      </c>
      <c r="C465" s="122">
        <v>0.011928031367991561</v>
      </c>
      <c r="D465" s="85" t="s">
        <v>1471</v>
      </c>
      <c r="E465" s="85" t="b">
        <v>0</v>
      </c>
      <c r="F465" s="85" t="b">
        <v>0</v>
      </c>
      <c r="G465" s="85" t="b">
        <v>0</v>
      </c>
    </row>
    <row r="466" spans="1:7" ht="15">
      <c r="A466" s="85" t="s">
        <v>2019</v>
      </c>
      <c r="B466" s="85">
        <v>2</v>
      </c>
      <c r="C466" s="122">
        <v>0.011928031367991561</v>
      </c>
      <c r="D466" s="85" t="s">
        <v>1471</v>
      </c>
      <c r="E466" s="85" t="b">
        <v>0</v>
      </c>
      <c r="F466" s="85" t="b">
        <v>0</v>
      </c>
      <c r="G466" s="85" t="b">
        <v>0</v>
      </c>
    </row>
    <row r="467" spans="1:7" ht="15">
      <c r="A467" s="85" t="s">
        <v>1645</v>
      </c>
      <c r="B467" s="85">
        <v>4</v>
      </c>
      <c r="C467" s="122">
        <v>0</v>
      </c>
      <c r="D467" s="85" t="s">
        <v>1472</v>
      </c>
      <c r="E467" s="85" t="b">
        <v>0</v>
      </c>
      <c r="F467" s="85" t="b">
        <v>0</v>
      </c>
      <c r="G467" s="85" t="b">
        <v>0</v>
      </c>
    </row>
    <row r="468" spans="1:7" ht="15">
      <c r="A468" s="85" t="s">
        <v>1646</v>
      </c>
      <c r="B468" s="85">
        <v>4</v>
      </c>
      <c r="C468" s="122">
        <v>0</v>
      </c>
      <c r="D468" s="85" t="s">
        <v>1472</v>
      </c>
      <c r="E468" s="85" t="b">
        <v>0</v>
      </c>
      <c r="F468" s="85" t="b">
        <v>0</v>
      </c>
      <c r="G468" s="85" t="b">
        <v>0</v>
      </c>
    </row>
    <row r="469" spans="1:7" ht="15">
      <c r="A469" s="85" t="s">
        <v>1647</v>
      </c>
      <c r="B469" s="85">
        <v>4</v>
      </c>
      <c r="C469" s="122">
        <v>0</v>
      </c>
      <c r="D469" s="85" t="s">
        <v>1472</v>
      </c>
      <c r="E469" s="85" t="b">
        <v>0</v>
      </c>
      <c r="F469" s="85" t="b">
        <v>0</v>
      </c>
      <c r="G469" s="85" t="b">
        <v>0</v>
      </c>
    </row>
    <row r="470" spans="1:7" ht="15">
      <c r="A470" s="85" t="s">
        <v>1648</v>
      </c>
      <c r="B470" s="85">
        <v>4</v>
      </c>
      <c r="C470" s="122">
        <v>0</v>
      </c>
      <c r="D470" s="85" t="s">
        <v>1472</v>
      </c>
      <c r="E470" s="85" t="b">
        <v>0</v>
      </c>
      <c r="F470" s="85" t="b">
        <v>0</v>
      </c>
      <c r="G470" s="85" t="b">
        <v>0</v>
      </c>
    </row>
    <row r="471" spans="1:7" ht="15">
      <c r="A471" s="85" t="s">
        <v>1592</v>
      </c>
      <c r="B471" s="85">
        <v>4</v>
      </c>
      <c r="C471" s="122">
        <v>0</v>
      </c>
      <c r="D471" s="85" t="s">
        <v>1472</v>
      </c>
      <c r="E471" s="85" t="b">
        <v>0</v>
      </c>
      <c r="F471" s="85" t="b">
        <v>0</v>
      </c>
      <c r="G471" s="85" t="b">
        <v>0</v>
      </c>
    </row>
    <row r="472" spans="1:7" ht="15">
      <c r="A472" s="85" t="s">
        <v>1649</v>
      </c>
      <c r="B472" s="85">
        <v>4</v>
      </c>
      <c r="C472" s="122">
        <v>0</v>
      </c>
      <c r="D472" s="85" t="s">
        <v>1472</v>
      </c>
      <c r="E472" s="85" t="b">
        <v>0</v>
      </c>
      <c r="F472" s="85" t="b">
        <v>0</v>
      </c>
      <c r="G472" s="85" t="b">
        <v>0</v>
      </c>
    </row>
    <row r="473" spans="1:7" ht="15">
      <c r="A473" s="85" t="s">
        <v>1650</v>
      </c>
      <c r="B473" s="85">
        <v>4</v>
      </c>
      <c r="C473" s="122">
        <v>0</v>
      </c>
      <c r="D473" s="85" t="s">
        <v>1472</v>
      </c>
      <c r="E473" s="85" t="b">
        <v>0</v>
      </c>
      <c r="F473" s="85" t="b">
        <v>0</v>
      </c>
      <c r="G473" s="85" t="b">
        <v>0</v>
      </c>
    </row>
    <row r="474" spans="1:7" ht="15">
      <c r="A474" s="85" t="s">
        <v>231</v>
      </c>
      <c r="B474" s="85">
        <v>3</v>
      </c>
      <c r="C474" s="122">
        <v>0.012090845478222574</v>
      </c>
      <c r="D474" s="85" t="s">
        <v>1472</v>
      </c>
      <c r="E474" s="85" t="b">
        <v>0</v>
      </c>
      <c r="F474" s="85" t="b">
        <v>0</v>
      </c>
      <c r="G474" s="85" t="b">
        <v>0</v>
      </c>
    </row>
    <row r="475" spans="1:7" ht="15">
      <c r="A475" s="85" t="s">
        <v>1564</v>
      </c>
      <c r="B475" s="85">
        <v>3</v>
      </c>
      <c r="C475" s="122">
        <v>0.012371095712218404</v>
      </c>
      <c r="D475" s="85" t="s">
        <v>1473</v>
      </c>
      <c r="E475" s="85" t="b">
        <v>0</v>
      </c>
      <c r="F475" s="85" t="b">
        <v>0</v>
      </c>
      <c r="G475" s="85" t="b">
        <v>0</v>
      </c>
    </row>
    <row r="476" spans="1:7" ht="15">
      <c r="A476" s="85" t="s">
        <v>1565</v>
      </c>
      <c r="B476" s="85">
        <v>3</v>
      </c>
      <c r="C476" s="122">
        <v>0.012371095712218404</v>
      </c>
      <c r="D476" s="85" t="s">
        <v>1473</v>
      </c>
      <c r="E476" s="85" t="b">
        <v>0</v>
      </c>
      <c r="F476" s="85" t="b">
        <v>0</v>
      </c>
      <c r="G476" s="85" t="b">
        <v>0</v>
      </c>
    </row>
    <row r="477" spans="1:7" ht="15">
      <c r="A477" s="85" t="s">
        <v>1997</v>
      </c>
      <c r="B477" s="85">
        <v>2</v>
      </c>
      <c r="C477" s="122">
        <v>0.008247397141478936</v>
      </c>
      <c r="D477" s="85" t="s">
        <v>1473</v>
      </c>
      <c r="E477" s="85" t="b">
        <v>0</v>
      </c>
      <c r="F477" s="85" t="b">
        <v>0</v>
      </c>
      <c r="G477" s="85" t="b">
        <v>0</v>
      </c>
    </row>
    <row r="478" spans="1:7" ht="15">
      <c r="A478" s="85" t="s">
        <v>1592</v>
      </c>
      <c r="B478" s="85">
        <v>2</v>
      </c>
      <c r="C478" s="122">
        <v>0.008247397141478936</v>
      </c>
      <c r="D478" s="85" t="s">
        <v>1473</v>
      </c>
      <c r="E478" s="85" t="b">
        <v>0</v>
      </c>
      <c r="F478" s="85" t="b">
        <v>0</v>
      </c>
      <c r="G478" s="85" t="b">
        <v>0</v>
      </c>
    </row>
    <row r="479" spans="1:7" ht="15">
      <c r="A479" s="85" t="s">
        <v>1937</v>
      </c>
      <c r="B479" s="85">
        <v>2</v>
      </c>
      <c r="C479" s="122">
        <v>0.016494794282957873</v>
      </c>
      <c r="D479" s="85" t="s">
        <v>1473</v>
      </c>
      <c r="E479" s="85" t="b">
        <v>0</v>
      </c>
      <c r="F479" s="85" t="b">
        <v>0</v>
      </c>
      <c r="G479" s="85" t="b">
        <v>0</v>
      </c>
    </row>
    <row r="480" spans="1:7" ht="15">
      <c r="A480" s="85" t="s">
        <v>2043</v>
      </c>
      <c r="B480" s="85">
        <v>2</v>
      </c>
      <c r="C480" s="122">
        <v>0.016494794282957873</v>
      </c>
      <c r="D480" s="85" t="s">
        <v>1473</v>
      </c>
      <c r="E480" s="85" t="b">
        <v>0</v>
      </c>
      <c r="F480" s="85" t="b">
        <v>0</v>
      </c>
      <c r="G480" s="85" t="b">
        <v>0</v>
      </c>
    </row>
    <row r="481" spans="1:7" ht="15">
      <c r="A481" s="85" t="s">
        <v>2045</v>
      </c>
      <c r="B481" s="85">
        <v>2</v>
      </c>
      <c r="C481" s="122">
        <v>0.016494794282957873</v>
      </c>
      <c r="D481" s="85" t="s">
        <v>1473</v>
      </c>
      <c r="E481" s="85" t="b">
        <v>1</v>
      </c>
      <c r="F481" s="85" t="b">
        <v>0</v>
      </c>
      <c r="G481" s="85" t="b">
        <v>0</v>
      </c>
    </row>
    <row r="482" spans="1:7" ht="15">
      <c r="A482" s="85" t="s">
        <v>2041</v>
      </c>
      <c r="B482" s="85">
        <v>2</v>
      </c>
      <c r="C482" s="122">
        <v>0.008247397141478936</v>
      </c>
      <c r="D482" s="85" t="s">
        <v>1473</v>
      </c>
      <c r="E482" s="85" t="b">
        <v>0</v>
      </c>
      <c r="F482" s="85" t="b">
        <v>0</v>
      </c>
      <c r="G482" s="85" t="b">
        <v>0</v>
      </c>
    </row>
    <row r="483" spans="1:7" ht="15">
      <c r="A483" s="85" t="s">
        <v>263</v>
      </c>
      <c r="B483" s="85">
        <v>2</v>
      </c>
      <c r="C483" s="122">
        <v>0.008247397141478936</v>
      </c>
      <c r="D483" s="85" t="s">
        <v>1473</v>
      </c>
      <c r="E483" s="85" t="b">
        <v>0</v>
      </c>
      <c r="F483" s="85" t="b">
        <v>0</v>
      </c>
      <c r="G483" s="85" t="b">
        <v>0</v>
      </c>
    </row>
    <row r="484" spans="1:7" ht="15">
      <c r="A484" s="85" t="s">
        <v>279</v>
      </c>
      <c r="B484" s="85">
        <v>6</v>
      </c>
      <c r="C484" s="122">
        <v>0.010864237965939124</v>
      </c>
      <c r="D484" s="85" t="s">
        <v>1474</v>
      </c>
      <c r="E484" s="85" t="b">
        <v>0</v>
      </c>
      <c r="F484" s="85" t="b">
        <v>0</v>
      </c>
      <c r="G484" s="85" t="b">
        <v>0</v>
      </c>
    </row>
    <row r="485" spans="1:7" ht="15">
      <c r="A485" s="85" t="s">
        <v>1613</v>
      </c>
      <c r="B485" s="85">
        <v>5</v>
      </c>
      <c r="C485" s="122">
        <v>0</v>
      </c>
      <c r="D485" s="85" t="s">
        <v>1474</v>
      </c>
      <c r="E485" s="85" t="b">
        <v>0</v>
      </c>
      <c r="F485" s="85" t="b">
        <v>0</v>
      </c>
      <c r="G485" s="85" t="b">
        <v>0</v>
      </c>
    </row>
    <row r="486" spans="1:7" ht="15">
      <c r="A486" s="85" t="s">
        <v>1935</v>
      </c>
      <c r="B486" s="85">
        <v>3</v>
      </c>
      <c r="C486" s="122">
        <v>0.005432118982969562</v>
      </c>
      <c r="D486" s="85" t="s">
        <v>1474</v>
      </c>
      <c r="E486" s="85" t="b">
        <v>1</v>
      </c>
      <c r="F486" s="85" t="b">
        <v>0</v>
      </c>
      <c r="G486" s="85" t="b">
        <v>0</v>
      </c>
    </row>
    <row r="487" spans="1:7" ht="15">
      <c r="A487" s="85" t="s">
        <v>1991</v>
      </c>
      <c r="B487" s="85">
        <v>3</v>
      </c>
      <c r="C487" s="122">
        <v>0.005432118982969562</v>
      </c>
      <c r="D487" s="85" t="s">
        <v>1474</v>
      </c>
      <c r="E487" s="85" t="b">
        <v>0</v>
      </c>
      <c r="F487" s="85" t="b">
        <v>0</v>
      </c>
      <c r="G487" s="85" t="b">
        <v>0</v>
      </c>
    </row>
    <row r="488" spans="1:7" ht="15">
      <c r="A488" s="85" t="s">
        <v>1937</v>
      </c>
      <c r="B488" s="85">
        <v>3</v>
      </c>
      <c r="C488" s="122">
        <v>0.005432118982969562</v>
      </c>
      <c r="D488" s="85" t="s">
        <v>1474</v>
      </c>
      <c r="E488" s="85" t="b">
        <v>0</v>
      </c>
      <c r="F488" s="85" t="b">
        <v>0</v>
      </c>
      <c r="G488" s="85" t="b">
        <v>0</v>
      </c>
    </row>
    <row r="489" spans="1:7" ht="15">
      <c r="A489" s="85" t="s">
        <v>1992</v>
      </c>
      <c r="B489" s="85">
        <v>3</v>
      </c>
      <c r="C489" s="122">
        <v>0.005432118982969562</v>
      </c>
      <c r="D489" s="85" t="s">
        <v>1474</v>
      </c>
      <c r="E489" s="85" t="b">
        <v>0</v>
      </c>
      <c r="F489" s="85" t="b">
        <v>0</v>
      </c>
      <c r="G489" s="85" t="b">
        <v>0</v>
      </c>
    </row>
    <row r="490" spans="1:7" ht="15">
      <c r="A490" s="85" t="s">
        <v>1955</v>
      </c>
      <c r="B490" s="85">
        <v>3</v>
      </c>
      <c r="C490" s="122">
        <v>0.005432118982969562</v>
      </c>
      <c r="D490" s="85" t="s">
        <v>1474</v>
      </c>
      <c r="E490" s="85" t="b">
        <v>0</v>
      </c>
      <c r="F490" s="85" t="b">
        <v>0</v>
      </c>
      <c r="G490" s="85" t="b">
        <v>0</v>
      </c>
    </row>
    <row r="491" spans="1:7" ht="15">
      <c r="A491" s="85" t="s">
        <v>1993</v>
      </c>
      <c r="B491" s="85">
        <v>3</v>
      </c>
      <c r="C491" s="122">
        <v>0.005432118982969562</v>
      </c>
      <c r="D491" s="85" t="s">
        <v>1474</v>
      </c>
      <c r="E491" s="85" t="b">
        <v>0</v>
      </c>
      <c r="F491" s="85" t="b">
        <v>1</v>
      </c>
      <c r="G491" s="85" t="b">
        <v>0</v>
      </c>
    </row>
    <row r="492" spans="1:7" ht="15">
      <c r="A492" s="85" t="s">
        <v>1947</v>
      </c>
      <c r="B492" s="85">
        <v>3</v>
      </c>
      <c r="C492" s="122">
        <v>0.005432118982969562</v>
      </c>
      <c r="D492" s="85" t="s">
        <v>1474</v>
      </c>
      <c r="E492" s="85" t="b">
        <v>0</v>
      </c>
      <c r="F492" s="85" t="b">
        <v>0</v>
      </c>
      <c r="G492" s="85" t="b">
        <v>0</v>
      </c>
    </row>
    <row r="493" spans="1:7" ht="15">
      <c r="A493" s="85" t="s">
        <v>1994</v>
      </c>
      <c r="B493" s="85">
        <v>3</v>
      </c>
      <c r="C493" s="122">
        <v>0.005432118982969562</v>
      </c>
      <c r="D493" s="85" t="s">
        <v>1474</v>
      </c>
      <c r="E493" s="85" t="b">
        <v>0</v>
      </c>
      <c r="F493" s="85" t="b">
        <v>0</v>
      </c>
      <c r="G493" s="85" t="b">
        <v>0</v>
      </c>
    </row>
    <row r="494" spans="1:7" ht="15">
      <c r="A494" s="85" t="s">
        <v>1995</v>
      </c>
      <c r="B494" s="85">
        <v>3</v>
      </c>
      <c r="C494" s="122">
        <v>0.005432118982969562</v>
      </c>
      <c r="D494" s="85" t="s">
        <v>1474</v>
      </c>
      <c r="E494" s="85" t="b">
        <v>0</v>
      </c>
      <c r="F494" s="85" t="b">
        <v>0</v>
      </c>
      <c r="G494" s="85" t="b">
        <v>0</v>
      </c>
    </row>
    <row r="495" spans="1:7" ht="15">
      <c r="A495" s="85" t="s">
        <v>1948</v>
      </c>
      <c r="B495" s="85">
        <v>3</v>
      </c>
      <c r="C495" s="122">
        <v>0.005432118982969562</v>
      </c>
      <c r="D495" s="85" t="s">
        <v>1474</v>
      </c>
      <c r="E495" s="85" t="b">
        <v>0</v>
      </c>
      <c r="F495" s="85" t="b">
        <v>0</v>
      </c>
      <c r="G495" s="85" t="b">
        <v>0</v>
      </c>
    </row>
    <row r="496" spans="1:7" ht="15">
      <c r="A496" s="85" t="s">
        <v>1996</v>
      </c>
      <c r="B496" s="85">
        <v>3</v>
      </c>
      <c r="C496" s="122">
        <v>0.005432118982969562</v>
      </c>
      <c r="D496" s="85" t="s">
        <v>1474</v>
      </c>
      <c r="E496" s="85" t="b">
        <v>0</v>
      </c>
      <c r="F496" s="85" t="b">
        <v>0</v>
      </c>
      <c r="G496" s="85" t="b">
        <v>0</v>
      </c>
    </row>
    <row r="497" spans="1:7" ht="15">
      <c r="A497" s="85" t="s">
        <v>244</v>
      </c>
      <c r="B497" s="85">
        <v>2</v>
      </c>
      <c r="C497" s="122">
        <v>0.008725507120695107</v>
      </c>
      <c r="D497" s="85" t="s">
        <v>1474</v>
      </c>
      <c r="E497" s="85" t="b">
        <v>0</v>
      </c>
      <c r="F497" s="85" t="b">
        <v>0</v>
      </c>
      <c r="G497" s="85" t="b">
        <v>0</v>
      </c>
    </row>
    <row r="498" spans="1:7" ht="15">
      <c r="A498" s="85" t="s">
        <v>1615</v>
      </c>
      <c r="B498" s="85">
        <v>2</v>
      </c>
      <c r="C498" s="122">
        <v>0.008725507120695107</v>
      </c>
      <c r="D498" s="85" t="s">
        <v>1474</v>
      </c>
      <c r="E498" s="85" t="b">
        <v>0</v>
      </c>
      <c r="F498" s="85" t="b">
        <v>0</v>
      </c>
      <c r="G498" s="85" t="b">
        <v>0</v>
      </c>
    </row>
    <row r="499" spans="1:7" ht="15">
      <c r="A499" s="85" t="s">
        <v>1632</v>
      </c>
      <c r="B499" s="85">
        <v>2</v>
      </c>
      <c r="C499" s="122">
        <v>0.008725507120695107</v>
      </c>
      <c r="D499" s="85" t="s">
        <v>1474</v>
      </c>
      <c r="E499" s="85" t="b">
        <v>0</v>
      </c>
      <c r="F499" s="85" t="b">
        <v>0</v>
      </c>
      <c r="G499" s="85" t="b">
        <v>0</v>
      </c>
    </row>
    <row r="500" spans="1:7" ht="15">
      <c r="A500" s="85" t="s">
        <v>1633</v>
      </c>
      <c r="B500" s="85">
        <v>2</v>
      </c>
      <c r="C500" s="122">
        <v>0.008725507120695107</v>
      </c>
      <c r="D500" s="85" t="s">
        <v>1474</v>
      </c>
      <c r="E500" s="85" t="b">
        <v>0</v>
      </c>
      <c r="F500" s="85" t="b">
        <v>0</v>
      </c>
      <c r="G500" s="85" t="b">
        <v>0</v>
      </c>
    </row>
    <row r="501" spans="1:7" ht="15">
      <c r="A501" s="85" t="s">
        <v>263</v>
      </c>
      <c r="B501" s="85">
        <v>2</v>
      </c>
      <c r="C501" s="122">
        <v>0.008725507120695107</v>
      </c>
      <c r="D501" s="85" t="s">
        <v>1474</v>
      </c>
      <c r="E501" s="85" t="b">
        <v>0</v>
      </c>
      <c r="F501" s="85" t="b">
        <v>0</v>
      </c>
      <c r="G501" s="85" t="b">
        <v>0</v>
      </c>
    </row>
    <row r="502" spans="1:7" ht="15">
      <c r="A502" s="85" t="s">
        <v>1570</v>
      </c>
      <c r="B502" s="85">
        <v>5</v>
      </c>
      <c r="C502" s="122">
        <v>0</v>
      </c>
      <c r="D502" s="85" t="s">
        <v>1475</v>
      </c>
      <c r="E502" s="85" t="b">
        <v>0</v>
      </c>
      <c r="F502" s="85" t="b">
        <v>0</v>
      </c>
      <c r="G502" s="85" t="b">
        <v>0</v>
      </c>
    </row>
    <row r="503" spans="1:7" ht="15">
      <c r="A503" s="85" t="s">
        <v>1961</v>
      </c>
      <c r="B503" s="85">
        <v>4</v>
      </c>
      <c r="C503" s="122">
        <v>0.011180397400360713</v>
      </c>
      <c r="D503" s="85" t="s">
        <v>1475</v>
      </c>
      <c r="E503" s="85" t="b">
        <v>0</v>
      </c>
      <c r="F503" s="85" t="b">
        <v>0</v>
      </c>
      <c r="G503" s="85" t="b">
        <v>0</v>
      </c>
    </row>
    <row r="504" spans="1:7" ht="15">
      <c r="A504" s="85" t="s">
        <v>1591</v>
      </c>
      <c r="B504" s="85">
        <v>2</v>
      </c>
      <c r="C504" s="122">
        <v>0.005590198700180357</v>
      </c>
      <c r="D504" s="85" t="s">
        <v>1475</v>
      </c>
      <c r="E504" s="85" t="b">
        <v>0</v>
      </c>
      <c r="F504" s="85" t="b">
        <v>0</v>
      </c>
      <c r="G504" s="85" t="b">
        <v>0</v>
      </c>
    </row>
    <row r="505" spans="1:7" ht="15">
      <c r="A505" s="85" t="s">
        <v>220</v>
      </c>
      <c r="B505" s="85">
        <v>2</v>
      </c>
      <c r="C505" s="122">
        <v>0.005590198700180357</v>
      </c>
      <c r="D505" s="85" t="s">
        <v>1475</v>
      </c>
      <c r="E505" s="85" t="b">
        <v>0</v>
      </c>
      <c r="F505" s="85" t="b">
        <v>0</v>
      </c>
      <c r="G505" s="85" t="b">
        <v>0</v>
      </c>
    </row>
    <row r="506" spans="1:7" ht="15">
      <c r="A506" s="85" t="s">
        <v>1592</v>
      </c>
      <c r="B506" s="85">
        <v>2</v>
      </c>
      <c r="C506" s="122">
        <v>0.005590198700180357</v>
      </c>
      <c r="D506" s="85" t="s">
        <v>1475</v>
      </c>
      <c r="E506" s="85" t="b">
        <v>0</v>
      </c>
      <c r="F506" s="85" t="b">
        <v>0</v>
      </c>
      <c r="G506" s="85" t="b">
        <v>0</v>
      </c>
    </row>
    <row r="507" spans="1:7" ht="15">
      <c r="A507" s="85" t="s">
        <v>1617</v>
      </c>
      <c r="B507" s="85">
        <v>2</v>
      </c>
      <c r="C507" s="122">
        <v>0.005590198700180357</v>
      </c>
      <c r="D507" s="85" t="s">
        <v>1475</v>
      </c>
      <c r="E507" s="85" t="b">
        <v>0</v>
      </c>
      <c r="F507" s="85" t="b">
        <v>0</v>
      </c>
      <c r="G507" s="85" t="b">
        <v>0</v>
      </c>
    </row>
    <row r="508" spans="1:7" ht="15">
      <c r="A508" s="85" t="s">
        <v>2057</v>
      </c>
      <c r="B508" s="85">
        <v>2</v>
      </c>
      <c r="C508" s="122">
        <v>0.005590198700180357</v>
      </c>
      <c r="D508" s="85" t="s">
        <v>1475</v>
      </c>
      <c r="E508" s="85" t="b">
        <v>0</v>
      </c>
      <c r="F508" s="85" t="b">
        <v>0</v>
      </c>
      <c r="G508" s="85" t="b">
        <v>0</v>
      </c>
    </row>
    <row r="509" spans="1:7" ht="15">
      <c r="A509" s="85" t="s">
        <v>1625</v>
      </c>
      <c r="B509" s="85">
        <v>2</v>
      </c>
      <c r="C509" s="122">
        <v>0.005590198700180357</v>
      </c>
      <c r="D509" s="85" t="s">
        <v>1475</v>
      </c>
      <c r="E509" s="85" t="b">
        <v>0</v>
      </c>
      <c r="F509" s="85" t="b">
        <v>0</v>
      </c>
      <c r="G509" s="85" t="b">
        <v>0</v>
      </c>
    </row>
    <row r="510" spans="1:7" ht="15">
      <c r="A510" s="85" t="s">
        <v>2058</v>
      </c>
      <c r="B510" s="85">
        <v>2</v>
      </c>
      <c r="C510" s="122">
        <v>0.005590198700180357</v>
      </c>
      <c r="D510" s="85" t="s">
        <v>1475</v>
      </c>
      <c r="E510" s="85" t="b">
        <v>0</v>
      </c>
      <c r="F510" s="85" t="b">
        <v>0</v>
      </c>
      <c r="G510" s="85" t="b">
        <v>0</v>
      </c>
    </row>
    <row r="511" spans="1:7" ht="15">
      <c r="A511" s="85" t="s">
        <v>2059</v>
      </c>
      <c r="B511" s="85">
        <v>2</v>
      </c>
      <c r="C511" s="122">
        <v>0.005590198700180357</v>
      </c>
      <c r="D511" s="85" t="s">
        <v>1475</v>
      </c>
      <c r="E511" s="85" t="b">
        <v>0</v>
      </c>
      <c r="F511" s="85" t="b">
        <v>0</v>
      </c>
      <c r="G511" s="85" t="b">
        <v>0</v>
      </c>
    </row>
    <row r="512" spans="1:7" ht="15">
      <c r="A512" s="85" t="s">
        <v>2060</v>
      </c>
      <c r="B512" s="85">
        <v>2</v>
      </c>
      <c r="C512" s="122">
        <v>0.005590198700180357</v>
      </c>
      <c r="D512" s="85" t="s">
        <v>1475</v>
      </c>
      <c r="E512" s="85" t="b">
        <v>0</v>
      </c>
      <c r="F512" s="85" t="b">
        <v>0</v>
      </c>
      <c r="G512" s="85" t="b">
        <v>0</v>
      </c>
    </row>
    <row r="513" spans="1:7" ht="15">
      <c r="A513" s="85" t="s">
        <v>1999</v>
      </c>
      <c r="B513" s="85">
        <v>2</v>
      </c>
      <c r="C513" s="122">
        <v>0.005590198700180357</v>
      </c>
      <c r="D513" s="85" t="s">
        <v>1475</v>
      </c>
      <c r="E513" s="85" t="b">
        <v>0</v>
      </c>
      <c r="F513" s="85" t="b">
        <v>0</v>
      </c>
      <c r="G513" s="85" t="b">
        <v>0</v>
      </c>
    </row>
    <row r="514" spans="1:7" ht="15">
      <c r="A514" s="85" t="s">
        <v>2061</v>
      </c>
      <c r="B514" s="85">
        <v>2</v>
      </c>
      <c r="C514" s="122">
        <v>0.005590198700180357</v>
      </c>
      <c r="D514" s="85" t="s">
        <v>1475</v>
      </c>
      <c r="E514" s="85" t="b">
        <v>0</v>
      </c>
      <c r="F514" s="85" t="b">
        <v>0</v>
      </c>
      <c r="G514" s="85" t="b">
        <v>0</v>
      </c>
    </row>
    <row r="515" spans="1:7" ht="15">
      <c r="A515" s="85" t="s">
        <v>2062</v>
      </c>
      <c r="B515" s="85">
        <v>2</v>
      </c>
      <c r="C515" s="122">
        <v>0.005590198700180357</v>
      </c>
      <c r="D515" s="85" t="s">
        <v>1475</v>
      </c>
      <c r="E515" s="85" t="b">
        <v>0</v>
      </c>
      <c r="F515" s="85" t="b">
        <v>0</v>
      </c>
      <c r="G515" s="85" t="b">
        <v>0</v>
      </c>
    </row>
    <row r="516" spans="1:7" ht="15">
      <c r="A516" s="85" t="s">
        <v>1564</v>
      </c>
      <c r="B516" s="85">
        <v>2</v>
      </c>
      <c r="C516" s="122">
        <v>0</v>
      </c>
      <c r="D516" s="85" t="s">
        <v>1476</v>
      </c>
      <c r="E516" s="85" t="b">
        <v>0</v>
      </c>
      <c r="F516" s="85" t="b">
        <v>0</v>
      </c>
      <c r="G516" s="85" t="b">
        <v>0</v>
      </c>
    </row>
    <row r="517" spans="1:7" ht="15">
      <c r="A517" s="85" t="s">
        <v>1565</v>
      </c>
      <c r="B517" s="85">
        <v>2</v>
      </c>
      <c r="C517" s="122">
        <v>0</v>
      </c>
      <c r="D517" s="85" t="s">
        <v>1476</v>
      </c>
      <c r="E517" s="85" t="b">
        <v>0</v>
      </c>
      <c r="F517" s="85" t="b">
        <v>0</v>
      </c>
      <c r="G517"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2081</v>
      </c>
      <c r="B1" s="13" t="s">
        <v>2082</v>
      </c>
      <c r="C1" s="13" t="s">
        <v>2075</v>
      </c>
      <c r="D1" s="13" t="s">
        <v>2076</v>
      </c>
      <c r="E1" s="13" t="s">
        <v>2083</v>
      </c>
      <c r="F1" s="13" t="s">
        <v>144</v>
      </c>
      <c r="G1" s="13" t="s">
        <v>2084</v>
      </c>
      <c r="H1" s="13" t="s">
        <v>2085</v>
      </c>
      <c r="I1" s="13" t="s">
        <v>2086</v>
      </c>
      <c r="J1" s="13" t="s">
        <v>2087</v>
      </c>
      <c r="K1" s="13" t="s">
        <v>2088</v>
      </c>
      <c r="L1" s="13" t="s">
        <v>2089</v>
      </c>
    </row>
    <row r="2" spans="1:12" ht="15">
      <c r="A2" s="85" t="s">
        <v>1564</v>
      </c>
      <c r="B2" s="85" t="s">
        <v>1565</v>
      </c>
      <c r="C2" s="85">
        <v>36</v>
      </c>
      <c r="D2" s="122">
        <v>0.013180838880857616</v>
      </c>
      <c r="E2" s="122">
        <v>1.5578857853568289</v>
      </c>
      <c r="F2" s="85" t="s">
        <v>2077</v>
      </c>
      <c r="G2" s="85" t="b">
        <v>0</v>
      </c>
      <c r="H2" s="85" t="b">
        <v>0</v>
      </c>
      <c r="I2" s="85" t="b">
        <v>0</v>
      </c>
      <c r="J2" s="85" t="b">
        <v>0</v>
      </c>
      <c r="K2" s="85" t="b">
        <v>0</v>
      </c>
      <c r="L2" s="85" t="b">
        <v>0</v>
      </c>
    </row>
    <row r="3" spans="1:12" ht="15">
      <c r="A3" s="85" t="s">
        <v>1565</v>
      </c>
      <c r="B3" s="85" t="s">
        <v>1613</v>
      </c>
      <c r="C3" s="85">
        <v>22</v>
      </c>
      <c r="D3" s="122">
        <v>0.009388770204565806</v>
      </c>
      <c r="E3" s="122">
        <v>1.4350864347590804</v>
      </c>
      <c r="F3" s="85" t="s">
        <v>2077</v>
      </c>
      <c r="G3" s="85" t="b">
        <v>0</v>
      </c>
      <c r="H3" s="85" t="b">
        <v>0</v>
      </c>
      <c r="I3" s="85" t="b">
        <v>0</v>
      </c>
      <c r="J3" s="85" t="b">
        <v>0</v>
      </c>
      <c r="K3" s="85" t="b">
        <v>0</v>
      </c>
      <c r="L3" s="85" t="b">
        <v>0</v>
      </c>
    </row>
    <row r="4" spans="1:12" ht="15">
      <c r="A4" s="85" t="s">
        <v>1615</v>
      </c>
      <c r="B4" s="85" t="s">
        <v>1632</v>
      </c>
      <c r="C4" s="85">
        <v>17</v>
      </c>
      <c r="D4" s="122">
        <v>0.008552541555546177</v>
      </c>
      <c r="E4" s="122">
        <v>1.8827142276202256</v>
      </c>
      <c r="F4" s="85" t="s">
        <v>2077</v>
      </c>
      <c r="G4" s="85" t="b">
        <v>0</v>
      </c>
      <c r="H4" s="85" t="b">
        <v>0</v>
      </c>
      <c r="I4" s="85" t="b">
        <v>0</v>
      </c>
      <c r="J4" s="85" t="b">
        <v>0</v>
      </c>
      <c r="K4" s="85" t="b">
        <v>0</v>
      </c>
      <c r="L4" s="85" t="b">
        <v>0</v>
      </c>
    </row>
    <row r="5" spans="1:12" ht="15">
      <c r="A5" s="85" t="s">
        <v>1632</v>
      </c>
      <c r="B5" s="85" t="s">
        <v>1633</v>
      </c>
      <c r="C5" s="85">
        <v>17</v>
      </c>
      <c r="D5" s="122">
        <v>0.008552541555546177</v>
      </c>
      <c r="E5" s="122">
        <v>1.8827142276202256</v>
      </c>
      <c r="F5" s="85" t="s">
        <v>2077</v>
      </c>
      <c r="G5" s="85" t="b">
        <v>0</v>
      </c>
      <c r="H5" s="85" t="b">
        <v>0</v>
      </c>
      <c r="I5" s="85" t="b">
        <v>0</v>
      </c>
      <c r="J5" s="85" t="b">
        <v>0</v>
      </c>
      <c r="K5" s="85" t="b">
        <v>0</v>
      </c>
      <c r="L5" s="85" t="b">
        <v>0</v>
      </c>
    </row>
    <row r="6" spans="1:12" ht="15">
      <c r="A6" s="85" t="s">
        <v>1613</v>
      </c>
      <c r="B6" s="85" t="s">
        <v>1615</v>
      </c>
      <c r="C6" s="85">
        <v>16</v>
      </c>
      <c r="D6" s="122">
        <v>0.008336610398342308</v>
      </c>
      <c r="E6" s="122">
        <v>1.63453653928152</v>
      </c>
      <c r="F6" s="85" t="s">
        <v>2077</v>
      </c>
      <c r="G6" s="85" t="b">
        <v>0</v>
      </c>
      <c r="H6" s="85" t="b">
        <v>0</v>
      </c>
      <c r="I6" s="85" t="b">
        <v>0</v>
      </c>
      <c r="J6" s="85" t="b">
        <v>0</v>
      </c>
      <c r="K6" s="85" t="b">
        <v>0</v>
      </c>
      <c r="L6" s="85" t="b">
        <v>0</v>
      </c>
    </row>
    <row r="7" spans="1:12" ht="15">
      <c r="A7" s="85" t="s">
        <v>1594</v>
      </c>
      <c r="B7" s="85" t="s">
        <v>1570</v>
      </c>
      <c r="C7" s="85">
        <v>14</v>
      </c>
      <c r="D7" s="122">
        <v>0.007847967812038009</v>
      </c>
      <c r="E7" s="122">
        <v>1.6930501613752704</v>
      </c>
      <c r="F7" s="85" t="s">
        <v>2077</v>
      </c>
      <c r="G7" s="85" t="b">
        <v>0</v>
      </c>
      <c r="H7" s="85" t="b">
        <v>0</v>
      </c>
      <c r="I7" s="85" t="b">
        <v>0</v>
      </c>
      <c r="J7" s="85" t="b">
        <v>0</v>
      </c>
      <c r="K7" s="85" t="b">
        <v>0</v>
      </c>
      <c r="L7" s="85" t="b">
        <v>0</v>
      </c>
    </row>
    <row r="8" spans="1:12" ht="15">
      <c r="A8" s="85" t="s">
        <v>1595</v>
      </c>
      <c r="B8" s="85" t="s">
        <v>1591</v>
      </c>
      <c r="C8" s="85">
        <v>14</v>
      </c>
      <c r="D8" s="122">
        <v>0.007847967812038009</v>
      </c>
      <c r="E8" s="122">
        <v>1.6065078156812764</v>
      </c>
      <c r="F8" s="85" t="s">
        <v>2077</v>
      </c>
      <c r="G8" s="85" t="b">
        <v>0</v>
      </c>
      <c r="H8" s="85" t="b">
        <v>0</v>
      </c>
      <c r="I8" s="85" t="b">
        <v>0</v>
      </c>
      <c r="J8" s="85" t="b">
        <v>0</v>
      </c>
      <c r="K8" s="85" t="b">
        <v>0</v>
      </c>
      <c r="L8" s="85" t="b">
        <v>0</v>
      </c>
    </row>
    <row r="9" spans="1:12" ht="15">
      <c r="A9" s="85" t="s">
        <v>1609</v>
      </c>
      <c r="B9" s="85" t="s">
        <v>1610</v>
      </c>
      <c r="C9" s="85">
        <v>14</v>
      </c>
      <c r="D9" s="122">
        <v>0.007847967812038009</v>
      </c>
      <c r="E9" s="122">
        <v>1.9918586970452936</v>
      </c>
      <c r="F9" s="85" t="s">
        <v>2077</v>
      </c>
      <c r="G9" s="85" t="b">
        <v>0</v>
      </c>
      <c r="H9" s="85" t="b">
        <v>0</v>
      </c>
      <c r="I9" s="85" t="b">
        <v>0</v>
      </c>
      <c r="J9" s="85" t="b">
        <v>0</v>
      </c>
      <c r="K9" s="85" t="b">
        <v>0</v>
      </c>
      <c r="L9" s="85" t="b">
        <v>0</v>
      </c>
    </row>
    <row r="10" spans="1:12" ht="15">
      <c r="A10" s="85" t="s">
        <v>1612</v>
      </c>
      <c r="B10" s="85" t="s">
        <v>1564</v>
      </c>
      <c r="C10" s="85">
        <v>14</v>
      </c>
      <c r="D10" s="122">
        <v>0.007847967812038009</v>
      </c>
      <c r="E10" s="122">
        <v>1.5765445923038333</v>
      </c>
      <c r="F10" s="85" t="s">
        <v>2077</v>
      </c>
      <c r="G10" s="85" t="b">
        <v>0</v>
      </c>
      <c r="H10" s="85" t="b">
        <v>0</v>
      </c>
      <c r="I10" s="85" t="b">
        <v>0</v>
      </c>
      <c r="J10" s="85" t="b">
        <v>0</v>
      </c>
      <c r="K10" s="85" t="b">
        <v>0</v>
      </c>
      <c r="L10" s="85" t="b">
        <v>0</v>
      </c>
    </row>
    <row r="11" spans="1:12" ht="15">
      <c r="A11" s="85" t="s">
        <v>1570</v>
      </c>
      <c r="B11" s="85" t="s">
        <v>1596</v>
      </c>
      <c r="C11" s="85">
        <v>13</v>
      </c>
      <c r="D11" s="122">
        <v>0.007572607192373742</v>
      </c>
      <c r="E11" s="122">
        <v>1.628680794632468</v>
      </c>
      <c r="F11" s="85" t="s">
        <v>2077</v>
      </c>
      <c r="G11" s="85" t="b">
        <v>0</v>
      </c>
      <c r="H11" s="85" t="b">
        <v>0</v>
      </c>
      <c r="I11" s="85" t="b">
        <v>0</v>
      </c>
      <c r="J11" s="85" t="b">
        <v>0</v>
      </c>
      <c r="K11" s="85" t="b">
        <v>0</v>
      </c>
      <c r="L11" s="85" t="b">
        <v>0</v>
      </c>
    </row>
    <row r="12" spans="1:12" ht="15">
      <c r="A12" s="85" t="s">
        <v>1610</v>
      </c>
      <c r="B12" s="85" t="s">
        <v>1611</v>
      </c>
      <c r="C12" s="85">
        <v>13</v>
      </c>
      <c r="D12" s="122">
        <v>0.007572607192373742</v>
      </c>
      <c r="E12" s="122">
        <v>1.8505295442488243</v>
      </c>
      <c r="F12" s="85" t="s">
        <v>2077</v>
      </c>
      <c r="G12" s="85" t="b">
        <v>0</v>
      </c>
      <c r="H12" s="85" t="b">
        <v>0</v>
      </c>
      <c r="I12" s="85" t="b">
        <v>0</v>
      </c>
      <c r="J12" s="85" t="b">
        <v>0</v>
      </c>
      <c r="K12" s="85" t="b">
        <v>0</v>
      </c>
      <c r="L12" s="85" t="b">
        <v>0</v>
      </c>
    </row>
    <row r="13" spans="1:12" ht="15">
      <c r="A13" s="85" t="s">
        <v>1611</v>
      </c>
      <c r="B13" s="85" t="s">
        <v>1612</v>
      </c>
      <c r="C13" s="85">
        <v>13</v>
      </c>
      <c r="D13" s="122">
        <v>0.007572607192373742</v>
      </c>
      <c r="E13" s="122">
        <v>1.8205663208713811</v>
      </c>
      <c r="F13" s="85" t="s">
        <v>2077</v>
      </c>
      <c r="G13" s="85" t="b">
        <v>0</v>
      </c>
      <c r="H13" s="85" t="b">
        <v>0</v>
      </c>
      <c r="I13" s="85" t="b">
        <v>0</v>
      </c>
      <c r="J13" s="85" t="b">
        <v>0</v>
      </c>
      <c r="K13" s="85" t="b">
        <v>0</v>
      </c>
      <c r="L13" s="85" t="b">
        <v>0</v>
      </c>
    </row>
    <row r="14" spans="1:12" ht="15">
      <c r="A14" s="85" t="s">
        <v>1605</v>
      </c>
      <c r="B14" s="85" t="s">
        <v>1614</v>
      </c>
      <c r="C14" s="85">
        <v>13</v>
      </c>
      <c r="D14" s="122">
        <v>0.007572607192373742</v>
      </c>
      <c r="E14" s="122">
        <v>1.7255908076405244</v>
      </c>
      <c r="F14" s="85" t="s">
        <v>2077</v>
      </c>
      <c r="G14" s="85" t="b">
        <v>0</v>
      </c>
      <c r="H14" s="85" t="b">
        <v>0</v>
      </c>
      <c r="I14" s="85" t="b">
        <v>0</v>
      </c>
      <c r="J14" s="85" t="b">
        <v>0</v>
      </c>
      <c r="K14" s="85" t="b">
        <v>0</v>
      </c>
      <c r="L14" s="85" t="b">
        <v>0</v>
      </c>
    </row>
    <row r="15" spans="1:12" ht="15">
      <c r="A15" s="85" t="s">
        <v>1592</v>
      </c>
      <c r="B15" s="85" t="s">
        <v>1591</v>
      </c>
      <c r="C15" s="85">
        <v>11</v>
      </c>
      <c r="D15" s="122">
        <v>0.006951597067043498</v>
      </c>
      <c r="E15" s="122">
        <v>1.2329271528686836</v>
      </c>
      <c r="F15" s="85" t="s">
        <v>2077</v>
      </c>
      <c r="G15" s="85" t="b">
        <v>0</v>
      </c>
      <c r="H15" s="85" t="b">
        <v>0</v>
      </c>
      <c r="I15" s="85" t="b">
        <v>0</v>
      </c>
      <c r="J15" s="85" t="b">
        <v>0</v>
      </c>
      <c r="K15" s="85" t="b">
        <v>0</v>
      </c>
      <c r="L15" s="85" t="b">
        <v>0</v>
      </c>
    </row>
    <row r="16" spans="1:12" ht="15">
      <c r="A16" s="85" t="s">
        <v>1633</v>
      </c>
      <c r="B16" s="85" t="s">
        <v>1605</v>
      </c>
      <c r="C16" s="85">
        <v>10</v>
      </c>
      <c r="D16" s="122">
        <v>0.00660179242368054</v>
      </c>
      <c r="E16" s="122">
        <v>1.5273265696336518</v>
      </c>
      <c r="F16" s="85" t="s">
        <v>2077</v>
      </c>
      <c r="G16" s="85" t="b">
        <v>0</v>
      </c>
      <c r="H16" s="85" t="b">
        <v>0</v>
      </c>
      <c r="I16" s="85" t="b">
        <v>0</v>
      </c>
      <c r="J16" s="85" t="b">
        <v>0</v>
      </c>
      <c r="K16" s="85" t="b">
        <v>0</v>
      </c>
      <c r="L16" s="85" t="b">
        <v>0</v>
      </c>
    </row>
    <row r="17" spans="1:12" ht="15">
      <c r="A17" s="85" t="s">
        <v>1565</v>
      </c>
      <c r="B17" s="85" t="s">
        <v>1592</v>
      </c>
      <c r="C17" s="85">
        <v>8</v>
      </c>
      <c r="D17" s="122">
        <v>0.005809913900815223</v>
      </c>
      <c r="E17" s="122">
        <v>0.9413960786062251</v>
      </c>
      <c r="F17" s="85" t="s">
        <v>2077</v>
      </c>
      <c r="G17" s="85" t="b">
        <v>0</v>
      </c>
      <c r="H17" s="85" t="b">
        <v>0</v>
      </c>
      <c r="I17" s="85" t="b">
        <v>0</v>
      </c>
      <c r="J17" s="85" t="b">
        <v>0</v>
      </c>
      <c r="K17" s="85" t="b">
        <v>0</v>
      </c>
      <c r="L17" s="85" t="b">
        <v>0</v>
      </c>
    </row>
    <row r="18" spans="1:12" ht="15">
      <c r="A18" s="85" t="s">
        <v>1928</v>
      </c>
      <c r="B18" s="85" t="s">
        <v>1598</v>
      </c>
      <c r="C18" s="85">
        <v>8</v>
      </c>
      <c r="D18" s="122">
        <v>0.005809913900815223</v>
      </c>
      <c r="E18" s="122">
        <v>1.9918586970452936</v>
      </c>
      <c r="F18" s="85" t="s">
        <v>2077</v>
      </c>
      <c r="G18" s="85" t="b">
        <v>0</v>
      </c>
      <c r="H18" s="85" t="b">
        <v>0</v>
      </c>
      <c r="I18" s="85" t="b">
        <v>0</v>
      </c>
      <c r="J18" s="85" t="b">
        <v>0</v>
      </c>
      <c r="K18" s="85" t="b">
        <v>0</v>
      </c>
      <c r="L18" s="85" t="b">
        <v>0</v>
      </c>
    </row>
    <row r="19" spans="1:12" ht="15">
      <c r="A19" s="85" t="s">
        <v>1929</v>
      </c>
      <c r="B19" s="85" t="s">
        <v>1930</v>
      </c>
      <c r="C19" s="85">
        <v>7</v>
      </c>
      <c r="D19" s="122">
        <v>0.005360391519957566</v>
      </c>
      <c r="E19" s="122">
        <v>2.292888692709275</v>
      </c>
      <c r="F19" s="85" t="s">
        <v>2077</v>
      </c>
      <c r="G19" s="85" t="b">
        <v>0</v>
      </c>
      <c r="H19" s="85" t="b">
        <v>0</v>
      </c>
      <c r="I19" s="85" t="b">
        <v>0</v>
      </c>
      <c r="J19" s="85" t="b">
        <v>0</v>
      </c>
      <c r="K19" s="85" t="b">
        <v>0</v>
      </c>
      <c r="L19" s="85" t="b">
        <v>0</v>
      </c>
    </row>
    <row r="20" spans="1:12" ht="15">
      <c r="A20" s="85" t="s">
        <v>1930</v>
      </c>
      <c r="B20" s="85" t="s">
        <v>1927</v>
      </c>
      <c r="C20" s="85">
        <v>7</v>
      </c>
      <c r="D20" s="122">
        <v>0.005360391519957566</v>
      </c>
      <c r="E20" s="122">
        <v>2.234896745731588</v>
      </c>
      <c r="F20" s="85" t="s">
        <v>2077</v>
      </c>
      <c r="G20" s="85" t="b">
        <v>0</v>
      </c>
      <c r="H20" s="85" t="b">
        <v>0</v>
      </c>
      <c r="I20" s="85" t="b">
        <v>0</v>
      </c>
      <c r="J20" s="85" t="b">
        <v>0</v>
      </c>
      <c r="K20" s="85" t="b">
        <v>0</v>
      </c>
      <c r="L20" s="85" t="b">
        <v>0</v>
      </c>
    </row>
    <row r="21" spans="1:12" ht="15">
      <c r="A21" s="85" t="s">
        <v>1927</v>
      </c>
      <c r="B21" s="85" t="s">
        <v>1564</v>
      </c>
      <c r="C21" s="85">
        <v>7</v>
      </c>
      <c r="D21" s="122">
        <v>0.005360391519957566</v>
      </c>
      <c r="E21" s="122">
        <v>1.5485158687035898</v>
      </c>
      <c r="F21" s="85" t="s">
        <v>2077</v>
      </c>
      <c r="G21" s="85" t="b">
        <v>0</v>
      </c>
      <c r="H21" s="85" t="b">
        <v>0</v>
      </c>
      <c r="I21" s="85" t="b">
        <v>0</v>
      </c>
      <c r="J21" s="85" t="b">
        <v>0</v>
      </c>
      <c r="K21" s="85" t="b">
        <v>0</v>
      </c>
      <c r="L21" s="85" t="b">
        <v>0</v>
      </c>
    </row>
    <row r="22" spans="1:12" ht="15">
      <c r="A22" s="85" t="s">
        <v>1591</v>
      </c>
      <c r="B22" s="85" t="s">
        <v>1925</v>
      </c>
      <c r="C22" s="85">
        <v>6</v>
      </c>
      <c r="D22" s="122">
        <v>0.0048684323033549755</v>
      </c>
      <c r="E22" s="122">
        <v>1.5959916969961212</v>
      </c>
      <c r="F22" s="85" t="s">
        <v>2077</v>
      </c>
      <c r="G22" s="85" t="b">
        <v>0</v>
      </c>
      <c r="H22" s="85" t="b">
        <v>0</v>
      </c>
      <c r="I22" s="85" t="b">
        <v>0</v>
      </c>
      <c r="J22" s="85" t="b">
        <v>0</v>
      </c>
      <c r="K22" s="85" t="b">
        <v>0</v>
      </c>
      <c r="L22" s="85" t="b">
        <v>0</v>
      </c>
    </row>
    <row r="23" spans="1:12" ht="15">
      <c r="A23" s="85" t="s">
        <v>1602</v>
      </c>
      <c r="B23" s="85" t="s">
        <v>1603</v>
      </c>
      <c r="C23" s="85">
        <v>6</v>
      </c>
      <c r="D23" s="122">
        <v>0.0048684323033549755</v>
      </c>
      <c r="E23" s="122">
        <v>2.359835482339888</v>
      </c>
      <c r="F23" s="85" t="s">
        <v>2077</v>
      </c>
      <c r="G23" s="85" t="b">
        <v>0</v>
      </c>
      <c r="H23" s="85" t="b">
        <v>0</v>
      </c>
      <c r="I23" s="85" t="b">
        <v>0</v>
      </c>
      <c r="J23" s="85" t="b">
        <v>0</v>
      </c>
      <c r="K23" s="85" t="b">
        <v>0</v>
      </c>
      <c r="L23" s="85" t="b">
        <v>0</v>
      </c>
    </row>
    <row r="24" spans="1:12" ht="15">
      <c r="A24" s="85" t="s">
        <v>1603</v>
      </c>
      <c r="B24" s="85" t="s">
        <v>1604</v>
      </c>
      <c r="C24" s="85">
        <v>6</v>
      </c>
      <c r="D24" s="122">
        <v>0.0048684323033549755</v>
      </c>
      <c r="E24" s="122">
        <v>2.359835482339888</v>
      </c>
      <c r="F24" s="85" t="s">
        <v>2077</v>
      </c>
      <c r="G24" s="85" t="b">
        <v>0</v>
      </c>
      <c r="H24" s="85" t="b">
        <v>0</v>
      </c>
      <c r="I24" s="85" t="b">
        <v>0</v>
      </c>
      <c r="J24" s="85" t="b">
        <v>0</v>
      </c>
      <c r="K24" s="85" t="b">
        <v>0</v>
      </c>
      <c r="L24" s="85" t="b">
        <v>0</v>
      </c>
    </row>
    <row r="25" spans="1:12" ht="15">
      <c r="A25" s="85" t="s">
        <v>1597</v>
      </c>
      <c r="B25" s="85" t="s">
        <v>1933</v>
      </c>
      <c r="C25" s="85">
        <v>6</v>
      </c>
      <c r="D25" s="122">
        <v>0.0048684323033549755</v>
      </c>
      <c r="E25" s="122">
        <v>1.9918586970452936</v>
      </c>
      <c r="F25" s="85" t="s">
        <v>2077</v>
      </c>
      <c r="G25" s="85" t="b">
        <v>0</v>
      </c>
      <c r="H25" s="85" t="b">
        <v>0</v>
      </c>
      <c r="I25" s="85" t="b">
        <v>0</v>
      </c>
      <c r="J25" s="85" t="b">
        <v>0</v>
      </c>
      <c r="K25" s="85" t="b">
        <v>0</v>
      </c>
      <c r="L25" s="85" t="b">
        <v>0</v>
      </c>
    </row>
    <row r="26" spans="1:12" ht="15">
      <c r="A26" s="85" t="s">
        <v>1613</v>
      </c>
      <c r="B26" s="85" t="s">
        <v>1600</v>
      </c>
      <c r="C26" s="85">
        <v>5</v>
      </c>
      <c r="D26" s="122">
        <v>0.004326901650367813</v>
      </c>
      <c r="E26" s="122">
        <v>1.359835482339888</v>
      </c>
      <c r="F26" s="85" t="s">
        <v>2077</v>
      </c>
      <c r="G26" s="85" t="b">
        <v>0</v>
      </c>
      <c r="H26" s="85" t="b">
        <v>0</v>
      </c>
      <c r="I26" s="85" t="b">
        <v>0</v>
      </c>
      <c r="J26" s="85" t="b">
        <v>0</v>
      </c>
      <c r="K26" s="85" t="b">
        <v>0</v>
      </c>
      <c r="L26" s="85" t="b">
        <v>0</v>
      </c>
    </row>
    <row r="27" spans="1:12" ht="15">
      <c r="A27" s="85" t="s">
        <v>1940</v>
      </c>
      <c r="B27" s="85" t="s">
        <v>1598</v>
      </c>
      <c r="C27" s="85">
        <v>5</v>
      </c>
      <c r="D27" s="122">
        <v>0.004326901650367813</v>
      </c>
      <c r="E27" s="122">
        <v>1.9918586970452936</v>
      </c>
      <c r="F27" s="85" t="s">
        <v>2077</v>
      </c>
      <c r="G27" s="85" t="b">
        <v>0</v>
      </c>
      <c r="H27" s="85" t="b">
        <v>0</v>
      </c>
      <c r="I27" s="85" t="b">
        <v>0</v>
      </c>
      <c r="J27" s="85" t="b">
        <v>0</v>
      </c>
      <c r="K27" s="85" t="b">
        <v>0</v>
      </c>
      <c r="L27" s="85" t="b">
        <v>0</v>
      </c>
    </row>
    <row r="28" spans="1:12" ht="15">
      <c r="A28" s="85" t="s">
        <v>1570</v>
      </c>
      <c r="B28" s="85" t="s">
        <v>1936</v>
      </c>
      <c r="C28" s="85">
        <v>5</v>
      </c>
      <c r="D28" s="122">
        <v>0.004326901650367813</v>
      </c>
      <c r="E28" s="122">
        <v>1.6116474553336877</v>
      </c>
      <c r="F28" s="85" t="s">
        <v>2077</v>
      </c>
      <c r="G28" s="85" t="b">
        <v>0</v>
      </c>
      <c r="H28" s="85" t="b">
        <v>0</v>
      </c>
      <c r="I28" s="85" t="b">
        <v>0</v>
      </c>
      <c r="J28" s="85" t="b">
        <v>0</v>
      </c>
      <c r="K28" s="85" t="b">
        <v>0</v>
      </c>
      <c r="L28" s="85" t="b">
        <v>0</v>
      </c>
    </row>
    <row r="29" spans="1:12" ht="15">
      <c r="A29" s="85" t="s">
        <v>1601</v>
      </c>
      <c r="B29" s="85" t="s">
        <v>1577</v>
      </c>
      <c r="C29" s="85">
        <v>5</v>
      </c>
      <c r="D29" s="122">
        <v>0.004326901650367813</v>
      </c>
      <c r="E29" s="122">
        <v>1.9918586970452936</v>
      </c>
      <c r="F29" s="85" t="s">
        <v>2077</v>
      </c>
      <c r="G29" s="85" t="b">
        <v>0</v>
      </c>
      <c r="H29" s="85" t="b">
        <v>0</v>
      </c>
      <c r="I29" s="85" t="b">
        <v>0</v>
      </c>
      <c r="J29" s="85" t="b">
        <v>0</v>
      </c>
      <c r="K29" s="85" t="b">
        <v>0</v>
      </c>
      <c r="L29" s="85" t="b">
        <v>0</v>
      </c>
    </row>
    <row r="30" spans="1:12" ht="15">
      <c r="A30" s="85" t="s">
        <v>263</v>
      </c>
      <c r="B30" s="85" t="s">
        <v>1609</v>
      </c>
      <c r="C30" s="85">
        <v>5</v>
      </c>
      <c r="D30" s="122">
        <v>0.004326901650367813</v>
      </c>
      <c r="E30" s="122">
        <v>1.5604949328863063</v>
      </c>
      <c r="F30" s="85" t="s">
        <v>2077</v>
      </c>
      <c r="G30" s="85" t="b">
        <v>0</v>
      </c>
      <c r="H30" s="85" t="b">
        <v>0</v>
      </c>
      <c r="I30" s="85" t="b">
        <v>0</v>
      </c>
      <c r="J30" s="85" t="b">
        <v>0</v>
      </c>
      <c r="K30" s="85" t="b">
        <v>0</v>
      </c>
      <c r="L30" s="85" t="b">
        <v>0</v>
      </c>
    </row>
    <row r="31" spans="1:12" ht="15">
      <c r="A31" s="85" t="s">
        <v>1617</v>
      </c>
      <c r="B31" s="85" t="s">
        <v>1618</v>
      </c>
      <c r="C31" s="85">
        <v>5</v>
      </c>
      <c r="D31" s="122">
        <v>0.004326901650367813</v>
      </c>
      <c r="E31" s="122">
        <v>2.0588054866759067</v>
      </c>
      <c r="F31" s="85" t="s">
        <v>2077</v>
      </c>
      <c r="G31" s="85" t="b">
        <v>0</v>
      </c>
      <c r="H31" s="85" t="b">
        <v>0</v>
      </c>
      <c r="I31" s="85" t="b">
        <v>0</v>
      </c>
      <c r="J31" s="85" t="b">
        <v>0</v>
      </c>
      <c r="K31" s="85" t="b">
        <v>0</v>
      </c>
      <c r="L31" s="85" t="b">
        <v>0</v>
      </c>
    </row>
    <row r="32" spans="1:12" ht="15">
      <c r="A32" s="85" t="s">
        <v>1618</v>
      </c>
      <c r="B32" s="85" t="s">
        <v>1619</v>
      </c>
      <c r="C32" s="85">
        <v>5</v>
      </c>
      <c r="D32" s="122">
        <v>0.004326901650367813</v>
      </c>
      <c r="E32" s="122">
        <v>2.439016728387513</v>
      </c>
      <c r="F32" s="85" t="s">
        <v>2077</v>
      </c>
      <c r="G32" s="85" t="b">
        <v>0</v>
      </c>
      <c r="H32" s="85" t="b">
        <v>0</v>
      </c>
      <c r="I32" s="85" t="b">
        <v>0</v>
      </c>
      <c r="J32" s="85" t="b">
        <v>0</v>
      </c>
      <c r="K32" s="85" t="b">
        <v>0</v>
      </c>
      <c r="L32" s="85" t="b">
        <v>0</v>
      </c>
    </row>
    <row r="33" spans="1:12" ht="15">
      <c r="A33" s="85" t="s">
        <v>1619</v>
      </c>
      <c r="B33" s="85" t="s">
        <v>1620</v>
      </c>
      <c r="C33" s="85">
        <v>5</v>
      </c>
      <c r="D33" s="122">
        <v>0.004326901650367813</v>
      </c>
      <c r="E33" s="122">
        <v>2.439016728387513</v>
      </c>
      <c r="F33" s="85" t="s">
        <v>2077</v>
      </c>
      <c r="G33" s="85" t="b">
        <v>0</v>
      </c>
      <c r="H33" s="85" t="b">
        <v>0</v>
      </c>
      <c r="I33" s="85" t="b">
        <v>0</v>
      </c>
      <c r="J33" s="85" t="b">
        <v>0</v>
      </c>
      <c r="K33" s="85" t="b">
        <v>0</v>
      </c>
      <c r="L33" s="85" t="b">
        <v>0</v>
      </c>
    </row>
    <row r="34" spans="1:12" ht="15">
      <c r="A34" s="85" t="s">
        <v>1620</v>
      </c>
      <c r="B34" s="85" t="s">
        <v>293</v>
      </c>
      <c r="C34" s="85">
        <v>5</v>
      </c>
      <c r="D34" s="122">
        <v>0.004326901650367813</v>
      </c>
      <c r="E34" s="122">
        <v>2.439016728387513</v>
      </c>
      <c r="F34" s="85" t="s">
        <v>2077</v>
      </c>
      <c r="G34" s="85" t="b">
        <v>0</v>
      </c>
      <c r="H34" s="85" t="b">
        <v>0</v>
      </c>
      <c r="I34" s="85" t="b">
        <v>0</v>
      </c>
      <c r="J34" s="85" t="b">
        <v>0</v>
      </c>
      <c r="K34" s="85" t="b">
        <v>0</v>
      </c>
      <c r="L34" s="85" t="b">
        <v>0</v>
      </c>
    </row>
    <row r="35" spans="1:12" ht="15">
      <c r="A35" s="85" t="s">
        <v>293</v>
      </c>
      <c r="B35" s="85" t="s">
        <v>1592</v>
      </c>
      <c r="C35" s="85">
        <v>5</v>
      </c>
      <c r="D35" s="122">
        <v>0.004326901650367813</v>
      </c>
      <c r="E35" s="122">
        <v>1.6065078156812764</v>
      </c>
      <c r="F35" s="85" t="s">
        <v>2077</v>
      </c>
      <c r="G35" s="85" t="b">
        <v>0</v>
      </c>
      <c r="H35" s="85" t="b">
        <v>0</v>
      </c>
      <c r="I35" s="85" t="b">
        <v>0</v>
      </c>
      <c r="J35" s="85" t="b">
        <v>0</v>
      </c>
      <c r="K35" s="85" t="b">
        <v>0</v>
      </c>
      <c r="L35" s="85" t="b">
        <v>0</v>
      </c>
    </row>
    <row r="36" spans="1:12" ht="15">
      <c r="A36" s="85" t="s">
        <v>1592</v>
      </c>
      <c r="B36" s="85" t="s">
        <v>292</v>
      </c>
      <c r="C36" s="85">
        <v>5</v>
      </c>
      <c r="D36" s="122">
        <v>0.004326901650367813</v>
      </c>
      <c r="E36" s="122">
        <v>1.7230133847527136</v>
      </c>
      <c r="F36" s="85" t="s">
        <v>2077</v>
      </c>
      <c r="G36" s="85" t="b">
        <v>0</v>
      </c>
      <c r="H36" s="85" t="b">
        <v>0</v>
      </c>
      <c r="I36" s="85" t="b">
        <v>0</v>
      </c>
      <c r="J36" s="85" t="b">
        <v>0</v>
      </c>
      <c r="K36" s="85" t="b">
        <v>0</v>
      </c>
      <c r="L36" s="85" t="b">
        <v>0</v>
      </c>
    </row>
    <row r="37" spans="1:12" ht="15">
      <c r="A37" s="85" t="s">
        <v>1949</v>
      </c>
      <c r="B37" s="85" t="s">
        <v>1934</v>
      </c>
      <c r="C37" s="85">
        <v>5</v>
      </c>
      <c r="D37" s="122">
        <v>0.004326901650367813</v>
      </c>
      <c r="E37" s="122">
        <v>2.359835482339888</v>
      </c>
      <c r="F37" s="85" t="s">
        <v>2077</v>
      </c>
      <c r="G37" s="85" t="b">
        <v>0</v>
      </c>
      <c r="H37" s="85" t="b">
        <v>0</v>
      </c>
      <c r="I37" s="85" t="b">
        <v>0</v>
      </c>
      <c r="J37" s="85" t="b">
        <v>0</v>
      </c>
      <c r="K37" s="85" t="b">
        <v>0</v>
      </c>
      <c r="L37" s="85" t="b">
        <v>0</v>
      </c>
    </row>
    <row r="38" spans="1:12" ht="15">
      <c r="A38" s="85" t="s">
        <v>1934</v>
      </c>
      <c r="B38" s="85" t="s">
        <v>1938</v>
      </c>
      <c r="C38" s="85">
        <v>5</v>
      </c>
      <c r="D38" s="122">
        <v>0.004326901650367813</v>
      </c>
      <c r="E38" s="122">
        <v>2.2806542362922633</v>
      </c>
      <c r="F38" s="85" t="s">
        <v>2077</v>
      </c>
      <c r="G38" s="85" t="b">
        <v>0</v>
      </c>
      <c r="H38" s="85" t="b">
        <v>0</v>
      </c>
      <c r="I38" s="85" t="b">
        <v>0</v>
      </c>
      <c r="J38" s="85" t="b">
        <v>0</v>
      </c>
      <c r="K38" s="85" t="b">
        <v>0</v>
      </c>
      <c r="L38" s="85" t="b">
        <v>0</v>
      </c>
    </row>
    <row r="39" spans="1:12" ht="15">
      <c r="A39" s="85" t="s">
        <v>1938</v>
      </c>
      <c r="B39" s="85" t="s">
        <v>1939</v>
      </c>
      <c r="C39" s="85">
        <v>5</v>
      </c>
      <c r="D39" s="122">
        <v>0.004326901650367813</v>
      </c>
      <c r="E39" s="122">
        <v>2.2806542362922633</v>
      </c>
      <c r="F39" s="85" t="s">
        <v>2077</v>
      </c>
      <c r="G39" s="85" t="b">
        <v>0</v>
      </c>
      <c r="H39" s="85" t="b">
        <v>0</v>
      </c>
      <c r="I39" s="85" t="b">
        <v>0</v>
      </c>
      <c r="J39" s="85" t="b">
        <v>0</v>
      </c>
      <c r="K39" s="85" t="b">
        <v>0</v>
      </c>
      <c r="L39" s="85" t="b">
        <v>0</v>
      </c>
    </row>
    <row r="40" spans="1:12" ht="15">
      <c r="A40" s="85" t="s">
        <v>1939</v>
      </c>
      <c r="B40" s="85" t="s">
        <v>1950</v>
      </c>
      <c r="C40" s="85">
        <v>5</v>
      </c>
      <c r="D40" s="122">
        <v>0.004326901650367813</v>
      </c>
      <c r="E40" s="122">
        <v>2.359835482339888</v>
      </c>
      <c r="F40" s="85" t="s">
        <v>2077</v>
      </c>
      <c r="G40" s="85" t="b">
        <v>0</v>
      </c>
      <c r="H40" s="85" t="b">
        <v>0</v>
      </c>
      <c r="I40" s="85" t="b">
        <v>0</v>
      </c>
      <c r="J40" s="85" t="b">
        <v>0</v>
      </c>
      <c r="K40" s="85" t="b">
        <v>0</v>
      </c>
      <c r="L40" s="85" t="b">
        <v>0</v>
      </c>
    </row>
    <row r="41" spans="1:12" ht="15">
      <c r="A41" s="85" t="s">
        <v>1950</v>
      </c>
      <c r="B41" s="85" t="s">
        <v>1951</v>
      </c>
      <c r="C41" s="85">
        <v>5</v>
      </c>
      <c r="D41" s="122">
        <v>0.004326901650367813</v>
      </c>
      <c r="E41" s="122">
        <v>2.439016728387513</v>
      </c>
      <c r="F41" s="85" t="s">
        <v>2077</v>
      </c>
      <c r="G41" s="85" t="b">
        <v>0</v>
      </c>
      <c r="H41" s="85" t="b">
        <v>0</v>
      </c>
      <c r="I41" s="85" t="b">
        <v>0</v>
      </c>
      <c r="J41" s="85" t="b">
        <v>0</v>
      </c>
      <c r="K41" s="85" t="b">
        <v>0</v>
      </c>
      <c r="L41" s="85" t="b">
        <v>0</v>
      </c>
    </row>
    <row r="42" spans="1:12" ht="15">
      <c r="A42" s="85" t="s">
        <v>1951</v>
      </c>
      <c r="B42" s="85" t="s">
        <v>264</v>
      </c>
      <c r="C42" s="85">
        <v>5</v>
      </c>
      <c r="D42" s="122">
        <v>0.004326901650367813</v>
      </c>
      <c r="E42" s="122">
        <v>2.359835482339888</v>
      </c>
      <c r="F42" s="85" t="s">
        <v>2077</v>
      </c>
      <c r="G42" s="85" t="b">
        <v>0</v>
      </c>
      <c r="H42" s="85" t="b">
        <v>0</v>
      </c>
      <c r="I42" s="85" t="b">
        <v>0</v>
      </c>
      <c r="J42" s="85" t="b">
        <v>0</v>
      </c>
      <c r="K42" s="85" t="b">
        <v>0</v>
      </c>
      <c r="L42" s="85" t="b">
        <v>0</v>
      </c>
    </row>
    <row r="43" spans="1:12" ht="15">
      <c r="A43" s="85" t="s">
        <v>264</v>
      </c>
      <c r="B43" s="85" t="s">
        <v>263</v>
      </c>
      <c r="C43" s="85">
        <v>5</v>
      </c>
      <c r="D43" s="122">
        <v>0.004326901650367813</v>
      </c>
      <c r="E43" s="122">
        <v>1.6696394023113743</v>
      </c>
      <c r="F43" s="85" t="s">
        <v>2077</v>
      </c>
      <c r="G43" s="85" t="b">
        <v>0</v>
      </c>
      <c r="H43" s="85" t="b">
        <v>0</v>
      </c>
      <c r="I43" s="85" t="b">
        <v>0</v>
      </c>
      <c r="J43" s="85" t="b">
        <v>0</v>
      </c>
      <c r="K43" s="85" t="b">
        <v>0</v>
      </c>
      <c r="L43" s="85" t="b">
        <v>0</v>
      </c>
    </row>
    <row r="44" spans="1:12" ht="15">
      <c r="A44" s="85" t="s">
        <v>263</v>
      </c>
      <c r="B44" s="85" t="s">
        <v>235</v>
      </c>
      <c r="C44" s="85">
        <v>5</v>
      </c>
      <c r="D44" s="122">
        <v>0.004326901650367813</v>
      </c>
      <c r="E44" s="122">
        <v>1.7066229685645444</v>
      </c>
      <c r="F44" s="85" t="s">
        <v>2077</v>
      </c>
      <c r="G44" s="85" t="b">
        <v>0</v>
      </c>
      <c r="H44" s="85" t="b">
        <v>0</v>
      </c>
      <c r="I44" s="85" t="b">
        <v>0</v>
      </c>
      <c r="J44" s="85" t="b">
        <v>0</v>
      </c>
      <c r="K44" s="85" t="b">
        <v>0</v>
      </c>
      <c r="L44" s="85" t="b">
        <v>0</v>
      </c>
    </row>
    <row r="45" spans="1:12" ht="15">
      <c r="A45" s="85" t="s">
        <v>1592</v>
      </c>
      <c r="B45" s="85" t="s">
        <v>1924</v>
      </c>
      <c r="C45" s="85">
        <v>4</v>
      </c>
      <c r="D45" s="122">
        <v>0.0037257613012296464</v>
      </c>
      <c r="E45" s="122">
        <v>1.2111300237738392</v>
      </c>
      <c r="F45" s="85" t="s">
        <v>2077</v>
      </c>
      <c r="G45" s="85" t="b">
        <v>0</v>
      </c>
      <c r="H45" s="85" t="b">
        <v>0</v>
      </c>
      <c r="I45" s="85" t="b">
        <v>0</v>
      </c>
      <c r="J45" s="85" t="b">
        <v>0</v>
      </c>
      <c r="K45" s="85" t="b">
        <v>0</v>
      </c>
      <c r="L45" s="85" t="b">
        <v>0</v>
      </c>
    </row>
    <row r="46" spans="1:12" ht="15">
      <c r="A46" s="85" t="s">
        <v>1591</v>
      </c>
      <c r="B46" s="85" t="s">
        <v>1931</v>
      </c>
      <c r="C46" s="85">
        <v>4</v>
      </c>
      <c r="D46" s="122">
        <v>0.0037257613012296464</v>
      </c>
      <c r="E46" s="122">
        <v>1.6161950830844083</v>
      </c>
      <c r="F46" s="85" t="s">
        <v>2077</v>
      </c>
      <c r="G46" s="85" t="b">
        <v>0</v>
      </c>
      <c r="H46" s="85" t="b">
        <v>0</v>
      </c>
      <c r="I46" s="85" t="b">
        <v>0</v>
      </c>
      <c r="J46" s="85" t="b">
        <v>0</v>
      </c>
      <c r="K46" s="85" t="b">
        <v>0</v>
      </c>
      <c r="L46" s="85" t="b">
        <v>0</v>
      </c>
    </row>
    <row r="47" spans="1:12" ht="15">
      <c r="A47" s="85" t="s">
        <v>1630</v>
      </c>
      <c r="B47" s="85" t="s">
        <v>297</v>
      </c>
      <c r="C47" s="85">
        <v>4</v>
      </c>
      <c r="D47" s="122">
        <v>0.0037257613012296464</v>
      </c>
      <c r="E47" s="122">
        <v>2.5359267413955693</v>
      </c>
      <c r="F47" s="85" t="s">
        <v>2077</v>
      </c>
      <c r="G47" s="85" t="b">
        <v>0</v>
      </c>
      <c r="H47" s="85" t="b">
        <v>0</v>
      </c>
      <c r="I47" s="85" t="b">
        <v>0</v>
      </c>
      <c r="J47" s="85" t="b">
        <v>0</v>
      </c>
      <c r="K47" s="85" t="b">
        <v>0</v>
      </c>
      <c r="L47" s="85" t="b">
        <v>0</v>
      </c>
    </row>
    <row r="48" spans="1:12" ht="15">
      <c r="A48" s="85" t="s">
        <v>297</v>
      </c>
      <c r="B48" s="85" t="s">
        <v>1631</v>
      </c>
      <c r="C48" s="85">
        <v>4</v>
      </c>
      <c r="D48" s="122">
        <v>0.0037257613012296464</v>
      </c>
      <c r="E48" s="122">
        <v>2.5359267413955693</v>
      </c>
      <c r="F48" s="85" t="s">
        <v>2077</v>
      </c>
      <c r="G48" s="85" t="b">
        <v>0</v>
      </c>
      <c r="H48" s="85" t="b">
        <v>0</v>
      </c>
      <c r="I48" s="85" t="b">
        <v>0</v>
      </c>
      <c r="J48" s="85" t="b">
        <v>0</v>
      </c>
      <c r="K48" s="85" t="b">
        <v>0</v>
      </c>
      <c r="L48" s="85" t="b">
        <v>0</v>
      </c>
    </row>
    <row r="49" spans="1:12" ht="15">
      <c r="A49" s="85" t="s">
        <v>1631</v>
      </c>
      <c r="B49" s="85" t="s">
        <v>1564</v>
      </c>
      <c r="C49" s="85">
        <v>4</v>
      </c>
      <c r="D49" s="122">
        <v>0.0037257613012296464</v>
      </c>
      <c r="E49" s="122">
        <v>1.6065078156812764</v>
      </c>
      <c r="F49" s="85" t="s">
        <v>2077</v>
      </c>
      <c r="G49" s="85" t="b">
        <v>0</v>
      </c>
      <c r="H49" s="85" t="b">
        <v>0</v>
      </c>
      <c r="I49" s="85" t="b">
        <v>0</v>
      </c>
      <c r="J49" s="85" t="b">
        <v>0</v>
      </c>
      <c r="K49" s="85" t="b">
        <v>0</v>
      </c>
      <c r="L49" s="85" t="b">
        <v>0</v>
      </c>
    </row>
    <row r="50" spans="1:12" ht="15">
      <c r="A50" s="85" t="s">
        <v>1633</v>
      </c>
      <c r="B50" s="85" t="s">
        <v>1634</v>
      </c>
      <c r="C50" s="85">
        <v>4</v>
      </c>
      <c r="D50" s="122">
        <v>0.0037257613012296464</v>
      </c>
      <c r="E50" s="122">
        <v>1.5095978026732202</v>
      </c>
      <c r="F50" s="85" t="s">
        <v>2077</v>
      </c>
      <c r="G50" s="85" t="b">
        <v>0</v>
      </c>
      <c r="H50" s="85" t="b">
        <v>0</v>
      </c>
      <c r="I50" s="85" t="b">
        <v>0</v>
      </c>
      <c r="J50" s="85" t="b">
        <v>0</v>
      </c>
      <c r="K50" s="85" t="b">
        <v>0</v>
      </c>
      <c r="L50" s="85" t="b">
        <v>0</v>
      </c>
    </row>
    <row r="51" spans="1:12" ht="15">
      <c r="A51" s="85" t="s">
        <v>1634</v>
      </c>
      <c r="B51" s="85" t="s">
        <v>1954</v>
      </c>
      <c r="C51" s="85">
        <v>4</v>
      </c>
      <c r="D51" s="122">
        <v>0.0037257613012296464</v>
      </c>
      <c r="E51" s="122">
        <v>2.0965940475653064</v>
      </c>
      <c r="F51" s="85" t="s">
        <v>2077</v>
      </c>
      <c r="G51" s="85" t="b">
        <v>0</v>
      </c>
      <c r="H51" s="85" t="b">
        <v>0</v>
      </c>
      <c r="I51" s="85" t="b">
        <v>0</v>
      </c>
      <c r="J51" s="85" t="b">
        <v>0</v>
      </c>
      <c r="K51" s="85" t="b">
        <v>0</v>
      </c>
      <c r="L51" s="85" t="b">
        <v>0</v>
      </c>
    </row>
    <row r="52" spans="1:12" ht="15">
      <c r="A52" s="85" t="s">
        <v>1591</v>
      </c>
      <c r="B52" s="85" t="s">
        <v>1924</v>
      </c>
      <c r="C52" s="85">
        <v>4</v>
      </c>
      <c r="D52" s="122">
        <v>0.0037257613012296464</v>
      </c>
      <c r="E52" s="122">
        <v>1.3473497707918283</v>
      </c>
      <c r="F52" s="85" t="s">
        <v>2077</v>
      </c>
      <c r="G52" s="85" t="b">
        <v>0</v>
      </c>
      <c r="H52" s="85" t="b">
        <v>0</v>
      </c>
      <c r="I52" s="85" t="b">
        <v>0</v>
      </c>
      <c r="J52" s="85" t="b">
        <v>0</v>
      </c>
      <c r="K52" s="85" t="b">
        <v>0</v>
      </c>
      <c r="L52" s="85" t="b">
        <v>0</v>
      </c>
    </row>
    <row r="53" spans="1:12" ht="15">
      <c r="A53" s="85" t="s">
        <v>1924</v>
      </c>
      <c r="B53" s="85" t="s">
        <v>1925</v>
      </c>
      <c r="C53" s="85">
        <v>4</v>
      </c>
      <c r="D53" s="122">
        <v>0.0037257613012296464</v>
      </c>
      <c r="E53" s="122">
        <v>1.6194727928456443</v>
      </c>
      <c r="F53" s="85" t="s">
        <v>2077</v>
      </c>
      <c r="G53" s="85" t="b">
        <v>0</v>
      </c>
      <c r="H53" s="85" t="b">
        <v>0</v>
      </c>
      <c r="I53" s="85" t="b">
        <v>0</v>
      </c>
      <c r="J53" s="85" t="b">
        <v>0</v>
      </c>
      <c r="K53" s="85" t="b">
        <v>0</v>
      </c>
      <c r="L53" s="85" t="b">
        <v>0</v>
      </c>
    </row>
    <row r="54" spans="1:12" ht="15">
      <c r="A54" s="85" t="s">
        <v>1577</v>
      </c>
      <c r="B54" s="85" t="s">
        <v>1946</v>
      </c>
      <c r="C54" s="85">
        <v>4</v>
      </c>
      <c r="D54" s="122">
        <v>0.0037257613012296464</v>
      </c>
      <c r="E54" s="122">
        <v>1.8949486840372372</v>
      </c>
      <c r="F54" s="85" t="s">
        <v>2077</v>
      </c>
      <c r="G54" s="85" t="b">
        <v>0</v>
      </c>
      <c r="H54" s="85" t="b">
        <v>0</v>
      </c>
      <c r="I54" s="85" t="b">
        <v>0</v>
      </c>
      <c r="J54" s="85" t="b">
        <v>0</v>
      </c>
      <c r="K54" s="85" t="b">
        <v>0</v>
      </c>
      <c r="L54" s="85" t="b">
        <v>0</v>
      </c>
    </row>
    <row r="55" spans="1:12" ht="15">
      <c r="A55" s="85" t="s">
        <v>1925</v>
      </c>
      <c r="B55" s="85" t="s">
        <v>1932</v>
      </c>
      <c r="C55" s="85">
        <v>4</v>
      </c>
      <c r="D55" s="122">
        <v>0.0037257613012296464</v>
      </c>
      <c r="E55" s="122">
        <v>2.1959786797012186</v>
      </c>
      <c r="F55" s="85" t="s">
        <v>2077</v>
      </c>
      <c r="G55" s="85" t="b">
        <v>0</v>
      </c>
      <c r="H55" s="85" t="b">
        <v>0</v>
      </c>
      <c r="I55" s="85" t="b">
        <v>0</v>
      </c>
      <c r="J55" s="85" t="b">
        <v>0</v>
      </c>
      <c r="K55" s="85" t="b">
        <v>0</v>
      </c>
      <c r="L55" s="85" t="b">
        <v>0</v>
      </c>
    </row>
    <row r="56" spans="1:12" ht="15">
      <c r="A56" s="85" t="s">
        <v>1605</v>
      </c>
      <c r="B56" s="85" t="s">
        <v>1602</v>
      </c>
      <c r="C56" s="85">
        <v>4</v>
      </c>
      <c r="D56" s="122">
        <v>0.0037257613012296464</v>
      </c>
      <c r="E56" s="122">
        <v>1.5816842319562445</v>
      </c>
      <c r="F56" s="85" t="s">
        <v>2077</v>
      </c>
      <c r="G56" s="85" t="b">
        <v>0</v>
      </c>
      <c r="H56" s="85" t="b">
        <v>0</v>
      </c>
      <c r="I56" s="85" t="b">
        <v>0</v>
      </c>
      <c r="J56" s="85" t="b">
        <v>0</v>
      </c>
      <c r="K56" s="85" t="b">
        <v>0</v>
      </c>
      <c r="L56" s="85" t="b">
        <v>0</v>
      </c>
    </row>
    <row r="57" spans="1:12" ht="15">
      <c r="A57" s="85" t="s">
        <v>1957</v>
      </c>
      <c r="B57" s="85" t="s">
        <v>1958</v>
      </c>
      <c r="C57" s="85">
        <v>4</v>
      </c>
      <c r="D57" s="122">
        <v>0.0037257613012296464</v>
      </c>
      <c r="E57" s="122">
        <v>2.5359267413955693</v>
      </c>
      <c r="F57" s="85" t="s">
        <v>2077</v>
      </c>
      <c r="G57" s="85" t="b">
        <v>0</v>
      </c>
      <c r="H57" s="85" t="b">
        <v>0</v>
      </c>
      <c r="I57" s="85" t="b">
        <v>0</v>
      </c>
      <c r="J57" s="85" t="b">
        <v>0</v>
      </c>
      <c r="K57" s="85" t="b">
        <v>1</v>
      </c>
      <c r="L57" s="85" t="b">
        <v>0</v>
      </c>
    </row>
    <row r="58" spans="1:12" ht="15">
      <c r="A58" s="85" t="s">
        <v>1948</v>
      </c>
      <c r="B58" s="85" t="s">
        <v>1613</v>
      </c>
      <c r="C58" s="85">
        <v>4</v>
      </c>
      <c r="D58" s="122">
        <v>0.0037257613012296464</v>
      </c>
      <c r="E58" s="122">
        <v>1.563955464995813</v>
      </c>
      <c r="F58" s="85" t="s">
        <v>2077</v>
      </c>
      <c r="G58" s="85" t="b">
        <v>0</v>
      </c>
      <c r="H58" s="85" t="b">
        <v>0</v>
      </c>
      <c r="I58" s="85" t="b">
        <v>0</v>
      </c>
      <c r="J58" s="85" t="b">
        <v>0</v>
      </c>
      <c r="K58" s="85" t="b">
        <v>0</v>
      </c>
      <c r="L58" s="85" t="b">
        <v>0</v>
      </c>
    </row>
    <row r="59" spans="1:12" ht="15">
      <c r="A59" s="85" t="s">
        <v>1614</v>
      </c>
      <c r="B59" s="85" t="s">
        <v>1959</v>
      </c>
      <c r="C59" s="85">
        <v>4</v>
      </c>
      <c r="D59" s="122">
        <v>0.0037257613012296464</v>
      </c>
      <c r="E59" s="122">
        <v>1.9918586970452936</v>
      </c>
      <c r="F59" s="85" t="s">
        <v>2077</v>
      </c>
      <c r="G59" s="85" t="b">
        <v>0</v>
      </c>
      <c r="H59" s="85" t="b">
        <v>0</v>
      </c>
      <c r="I59" s="85" t="b">
        <v>0</v>
      </c>
      <c r="J59" s="85" t="b">
        <v>0</v>
      </c>
      <c r="K59" s="85" t="b">
        <v>0</v>
      </c>
      <c r="L59" s="85" t="b">
        <v>0</v>
      </c>
    </row>
    <row r="60" spans="1:12" ht="15">
      <c r="A60" s="85" t="s">
        <v>241</v>
      </c>
      <c r="B60" s="85" t="s">
        <v>1617</v>
      </c>
      <c r="C60" s="85">
        <v>4</v>
      </c>
      <c r="D60" s="122">
        <v>0.0037257613012296464</v>
      </c>
      <c r="E60" s="122">
        <v>2.234896745731588</v>
      </c>
      <c r="F60" s="85" t="s">
        <v>2077</v>
      </c>
      <c r="G60" s="85" t="b">
        <v>0</v>
      </c>
      <c r="H60" s="85" t="b">
        <v>0</v>
      </c>
      <c r="I60" s="85" t="b">
        <v>0</v>
      </c>
      <c r="J60" s="85" t="b">
        <v>0</v>
      </c>
      <c r="K60" s="85" t="b">
        <v>0</v>
      </c>
      <c r="L60" s="85" t="b">
        <v>0</v>
      </c>
    </row>
    <row r="61" spans="1:12" ht="15">
      <c r="A61" s="85" t="s">
        <v>226</v>
      </c>
      <c r="B61" s="85" t="s">
        <v>1949</v>
      </c>
      <c r="C61" s="85">
        <v>4</v>
      </c>
      <c r="D61" s="122">
        <v>0.0037257613012296464</v>
      </c>
      <c r="E61" s="122">
        <v>2.5359267413955693</v>
      </c>
      <c r="F61" s="85" t="s">
        <v>2077</v>
      </c>
      <c r="G61" s="85" t="b">
        <v>0</v>
      </c>
      <c r="H61" s="85" t="b">
        <v>0</v>
      </c>
      <c r="I61" s="85" t="b">
        <v>0</v>
      </c>
      <c r="J61" s="85" t="b">
        <v>0</v>
      </c>
      <c r="K61" s="85" t="b">
        <v>0</v>
      </c>
      <c r="L61" s="85" t="b">
        <v>0</v>
      </c>
    </row>
    <row r="62" spans="1:12" ht="15">
      <c r="A62" s="85" t="s">
        <v>235</v>
      </c>
      <c r="B62" s="85" t="s">
        <v>1752</v>
      </c>
      <c r="C62" s="85">
        <v>4</v>
      </c>
      <c r="D62" s="122">
        <v>0.0037257613012296464</v>
      </c>
      <c r="E62" s="122">
        <v>2.439016728387513</v>
      </c>
      <c r="F62" s="85" t="s">
        <v>2077</v>
      </c>
      <c r="G62" s="85" t="b">
        <v>0</v>
      </c>
      <c r="H62" s="85" t="b">
        <v>0</v>
      </c>
      <c r="I62" s="85" t="b">
        <v>0</v>
      </c>
      <c r="J62" s="85" t="b">
        <v>0</v>
      </c>
      <c r="K62" s="85" t="b">
        <v>0</v>
      </c>
      <c r="L62" s="85" t="b">
        <v>0</v>
      </c>
    </row>
    <row r="63" spans="1:12" ht="15">
      <c r="A63" s="85" t="s">
        <v>1645</v>
      </c>
      <c r="B63" s="85" t="s">
        <v>1646</v>
      </c>
      <c r="C63" s="85">
        <v>4</v>
      </c>
      <c r="D63" s="122">
        <v>0.0037257613012296464</v>
      </c>
      <c r="E63" s="122">
        <v>2.439016728387513</v>
      </c>
      <c r="F63" s="85" t="s">
        <v>2077</v>
      </c>
      <c r="G63" s="85" t="b">
        <v>0</v>
      </c>
      <c r="H63" s="85" t="b">
        <v>0</v>
      </c>
      <c r="I63" s="85" t="b">
        <v>0</v>
      </c>
      <c r="J63" s="85" t="b">
        <v>0</v>
      </c>
      <c r="K63" s="85" t="b">
        <v>0</v>
      </c>
      <c r="L63" s="85" t="b">
        <v>0</v>
      </c>
    </row>
    <row r="64" spans="1:12" ht="15">
      <c r="A64" s="85" t="s">
        <v>1646</v>
      </c>
      <c r="B64" s="85" t="s">
        <v>1647</v>
      </c>
      <c r="C64" s="85">
        <v>4</v>
      </c>
      <c r="D64" s="122">
        <v>0.0037257613012296464</v>
      </c>
      <c r="E64" s="122">
        <v>2.439016728387513</v>
      </c>
      <c r="F64" s="85" t="s">
        <v>2077</v>
      </c>
      <c r="G64" s="85" t="b">
        <v>0</v>
      </c>
      <c r="H64" s="85" t="b">
        <v>0</v>
      </c>
      <c r="I64" s="85" t="b">
        <v>0</v>
      </c>
      <c r="J64" s="85" t="b">
        <v>0</v>
      </c>
      <c r="K64" s="85" t="b">
        <v>0</v>
      </c>
      <c r="L64" s="85" t="b">
        <v>0</v>
      </c>
    </row>
    <row r="65" spans="1:12" ht="15">
      <c r="A65" s="85" t="s">
        <v>1647</v>
      </c>
      <c r="B65" s="85" t="s">
        <v>1648</v>
      </c>
      <c r="C65" s="85">
        <v>4</v>
      </c>
      <c r="D65" s="122">
        <v>0.0037257613012296464</v>
      </c>
      <c r="E65" s="122">
        <v>2.5359267413955693</v>
      </c>
      <c r="F65" s="85" t="s">
        <v>2077</v>
      </c>
      <c r="G65" s="85" t="b">
        <v>0</v>
      </c>
      <c r="H65" s="85" t="b">
        <v>0</v>
      </c>
      <c r="I65" s="85" t="b">
        <v>0</v>
      </c>
      <c r="J65" s="85" t="b">
        <v>0</v>
      </c>
      <c r="K65" s="85" t="b">
        <v>0</v>
      </c>
      <c r="L65" s="85" t="b">
        <v>0</v>
      </c>
    </row>
    <row r="66" spans="1:12" ht="15">
      <c r="A66" s="85" t="s">
        <v>1648</v>
      </c>
      <c r="B66" s="85" t="s">
        <v>1592</v>
      </c>
      <c r="C66" s="85">
        <v>4</v>
      </c>
      <c r="D66" s="122">
        <v>0.0037257613012296464</v>
      </c>
      <c r="E66" s="122">
        <v>1.6065078156812764</v>
      </c>
      <c r="F66" s="85" t="s">
        <v>2077</v>
      </c>
      <c r="G66" s="85" t="b">
        <v>0</v>
      </c>
      <c r="H66" s="85" t="b">
        <v>0</v>
      </c>
      <c r="I66" s="85" t="b">
        <v>0</v>
      </c>
      <c r="J66" s="85" t="b">
        <v>0</v>
      </c>
      <c r="K66" s="85" t="b">
        <v>0</v>
      </c>
      <c r="L66" s="85" t="b">
        <v>0</v>
      </c>
    </row>
    <row r="67" spans="1:12" ht="15">
      <c r="A67" s="85" t="s">
        <v>1592</v>
      </c>
      <c r="B67" s="85" t="s">
        <v>1649</v>
      </c>
      <c r="C67" s="85">
        <v>4</v>
      </c>
      <c r="D67" s="122">
        <v>0.0037257613012296464</v>
      </c>
      <c r="E67" s="122">
        <v>1.7230133847527136</v>
      </c>
      <c r="F67" s="85" t="s">
        <v>2077</v>
      </c>
      <c r="G67" s="85" t="b">
        <v>0</v>
      </c>
      <c r="H67" s="85" t="b">
        <v>0</v>
      </c>
      <c r="I67" s="85" t="b">
        <v>0</v>
      </c>
      <c r="J67" s="85" t="b">
        <v>0</v>
      </c>
      <c r="K67" s="85" t="b">
        <v>0</v>
      </c>
      <c r="L67" s="85" t="b">
        <v>0</v>
      </c>
    </row>
    <row r="68" spans="1:12" ht="15">
      <c r="A68" s="85" t="s">
        <v>1649</v>
      </c>
      <c r="B68" s="85" t="s">
        <v>1650</v>
      </c>
      <c r="C68" s="85">
        <v>4</v>
      </c>
      <c r="D68" s="122">
        <v>0.0037257613012296464</v>
      </c>
      <c r="E68" s="122">
        <v>2.5359267413955693</v>
      </c>
      <c r="F68" s="85" t="s">
        <v>2077</v>
      </c>
      <c r="G68" s="85" t="b">
        <v>0</v>
      </c>
      <c r="H68" s="85" t="b">
        <v>0</v>
      </c>
      <c r="I68" s="85" t="b">
        <v>0</v>
      </c>
      <c r="J68" s="85" t="b">
        <v>0</v>
      </c>
      <c r="K68" s="85" t="b">
        <v>0</v>
      </c>
      <c r="L68" s="85" t="b">
        <v>0</v>
      </c>
    </row>
    <row r="69" spans="1:12" ht="15">
      <c r="A69" s="85" t="s">
        <v>1933</v>
      </c>
      <c r="B69" s="85" t="s">
        <v>1952</v>
      </c>
      <c r="C69" s="85">
        <v>4</v>
      </c>
      <c r="D69" s="122">
        <v>0.0037257613012296464</v>
      </c>
      <c r="E69" s="122">
        <v>2.1959786797012186</v>
      </c>
      <c r="F69" s="85" t="s">
        <v>2077</v>
      </c>
      <c r="G69" s="85" t="b">
        <v>0</v>
      </c>
      <c r="H69" s="85" t="b">
        <v>0</v>
      </c>
      <c r="I69" s="85" t="b">
        <v>0</v>
      </c>
      <c r="J69" s="85" t="b">
        <v>0</v>
      </c>
      <c r="K69" s="85" t="b">
        <v>0</v>
      </c>
      <c r="L69" s="85" t="b">
        <v>0</v>
      </c>
    </row>
    <row r="70" spans="1:12" ht="15">
      <c r="A70" s="85" t="s">
        <v>1952</v>
      </c>
      <c r="B70" s="85" t="s">
        <v>1594</v>
      </c>
      <c r="C70" s="85">
        <v>4</v>
      </c>
      <c r="D70" s="122">
        <v>0.0037257613012296464</v>
      </c>
      <c r="E70" s="122">
        <v>1.864985460659794</v>
      </c>
      <c r="F70" s="85" t="s">
        <v>2077</v>
      </c>
      <c r="G70" s="85" t="b">
        <v>0</v>
      </c>
      <c r="H70" s="85" t="b">
        <v>0</v>
      </c>
      <c r="I70" s="85" t="b">
        <v>0</v>
      </c>
      <c r="J70" s="85" t="b">
        <v>0</v>
      </c>
      <c r="K70" s="85" t="b">
        <v>0</v>
      </c>
      <c r="L70" s="85" t="b">
        <v>0</v>
      </c>
    </row>
    <row r="71" spans="1:12" ht="15">
      <c r="A71" s="85" t="s">
        <v>1596</v>
      </c>
      <c r="B71" s="85" t="s">
        <v>1962</v>
      </c>
      <c r="C71" s="85">
        <v>4</v>
      </c>
      <c r="D71" s="122">
        <v>0.0037257613012296464</v>
      </c>
      <c r="E71" s="122">
        <v>1.9618954736678504</v>
      </c>
      <c r="F71" s="85" t="s">
        <v>2077</v>
      </c>
      <c r="G71" s="85" t="b">
        <v>0</v>
      </c>
      <c r="H71" s="85" t="b">
        <v>0</v>
      </c>
      <c r="I71" s="85" t="b">
        <v>0</v>
      </c>
      <c r="J71" s="85" t="b">
        <v>0</v>
      </c>
      <c r="K71" s="85" t="b">
        <v>0</v>
      </c>
      <c r="L71" s="85" t="b">
        <v>0</v>
      </c>
    </row>
    <row r="72" spans="1:12" ht="15">
      <c r="A72" s="85" t="s">
        <v>1962</v>
      </c>
      <c r="B72" s="85" t="s">
        <v>1963</v>
      </c>
      <c r="C72" s="85">
        <v>4</v>
      </c>
      <c r="D72" s="122">
        <v>0.0037257613012296464</v>
      </c>
      <c r="E72" s="122">
        <v>2.5359267413955693</v>
      </c>
      <c r="F72" s="85" t="s">
        <v>2077</v>
      </c>
      <c r="G72" s="85" t="b">
        <v>0</v>
      </c>
      <c r="H72" s="85" t="b">
        <v>0</v>
      </c>
      <c r="I72" s="85" t="b">
        <v>0</v>
      </c>
      <c r="J72" s="85" t="b">
        <v>0</v>
      </c>
      <c r="K72" s="85" t="b">
        <v>0</v>
      </c>
      <c r="L72" s="85" t="b">
        <v>0</v>
      </c>
    </row>
    <row r="73" spans="1:12" ht="15">
      <c r="A73" s="85" t="s">
        <v>1963</v>
      </c>
      <c r="B73" s="85" t="s">
        <v>1964</v>
      </c>
      <c r="C73" s="85">
        <v>4</v>
      </c>
      <c r="D73" s="122">
        <v>0.0037257613012296464</v>
      </c>
      <c r="E73" s="122">
        <v>2.5359267413955693</v>
      </c>
      <c r="F73" s="85" t="s">
        <v>2077</v>
      </c>
      <c r="G73" s="85" t="b">
        <v>0</v>
      </c>
      <c r="H73" s="85" t="b">
        <v>0</v>
      </c>
      <c r="I73" s="85" t="b">
        <v>0</v>
      </c>
      <c r="J73" s="85" t="b">
        <v>0</v>
      </c>
      <c r="K73" s="85" t="b">
        <v>1</v>
      </c>
      <c r="L73" s="85" t="b">
        <v>0</v>
      </c>
    </row>
    <row r="74" spans="1:12" ht="15">
      <c r="A74" s="85" t="s">
        <v>1964</v>
      </c>
      <c r="B74" s="85" t="s">
        <v>1965</v>
      </c>
      <c r="C74" s="85">
        <v>4</v>
      </c>
      <c r="D74" s="122">
        <v>0.0037257613012296464</v>
      </c>
      <c r="E74" s="122">
        <v>2.5359267413955693</v>
      </c>
      <c r="F74" s="85" t="s">
        <v>2077</v>
      </c>
      <c r="G74" s="85" t="b">
        <v>0</v>
      </c>
      <c r="H74" s="85" t="b">
        <v>1</v>
      </c>
      <c r="I74" s="85" t="b">
        <v>0</v>
      </c>
      <c r="J74" s="85" t="b">
        <v>0</v>
      </c>
      <c r="K74" s="85" t="b">
        <v>0</v>
      </c>
      <c r="L74" s="85" t="b">
        <v>0</v>
      </c>
    </row>
    <row r="75" spans="1:12" ht="15">
      <c r="A75" s="85" t="s">
        <v>1965</v>
      </c>
      <c r="B75" s="85" t="s">
        <v>1595</v>
      </c>
      <c r="C75" s="85">
        <v>4</v>
      </c>
      <c r="D75" s="122">
        <v>0.0037257613012296464</v>
      </c>
      <c r="E75" s="122">
        <v>1.9918586970452936</v>
      </c>
      <c r="F75" s="85" t="s">
        <v>2077</v>
      </c>
      <c r="G75" s="85" t="b">
        <v>0</v>
      </c>
      <c r="H75" s="85" t="b">
        <v>0</v>
      </c>
      <c r="I75" s="85" t="b">
        <v>0</v>
      </c>
      <c r="J75" s="85" t="b">
        <v>0</v>
      </c>
      <c r="K75" s="85" t="b">
        <v>0</v>
      </c>
      <c r="L75" s="85" t="b">
        <v>0</v>
      </c>
    </row>
    <row r="76" spans="1:12" ht="15">
      <c r="A76" s="85" t="s">
        <v>1600</v>
      </c>
      <c r="B76" s="85" t="s">
        <v>1605</v>
      </c>
      <c r="C76" s="85">
        <v>3</v>
      </c>
      <c r="D76" s="122">
        <v>0.003049819414794014</v>
      </c>
      <c r="E76" s="122">
        <v>1.234896745731588</v>
      </c>
      <c r="F76" s="85" t="s">
        <v>2077</v>
      </c>
      <c r="G76" s="85" t="b">
        <v>0</v>
      </c>
      <c r="H76" s="85" t="b">
        <v>0</v>
      </c>
      <c r="I76" s="85" t="b">
        <v>0</v>
      </c>
      <c r="J76" s="85" t="b">
        <v>0</v>
      </c>
      <c r="K76" s="85" t="b">
        <v>0</v>
      </c>
      <c r="L76" s="85" t="b">
        <v>0</v>
      </c>
    </row>
    <row r="77" spans="1:12" ht="15">
      <c r="A77" s="85" t="s">
        <v>1598</v>
      </c>
      <c r="B77" s="85" t="s">
        <v>1613</v>
      </c>
      <c r="C77" s="85">
        <v>3</v>
      </c>
      <c r="D77" s="122">
        <v>0.003049819414794014</v>
      </c>
      <c r="E77" s="122">
        <v>0.9918586970452936</v>
      </c>
      <c r="F77" s="85" t="s">
        <v>2077</v>
      </c>
      <c r="G77" s="85" t="b">
        <v>0</v>
      </c>
      <c r="H77" s="85" t="b">
        <v>0</v>
      </c>
      <c r="I77" s="85" t="b">
        <v>0</v>
      </c>
      <c r="J77" s="85" t="b">
        <v>0</v>
      </c>
      <c r="K77" s="85" t="b">
        <v>0</v>
      </c>
      <c r="L77" s="85" t="b">
        <v>0</v>
      </c>
    </row>
    <row r="78" spans="1:12" ht="15">
      <c r="A78" s="85" t="s">
        <v>1577</v>
      </c>
      <c r="B78" s="85" t="s">
        <v>1600</v>
      </c>
      <c r="C78" s="85">
        <v>3</v>
      </c>
      <c r="D78" s="122">
        <v>0.003049819414794014</v>
      </c>
      <c r="E78" s="122">
        <v>1.468979951764956</v>
      </c>
      <c r="F78" s="85" t="s">
        <v>2077</v>
      </c>
      <c r="G78" s="85" t="b">
        <v>0</v>
      </c>
      <c r="H78" s="85" t="b">
        <v>0</v>
      </c>
      <c r="I78" s="85" t="b">
        <v>0</v>
      </c>
      <c r="J78" s="85" t="b">
        <v>0</v>
      </c>
      <c r="K78" s="85" t="b">
        <v>0</v>
      </c>
      <c r="L78" s="85" t="b">
        <v>0</v>
      </c>
    </row>
    <row r="79" spans="1:12" ht="15">
      <c r="A79" s="85" t="s">
        <v>258</v>
      </c>
      <c r="B79" s="85" t="s">
        <v>1630</v>
      </c>
      <c r="C79" s="85">
        <v>3</v>
      </c>
      <c r="D79" s="122">
        <v>0.003049819414794014</v>
      </c>
      <c r="E79" s="122">
        <v>2.660865478003869</v>
      </c>
      <c r="F79" s="85" t="s">
        <v>2077</v>
      </c>
      <c r="G79" s="85" t="b">
        <v>0</v>
      </c>
      <c r="H79" s="85" t="b">
        <v>0</v>
      </c>
      <c r="I79" s="85" t="b">
        <v>0</v>
      </c>
      <c r="J79" s="85" t="b">
        <v>0</v>
      </c>
      <c r="K79" s="85" t="b">
        <v>0</v>
      </c>
      <c r="L79" s="85" t="b">
        <v>0</v>
      </c>
    </row>
    <row r="80" spans="1:12" ht="15">
      <c r="A80" s="85" t="s">
        <v>1954</v>
      </c>
      <c r="B80" s="85" t="s">
        <v>1969</v>
      </c>
      <c r="C80" s="85">
        <v>3</v>
      </c>
      <c r="D80" s="122">
        <v>0.003049819414794014</v>
      </c>
      <c r="E80" s="122">
        <v>2.5359267413955693</v>
      </c>
      <c r="F80" s="85" t="s">
        <v>2077</v>
      </c>
      <c r="G80" s="85" t="b">
        <v>0</v>
      </c>
      <c r="H80" s="85" t="b">
        <v>0</v>
      </c>
      <c r="I80" s="85" t="b">
        <v>0</v>
      </c>
      <c r="J80" s="85" t="b">
        <v>0</v>
      </c>
      <c r="K80" s="85" t="b">
        <v>0</v>
      </c>
      <c r="L80" s="85" t="b">
        <v>0</v>
      </c>
    </row>
    <row r="81" spans="1:12" ht="15">
      <c r="A81" s="85" t="s">
        <v>1638</v>
      </c>
      <c r="B81" s="85" t="s">
        <v>1639</v>
      </c>
      <c r="C81" s="85">
        <v>3</v>
      </c>
      <c r="D81" s="122">
        <v>0.003049819414794014</v>
      </c>
      <c r="E81" s="122">
        <v>2.660865478003869</v>
      </c>
      <c r="F81" s="85" t="s">
        <v>2077</v>
      </c>
      <c r="G81" s="85" t="b">
        <v>0</v>
      </c>
      <c r="H81" s="85" t="b">
        <v>1</v>
      </c>
      <c r="I81" s="85" t="b">
        <v>0</v>
      </c>
      <c r="J81" s="85" t="b">
        <v>0</v>
      </c>
      <c r="K81" s="85" t="b">
        <v>0</v>
      </c>
      <c r="L81" s="85" t="b">
        <v>0</v>
      </c>
    </row>
    <row r="82" spans="1:12" ht="15">
      <c r="A82" s="85" t="s">
        <v>1639</v>
      </c>
      <c r="B82" s="85" t="s">
        <v>1640</v>
      </c>
      <c r="C82" s="85">
        <v>3</v>
      </c>
      <c r="D82" s="122">
        <v>0.003049819414794014</v>
      </c>
      <c r="E82" s="122">
        <v>2.660865478003869</v>
      </c>
      <c r="F82" s="85" t="s">
        <v>2077</v>
      </c>
      <c r="G82" s="85" t="b">
        <v>0</v>
      </c>
      <c r="H82" s="85" t="b">
        <v>0</v>
      </c>
      <c r="I82" s="85" t="b">
        <v>0</v>
      </c>
      <c r="J82" s="85" t="b">
        <v>0</v>
      </c>
      <c r="K82" s="85" t="b">
        <v>0</v>
      </c>
      <c r="L82" s="85" t="b">
        <v>0</v>
      </c>
    </row>
    <row r="83" spans="1:12" ht="15">
      <c r="A83" s="85" t="s">
        <v>1640</v>
      </c>
      <c r="B83" s="85" t="s">
        <v>1641</v>
      </c>
      <c r="C83" s="85">
        <v>3</v>
      </c>
      <c r="D83" s="122">
        <v>0.003049819414794014</v>
      </c>
      <c r="E83" s="122">
        <v>2.660865478003869</v>
      </c>
      <c r="F83" s="85" t="s">
        <v>2077</v>
      </c>
      <c r="G83" s="85" t="b">
        <v>0</v>
      </c>
      <c r="H83" s="85" t="b">
        <v>0</v>
      </c>
      <c r="I83" s="85" t="b">
        <v>0</v>
      </c>
      <c r="J83" s="85" t="b">
        <v>0</v>
      </c>
      <c r="K83" s="85" t="b">
        <v>0</v>
      </c>
      <c r="L83" s="85" t="b">
        <v>0</v>
      </c>
    </row>
    <row r="84" spans="1:12" ht="15">
      <c r="A84" s="85" t="s">
        <v>1641</v>
      </c>
      <c r="B84" s="85" t="s">
        <v>1642</v>
      </c>
      <c r="C84" s="85">
        <v>3</v>
      </c>
      <c r="D84" s="122">
        <v>0.003049819414794014</v>
      </c>
      <c r="E84" s="122">
        <v>2.660865478003869</v>
      </c>
      <c r="F84" s="85" t="s">
        <v>2077</v>
      </c>
      <c r="G84" s="85" t="b">
        <v>0</v>
      </c>
      <c r="H84" s="85" t="b">
        <v>0</v>
      </c>
      <c r="I84" s="85" t="b">
        <v>0</v>
      </c>
      <c r="J84" s="85" t="b">
        <v>0</v>
      </c>
      <c r="K84" s="85" t="b">
        <v>0</v>
      </c>
      <c r="L84" s="85" t="b">
        <v>0</v>
      </c>
    </row>
    <row r="85" spans="1:12" ht="15">
      <c r="A85" s="85" t="s">
        <v>1642</v>
      </c>
      <c r="B85" s="85" t="s">
        <v>1643</v>
      </c>
      <c r="C85" s="85">
        <v>3</v>
      </c>
      <c r="D85" s="122">
        <v>0.003049819414794014</v>
      </c>
      <c r="E85" s="122">
        <v>2.660865478003869</v>
      </c>
      <c r="F85" s="85" t="s">
        <v>2077</v>
      </c>
      <c r="G85" s="85" t="b">
        <v>0</v>
      </c>
      <c r="H85" s="85" t="b">
        <v>0</v>
      </c>
      <c r="I85" s="85" t="b">
        <v>0</v>
      </c>
      <c r="J85" s="85" t="b">
        <v>0</v>
      </c>
      <c r="K85" s="85" t="b">
        <v>0</v>
      </c>
      <c r="L85" s="85" t="b">
        <v>0</v>
      </c>
    </row>
    <row r="86" spans="1:12" ht="15">
      <c r="A86" s="85" t="s">
        <v>1643</v>
      </c>
      <c r="B86" s="85" t="s">
        <v>1970</v>
      </c>
      <c r="C86" s="85">
        <v>3</v>
      </c>
      <c r="D86" s="122">
        <v>0.003049819414794014</v>
      </c>
      <c r="E86" s="122">
        <v>2.660865478003869</v>
      </c>
      <c r="F86" s="85" t="s">
        <v>2077</v>
      </c>
      <c r="G86" s="85" t="b">
        <v>0</v>
      </c>
      <c r="H86" s="85" t="b">
        <v>0</v>
      </c>
      <c r="I86" s="85" t="b">
        <v>0</v>
      </c>
      <c r="J86" s="85" t="b">
        <v>0</v>
      </c>
      <c r="K86" s="85" t="b">
        <v>0</v>
      </c>
      <c r="L86" s="85" t="b">
        <v>0</v>
      </c>
    </row>
    <row r="87" spans="1:12" ht="15">
      <c r="A87" s="85" t="s">
        <v>1970</v>
      </c>
      <c r="B87" s="85" t="s">
        <v>1971</v>
      </c>
      <c r="C87" s="85">
        <v>3</v>
      </c>
      <c r="D87" s="122">
        <v>0.003049819414794014</v>
      </c>
      <c r="E87" s="122">
        <v>2.660865478003869</v>
      </c>
      <c r="F87" s="85" t="s">
        <v>2077</v>
      </c>
      <c r="G87" s="85" t="b">
        <v>0</v>
      </c>
      <c r="H87" s="85" t="b">
        <v>0</v>
      </c>
      <c r="I87" s="85" t="b">
        <v>0</v>
      </c>
      <c r="J87" s="85" t="b">
        <v>0</v>
      </c>
      <c r="K87" s="85" t="b">
        <v>0</v>
      </c>
      <c r="L87" s="85" t="b">
        <v>0</v>
      </c>
    </row>
    <row r="88" spans="1:12" ht="15">
      <c r="A88" s="85" t="s">
        <v>1971</v>
      </c>
      <c r="B88" s="85" t="s">
        <v>1943</v>
      </c>
      <c r="C88" s="85">
        <v>3</v>
      </c>
      <c r="D88" s="122">
        <v>0.003049819414794014</v>
      </c>
      <c r="E88" s="122">
        <v>2.439016728387513</v>
      </c>
      <c r="F88" s="85" t="s">
        <v>2077</v>
      </c>
      <c r="G88" s="85" t="b">
        <v>0</v>
      </c>
      <c r="H88" s="85" t="b">
        <v>0</v>
      </c>
      <c r="I88" s="85" t="b">
        <v>0</v>
      </c>
      <c r="J88" s="85" t="b">
        <v>0</v>
      </c>
      <c r="K88" s="85" t="b">
        <v>0</v>
      </c>
      <c r="L88" s="85" t="b">
        <v>0</v>
      </c>
    </row>
    <row r="89" spans="1:12" ht="15">
      <c r="A89" s="85" t="s">
        <v>1972</v>
      </c>
      <c r="B89" s="85" t="s">
        <v>280</v>
      </c>
      <c r="C89" s="85">
        <v>3</v>
      </c>
      <c r="D89" s="122">
        <v>0.003049819414794014</v>
      </c>
      <c r="E89" s="122">
        <v>2.660865478003869</v>
      </c>
      <c r="F89" s="85" t="s">
        <v>2077</v>
      </c>
      <c r="G89" s="85" t="b">
        <v>1</v>
      </c>
      <c r="H89" s="85" t="b">
        <v>0</v>
      </c>
      <c r="I89" s="85" t="b">
        <v>0</v>
      </c>
      <c r="J89" s="85" t="b">
        <v>0</v>
      </c>
      <c r="K89" s="85" t="b">
        <v>0</v>
      </c>
      <c r="L89" s="85" t="b">
        <v>0</v>
      </c>
    </row>
    <row r="90" spans="1:12" ht="15">
      <c r="A90" s="85" t="s">
        <v>280</v>
      </c>
      <c r="B90" s="85" t="s">
        <v>1634</v>
      </c>
      <c r="C90" s="85">
        <v>3</v>
      </c>
      <c r="D90" s="122">
        <v>0.003049819414794014</v>
      </c>
      <c r="E90" s="122">
        <v>2.137986732723532</v>
      </c>
      <c r="F90" s="85" t="s">
        <v>2077</v>
      </c>
      <c r="G90" s="85" t="b">
        <v>0</v>
      </c>
      <c r="H90" s="85" t="b">
        <v>0</v>
      </c>
      <c r="I90" s="85" t="b">
        <v>0</v>
      </c>
      <c r="J90" s="85" t="b">
        <v>0</v>
      </c>
      <c r="K90" s="85" t="b">
        <v>0</v>
      </c>
      <c r="L90" s="85" t="b">
        <v>0</v>
      </c>
    </row>
    <row r="91" spans="1:12" ht="15">
      <c r="A91" s="85" t="s">
        <v>1634</v>
      </c>
      <c r="B91" s="85" t="s">
        <v>1636</v>
      </c>
      <c r="C91" s="85">
        <v>3</v>
      </c>
      <c r="D91" s="122">
        <v>0.003049819414794014</v>
      </c>
      <c r="E91" s="122">
        <v>1.9716553109570065</v>
      </c>
      <c r="F91" s="85" t="s">
        <v>2077</v>
      </c>
      <c r="G91" s="85" t="b">
        <v>0</v>
      </c>
      <c r="H91" s="85" t="b">
        <v>0</v>
      </c>
      <c r="I91" s="85" t="b">
        <v>0</v>
      </c>
      <c r="J91" s="85" t="b">
        <v>0</v>
      </c>
      <c r="K91" s="85" t="b">
        <v>0</v>
      </c>
      <c r="L91" s="85" t="b">
        <v>0</v>
      </c>
    </row>
    <row r="92" spans="1:12" ht="15">
      <c r="A92" s="85" t="s">
        <v>1636</v>
      </c>
      <c r="B92" s="85" t="s">
        <v>1637</v>
      </c>
      <c r="C92" s="85">
        <v>3</v>
      </c>
      <c r="D92" s="122">
        <v>0.003049819414794014</v>
      </c>
      <c r="E92" s="122">
        <v>2.4109880047872694</v>
      </c>
      <c r="F92" s="85" t="s">
        <v>2077</v>
      </c>
      <c r="G92" s="85" t="b">
        <v>0</v>
      </c>
      <c r="H92" s="85" t="b">
        <v>0</v>
      </c>
      <c r="I92" s="85" t="b">
        <v>0</v>
      </c>
      <c r="J92" s="85" t="b">
        <v>0</v>
      </c>
      <c r="K92" s="85" t="b">
        <v>0</v>
      </c>
      <c r="L92" s="85" t="b">
        <v>0</v>
      </c>
    </row>
    <row r="93" spans="1:12" ht="15">
      <c r="A93" s="85" t="s">
        <v>1637</v>
      </c>
      <c r="B93" s="85" t="s">
        <v>1973</v>
      </c>
      <c r="C93" s="85">
        <v>3</v>
      </c>
      <c r="D93" s="122">
        <v>0.003049819414794014</v>
      </c>
      <c r="E93" s="122">
        <v>2.5359267413955693</v>
      </c>
      <c r="F93" s="85" t="s">
        <v>2077</v>
      </c>
      <c r="G93" s="85" t="b">
        <v>0</v>
      </c>
      <c r="H93" s="85" t="b">
        <v>0</v>
      </c>
      <c r="I93" s="85" t="b">
        <v>0</v>
      </c>
      <c r="J93" s="85" t="b">
        <v>0</v>
      </c>
      <c r="K93" s="85" t="b">
        <v>0</v>
      </c>
      <c r="L93" s="85" t="b">
        <v>0</v>
      </c>
    </row>
    <row r="94" spans="1:12" ht="15">
      <c r="A94" s="85" t="s">
        <v>1973</v>
      </c>
      <c r="B94" s="85" t="s">
        <v>1974</v>
      </c>
      <c r="C94" s="85">
        <v>3</v>
      </c>
      <c r="D94" s="122">
        <v>0.003049819414794014</v>
      </c>
      <c r="E94" s="122">
        <v>2.660865478003869</v>
      </c>
      <c r="F94" s="85" t="s">
        <v>2077</v>
      </c>
      <c r="G94" s="85" t="b">
        <v>0</v>
      </c>
      <c r="H94" s="85" t="b">
        <v>0</v>
      </c>
      <c r="I94" s="85" t="b">
        <v>0</v>
      </c>
      <c r="J94" s="85" t="b">
        <v>0</v>
      </c>
      <c r="K94" s="85" t="b">
        <v>0</v>
      </c>
      <c r="L94" s="85" t="b">
        <v>0</v>
      </c>
    </row>
    <row r="95" spans="1:12" ht="15">
      <c r="A95" s="85" t="s">
        <v>1974</v>
      </c>
      <c r="B95" s="85" t="s">
        <v>1975</v>
      </c>
      <c r="C95" s="85">
        <v>3</v>
      </c>
      <c r="D95" s="122">
        <v>0.003049819414794014</v>
      </c>
      <c r="E95" s="122">
        <v>2.660865478003869</v>
      </c>
      <c r="F95" s="85" t="s">
        <v>2077</v>
      </c>
      <c r="G95" s="85" t="b">
        <v>0</v>
      </c>
      <c r="H95" s="85" t="b">
        <v>0</v>
      </c>
      <c r="I95" s="85" t="b">
        <v>0</v>
      </c>
      <c r="J95" s="85" t="b">
        <v>0</v>
      </c>
      <c r="K95" s="85" t="b">
        <v>0</v>
      </c>
      <c r="L95" s="85" t="b">
        <v>0</v>
      </c>
    </row>
    <row r="96" spans="1:12" ht="15">
      <c r="A96" s="85" t="s">
        <v>1975</v>
      </c>
      <c r="B96" s="85" t="s">
        <v>1976</v>
      </c>
      <c r="C96" s="85">
        <v>3</v>
      </c>
      <c r="D96" s="122">
        <v>0.003049819414794014</v>
      </c>
      <c r="E96" s="122">
        <v>2.660865478003869</v>
      </c>
      <c r="F96" s="85" t="s">
        <v>2077</v>
      </c>
      <c r="G96" s="85" t="b">
        <v>0</v>
      </c>
      <c r="H96" s="85" t="b">
        <v>0</v>
      </c>
      <c r="I96" s="85" t="b">
        <v>0</v>
      </c>
      <c r="J96" s="85" t="b">
        <v>0</v>
      </c>
      <c r="K96" s="85" t="b">
        <v>0</v>
      </c>
      <c r="L96" s="85" t="b">
        <v>0</v>
      </c>
    </row>
    <row r="97" spans="1:12" ht="15">
      <c r="A97" s="85" t="s">
        <v>1976</v>
      </c>
      <c r="B97" s="85" t="s">
        <v>263</v>
      </c>
      <c r="C97" s="85">
        <v>3</v>
      </c>
      <c r="D97" s="122">
        <v>0.003049819414794014</v>
      </c>
      <c r="E97" s="122">
        <v>1.8157674379896123</v>
      </c>
      <c r="F97" s="85" t="s">
        <v>2077</v>
      </c>
      <c r="G97" s="85" t="b">
        <v>0</v>
      </c>
      <c r="H97" s="85" t="b">
        <v>0</v>
      </c>
      <c r="I97" s="85" t="b">
        <v>0</v>
      </c>
      <c r="J97" s="85" t="b">
        <v>0</v>
      </c>
      <c r="K97" s="85" t="b">
        <v>0</v>
      </c>
      <c r="L97" s="85" t="b">
        <v>0</v>
      </c>
    </row>
    <row r="98" spans="1:12" ht="15">
      <c r="A98" s="85" t="s">
        <v>1978</v>
      </c>
      <c r="B98" s="85" t="s">
        <v>1979</v>
      </c>
      <c r="C98" s="85">
        <v>3</v>
      </c>
      <c r="D98" s="122">
        <v>0.003049819414794014</v>
      </c>
      <c r="E98" s="122">
        <v>2.660865478003869</v>
      </c>
      <c r="F98" s="85" t="s">
        <v>2077</v>
      </c>
      <c r="G98" s="85" t="b">
        <v>0</v>
      </c>
      <c r="H98" s="85" t="b">
        <v>0</v>
      </c>
      <c r="I98" s="85" t="b">
        <v>0</v>
      </c>
      <c r="J98" s="85" t="b">
        <v>0</v>
      </c>
      <c r="K98" s="85" t="b">
        <v>0</v>
      </c>
      <c r="L98" s="85" t="b">
        <v>0</v>
      </c>
    </row>
    <row r="99" spans="1:12" ht="15">
      <c r="A99" s="85" t="s">
        <v>1634</v>
      </c>
      <c r="B99" s="85" t="s">
        <v>1980</v>
      </c>
      <c r="C99" s="85">
        <v>3</v>
      </c>
      <c r="D99" s="122">
        <v>0.003049819414794014</v>
      </c>
      <c r="E99" s="122">
        <v>2.0965940475653064</v>
      </c>
      <c r="F99" s="85" t="s">
        <v>2077</v>
      </c>
      <c r="G99" s="85" t="b">
        <v>0</v>
      </c>
      <c r="H99" s="85" t="b">
        <v>0</v>
      </c>
      <c r="I99" s="85" t="b">
        <v>0</v>
      </c>
      <c r="J99" s="85" t="b">
        <v>0</v>
      </c>
      <c r="K99" s="85" t="b">
        <v>0</v>
      </c>
      <c r="L99" s="85" t="b">
        <v>0</v>
      </c>
    </row>
    <row r="100" spans="1:12" ht="15">
      <c r="A100" s="85" t="s">
        <v>1980</v>
      </c>
      <c r="B100" s="85" t="s">
        <v>1981</v>
      </c>
      <c r="C100" s="85">
        <v>3</v>
      </c>
      <c r="D100" s="122">
        <v>0.003049819414794014</v>
      </c>
      <c r="E100" s="122">
        <v>2.660865478003869</v>
      </c>
      <c r="F100" s="85" t="s">
        <v>2077</v>
      </c>
      <c r="G100" s="85" t="b">
        <v>0</v>
      </c>
      <c r="H100" s="85" t="b">
        <v>0</v>
      </c>
      <c r="I100" s="85" t="b">
        <v>0</v>
      </c>
      <c r="J100" s="85" t="b">
        <v>0</v>
      </c>
      <c r="K100" s="85" t="b">
        <v>0</v>
      </c>
      <c r="L100" s="85" t="b">
        <v>0</v>
      </c>
    </row>
    <row r="101" spans="1:12" ht="15">
      <c r="A101" s="85" t="s">
        <v>1981</v>
      </c>
      <c r="B101" s="85" t="s">
        <v>1945</v>
      </c>
      <c r="C101" s="85">
        <v>3</v>
      </c>
      <c r="D101" s="122">
        <v>0.003049819414794014</v>
      </c>
      <c r="E101" s="122">
        <v>2.439016728387513</v>
      </c>
      <c r="F101" s="85" t="s">
        <v>2077</v>
      </c>
      <c r="G101" s="85" t="b">
        <v>0</v>
      </c>
      <c r="H101" s="85" t="b">
        <v>0</v>
      </c>
      <c r="I101" s="85" t="b">
        <v>0</v>
      </c>
      <c r="J101" s="85" t="b">
        <v>0</v>
      </c>
      <c r="K101" s="85" t="b">
        <v>0</v>
      </c>
      <c r="L101" s="85" t="b">
        <v>0</v>
      </c>
    </row>
    <row r="102" spans="1:12" ht="15">
      <c r="A102" s="85" t="s">
        <v>1945</v>
      </c>
      <c r="B102" s="85" t="s">
        <v>1982</v>
      </c>
      <c r="C102" s="85">
        <v>3</v>
      </c>
      <c r="D102" s="122">
        <v>0.003049819414794014</v>
      </c>
      <c r="E102" s="122">
        <v>2.439016728387513</v>
      </c>
      <c r="F102" s="85" t="s">
        <v>2077</v>
      </c>
      <c r="G102" s="85" t="b">
        <v>0</v>
      </c>
      <c r="H102" s="85" t="b">
        <v>0</v>
      </c>
      <c r="I102" s="85" t="b">
        <v>0</v>
      </c>
      <c r="J102" s="85" t="b">
        <v>0</v>
      </c>
      <c r="K102" s="85" t="b">
        <v>0</v>
      </c>
      <c r="L102" s="85" t="b">
        <v>0</v>
      </c>
    </row>
    <row r="103" spans="1:12" ht="15">
      <c r="A103" s="85" t="s">
        <v>1982</v>
      </c>
      <c r="B103" s="85" t="s">
        <v>1983</v>
      </c>
      <c r="C103" s="85">
        <v>3</v>
      </c>
      <c r="D103" s="122">
        <v>0.003049819414794014</v>
      </c>
      <c r="E103" s="122">
        <v>2.660865478003869</v>
      </c>
      <c r="F103" s="85" t="s">
        <v>2077</v>
      </c>
      <c r="G103" s="85" t="b">
        <v>0</v>
      </c>
      <c r="H103" s="85" t="b">
        <v>0</v>
      </c>
      <c r="I103" s="85" t="b">
        <v>0</v>
      </c>
      <c r="J103" s="85" t="b">
        <v>0</v>
      </c>
      <c r="K103" s="85" t="b">
        <v>0</v>
      </c>
      <c r="L103" s="85" t="b">
        <v>0</v>
      </c>
    </row>
    <row r="104" spans="1:12" ht="15">
      <c r="A104" s="85" t="s">
        <v>1983</v>
      </c>
      <c r="B104" s="85" t="s">
        <v>1984</v>
      </c>
      <c r="C104" s="85">
        <v>3</v>
      </c>
      <c r="D104" s="122">
        <v>0.003049819414794014</v>
      </c>
      <c r="E104" s="122">
        <v>2.660865478003869</v>
      </c>
      <c r="F104" s="85" t="s">
        <v>2077</v>
      </c>
      <c r="G104" s="85" t="b">
        <v>0</v>
      </c>
      <c r="H104" s="85" t="b">
        <v>0</v>
      </c>
      <c r="I104" s="85" t="b">
        <v>0</v>
      </c>
      <c r="J104" s="85" t="b">
        <v>0</v>
      </c>
      <c r="K104" s="85" t="b">
        <v>0</v>
      </c>
      <c r="L104" s="85" t="b">
        <v>0</v>
      </c>
    </row>
    <row r="105" spans="1:12" ht="15">
      <c r="A105" s="85" t="s">
        <v>1984</v>
      </c>
      <c r="B105" s="85" t="s">
        <v>1985</v>
      </c>
      <c r="C105" s="85">
        <v>3</v>
      </c>
      <c r="D105" s="122">
        <v>0.003049819414794014</v>
      </c>
      <c r="E105" s="122">
        <v>2.660865478003869</v>
      </c>
      <c r="F105" s="85" t="s">
        <v>2077</v>
      </c>
      <c r="G105" s="85" t="b">
        <v>0</v>
      </c>
      <c r="H105" s="85" t="b">
        <v>0</v>
      </c>
      <c r="I105" s="85" t="b">
        <v>0</v>
      </c>
      <c r="J105" s="85" t="b">
        <v>0</v>
      </c>
      <c r="K105" s="85" t="b">
        <v>0</v>
      </c>
      <c r="L105" s="85" t="b">
        <v>0</v>
      </c>
    </row>
    <row r="106" spans="1:12" ht="15">
      <c r="A106" s="85" t="s">
        <v>1985</v>
      </c>
      <c r="B106" s="85" t="s">
        <v>262</v>
      </c>
      <c r="C106" s="85">
        <v>3</v>
      </c>
      <c r="D106" s="122">
        <v>0.003049819414794014</v>
      </c>
      <c r="E106" s="122">
        <v>2.660865478003869</v>
      </c>
      <c r="F106" s="85" t="s">
        <v>2077</v>
      </c>
      <c r="G106" s="85" t="b">
        <v>0</v>
      </c>
      <c r="H106" s="85" t="b">
        <v>0</v>
      </c>
      <c r="I106" s="85" t="b">
        <v>0</v>
      </c>
      <c r="J106" s="85" t="b">
        <v>0</v>
      </c>
      <c r="K106" s="85" t="b">
        <v>0</v>
      </c>
      <c r="L106" s="85" t="b">
        <v>0</v>
      </c>
    </row>
    <row r="107" spans="1:12" ht="15">
      <c r="A107" s="85" t="s">
        <v>262</v>
      </c>
      <c r="B107" s="85" t="s">
        <v>1577</v>
      </c>
      <c r="C107" s="85">
        <v>3</v>
      </c>
      <c r="D107" s="122">
        <v>0.003049819414794014</v>
      </c>
      <c r="E107" s="122">
        <v>1.9918586970452936</v>
      </c>
      <c r="F107" s="85" t="s">
        <v>2077</v>
      </c>
      <c r="G107" s="85" t="b">
        <v>0</v>
      </c>
      <c r="H107" s="85" t="b">
        <v>0</v>
      </c>
      <c r="I107" s="85" t="b">
        <v>0</v>
      </c>
      <c r="J107" s="85" t="b">
        <v>0</v>
      </c>
      <c r="K107" s="85" t="b">
        <v>0</v>
      </c>
      <c r="L107" s="85" t="b">
        <v>0</v>
      </c>
    </row>
    <row r="108" spans="1:12" ht="15">
      <c r="A108" s="85" t="s">
        <v>1946</v>
      </c>
      <c r="B108" s="85" t="s">
        <v>1605</v>
      </c>
      <c r="C108" s="85">
        <v>3</v>
      </c>
      <c r="D108" s="122">
        <v>0.003049819414794014</v>
      </c>
      <c r="E108" s="122">
        <v>1.5359267413955693</v>
      </c>
      <c r="F108" s="85" t="s">
        <v>2077</v>
      </c>
      <c r="G108" s="85" t="b">
        <v>0</v>
      </c>
      <c r="H108" s="85" t="b">
        <v>0</v>
      </c>
      <c r="I108" s="85" t="b">
        <v>0</v>
      </c>
      <c r="J108" s="85" t="b">
        <v>0</v>
      </c>
      <c r="K108" s="85" t="b">
        <v>0</v>
      </c>
      <c r="L108" s="85" t="b">
        <v>0</v>
      </c>
    </row>
    <row r="109" spans="1:12" ht="15">
      <c r="A109" s="85" t="s">
        <v>1605</v>
      </c>
      <c r="B109" s="85" t="s">
        <v>1926</v>
      </c>
      <c r="C109" s="85">
        <v>3</v>
      </c>
      <c r="D109" s="122">
        <v>0.003049819414794014</v>
      </c>
      <c r="E109" s="122">
        <v>1.280654236292263</v>
      </c>
      <c r="F109" s="85" t="s">
        <v>2077</v>
      </c>
      <c r="G109" s="85" t="b">
        <v>0</v>
      </c>
      <c r="H109" s="85" t="b">
        <v>0</v>
      </c>
      <c r="I109" s="85" t="b">
        <v>0</v>
      </c>
      <c r="J109" s="85" t="b">
        <v>0</v>
      </c>
      <c r="K109" s="85" t="b">
        <v>0</v>
      </c>
      <c r="L109" s="85" t="b">
        <v>0</v>
      </c>
    </row>
    <row r="110" spans="1:12" ht="15">
      <c r="A110" s="85" t="s">
        <v>1986</v>
      </c>
      <c r="B110" s="85" t="s">
        <v>1987</v>
      </c>
      <c r="C110" s="85">
        <v>3</v>
      </c>
      <c r="D110" s="122">
        <v>0.003049819414794014</v>
      </c>
      <c r="E110" s="122">
        <v>2.660865478003869</v>
      </c>
      <c r="F110" s="85" t="s">
        <v>2077</v>
      </c>
      <c r="G110" s="85" t="b">
        <v>0</v>
      </c>
      <c r="H110" s="85" t="b">
        <v>0</v>
      </c>
      <c r="I110" s="85" t="b">
        <v>0</v>
      </c>
      <c r="J110" s="85" t="b">
        <v>0</v>
      </c>
      <c r="K110" s="85" t="b">
        <v>0</v>
      </c>
      <c r="L110" s="85" t="b">
        <v>0</v>
      </c>
    </row>
    <row r="111" spans="1:12" ht="15">
      <c r="A111" s="85" t="s">
        <v>1987</v>
      </c>
      <c r="B111" s="85" t="s">
        <v>1606</v>
      </c>
      <c r="C111" s="85">
        <v>3</v>
      </c>
      <c r="D111" s="122">
        <v>0.003049819414794014</v>
      </c>
      <c r="E111" s="122">
        <v>2.359835482339888</v>
      </c>
      <c r="F111" s="85" t="s">
        <v>2077</v>
      </c>
      <c r="G111" s="85" t="b">
        <v>0</v>
      </c>
      <c r="H111" s="85" t="b">
        <v>0</v>
      </c>
      <c r="I111" s="85" t="b">
        <v>0</v>
      </c>
      <c r="J111" s="85" t="b">
        <v>0</v>
      </c>
      <c r="K111" s="85" t="b">
        <v>0</v>
      </c>
      <c r="L111" s="85" t="b">
        <v>0</v>
      </c>
    </row>
    <row r="112" spans="1:12" ht="15">
      <c r="A112" s="85" t="s">
        <v>1606</v>
      </c>
      <c r="B112" s="85" t="s">
        <v>1601</v>
      </c>
      <c r="C112" s="85">
        <v>3</v>
      </c>
      <c r="D112" s="122">
        <v>0.003049819414794014</v>
      </c>
      <c r="E112" s="122">
        <v>2.0710399430929183</v>
      </c>
      <c r="F112" s="85" t="s">
        <v>2077</v>
      </c>
      <c r="G112" s="85" t="b">
        <v>0</v>
      </c>
      <c r="H112" s="85" t="b">
        <v>0</v>
      </c>
      <c r="I112" s="85" t="b">
        <v>0</v>
      </c>
      <c r="J112" s="85" t="b">
        <v>0</v>
      </c>
      <c r="K112" s="85" t="b">
        <v>0</v>
      </c>
      <c r="L112" s="85" t="b">
        <v>0</v>
      </c>
    </row>
    <row r="113" spans="1:12" ht="15">
      <c r="A113" s="85" t="s">
        <v>1577</v>
      </c>
      <c r="B113" s="85" t="s">
        <v>1605</v>
      </c>
      <c r="C113" s="85">
        <v>3</v>
      </c>
      <c r="D113" s="122">
        <v>0.003049819414794014</v>
      </c>
      <c r="E113" s="122">
        <v>1.08876871005335</v>
      </c>
      <c r="F113" s="85" t="s">
        <v>2077</v>
      </c>
      <c r="G113" s="85" t="b">
        <v>0</v>
      </c>
      <c r="H113" s="85" t="b">
        <v>0</v>
      </c>
      <c r="I113" s="85" t="b">
        <v>0</v>
      </c>
      <c r="J113" s="85" t="b">
        <v>0</v>
      </c>
      <c r="K113" s="85" t="b">
        <v>0</v>
      </c>
      <c r="L113" s="85" t="b">
        <v>0</v>
      </c>
    </row>
    <row r="114" spans="1:12" ht="15">
      <c r="A114" s="85" t="s">
        <v>1604</v>
      </c>
      <c r="B114" s="85" t="s">
        <v>1607</v>
      </c>
      <c r="C114" s="85">
        <v>3</v>
      </c>
      <c r="D114" s="122">
        <v>0.003049819414794014</v>
      </c>
      <c r="E114" s="122">
        <v>2.0588054866759067</v>
      </c>
      <c r="F114" s="85" t="s">
        <v>2077</v>
      </c>
      <c r="G114" s="85" t="b">
        <v>0</v>
      </c>
      <c r="H114" s="85" t="b">
        <v>0</v>
      </c>
      <c r="I114" s="85" t="b">
        <v>0</v>
      </c>
      <c r="J114" s="85" t="b">
        <v>0</v>
      </c>
      <c r="K114" s="85" t="b">
        <v>0</v>
      </c>
      <c r="L114" s="85" t="b">
        <v>0</v>
      </c>
    </row>
    <row r="115" spans="1:12" ht="15">
      <c r="A115" s="85" t="s">
        <v>1607</v>
      </c>
      <c r="B115" s="85" t="s">
        <v>1957</v>
      </c>
      <c r="C115" s="85">
        <v>3</v>
      </c>
      <c r="D115" s="122">
        <v>0.003049819414794014</v>
      </c>
      <c r="E115" s="122">
        <v>2.234896745731588</v>
      </c>
      <c r="F115" s="85" t="s">
        <v>2077</v>
      </c>
      <c r="G115" s="85" t="b">
        <v>0</v>
      </c>
      <c r="H115" s="85" t="b">
        <v>0</v>
      </c>
      <c r="I115" s="85" t="b">
        <v>0</v>
      </c>
      <c r="J115" s="85" t="b">
        <v>0</v>
      </c>
      <c r="K115" s="85" t="b">
        <v>0</v>
      </c>
      <c r="L115" s="85" t="b">
        <v>0</v>
      </c>
    </row>
    <row r="116" spans="1:12" ht="15">
      <c r="A116" s="85" t="s">
        <v>1958</v>
      </c>
      <c r="B116" s="85" t="s">
        <v>1988</v>
      </c>
      <c r="C116" s="85">
        <v>3</v>
      </c>
      <c r="D116" s="122">
        <v>0.003049819414794014</v>
      </c>
      <c r="E116" s="122">
        <v>2.5359267413955693</v>
      </c>
      <c r="F116" s="85" t="s">
        <v>2077</v>
      </c>
      <c r="G116" s="85" t="b">
        <v>0</v>
      </c>
      <c r="H116" s="85" t="b">
        <v>1</v>
      </c>
      <c r="I116" s="85" t="b">
        <v>0</v>
      </c>
      <c r="J116" s="85" t="b">
        <v>0</v>
      </c>
      <c r="K116" s="85" t="b">
        <v>0</v>
      </c>
      <c r="L116" s="85" t="b">
        <v>0</v>
      </c>
    </row>
    <row r="117" spans="1:12" ht="15">
      <c r="A117" s="85" t="s">
        <v>1988</v>
      </c>
      <c r="B117" s="85" t="s">
        <v>1989</v>
      </c>
      <c r="C117" s="85">
        <v>3</v>
      </c>
      <c r="D117" s="122">
        <v>0.003049819414794014</v>
      </c>
      <c r="E117" s="122">
        <v>2.660865478003869</v>
      </c>
      <c r="F117" s="85" t="s">
        <v>2077</v>
      </c>
      <c r="G117" s="85" t="b">
        <v>0</v>
      </c>
      <c r="H117" s="85" t="b">
        <v>0</v>
      </c>
      <c r="I117" s="85" t="b">
        <v>0</v>
      </c>
      <c r="J117" s="85" t="b">
        <v>0</v>
      </c>
      <c r="K117" s="85" t="b">
        <v>0</v>
      </c>
      <c r="L117" s="85" t="b">
        <v>0</v>
      </c>
    </row>
    <row r="118" spans="1:12" ht="15">
      <c r="A118" s="85" t="s">
        <v>1989</v>
      </c>
      <c r="B118" s="85" t="s">
        <v>1990</v>
      </c>
      <c r="C118" s="85">
        <v>3</v>
      </c>
      <c r="D118" s="122">
        <v>0.003049819414794014</v>
      </c>
      <c r="E118" s="122">
        <v>2.660865478003869</v>
      </c>
      <c r="F118" s="85" t="s">
        <v>2077</v>
      </c>
      <c r="G118" s="85" t="b">
        <v>0</v>
      </c>
      <c r="H118" s="85" t="b">
        <v>0</v>
      </c>
      <c r="I118" s="85" t="b">
        <v>0</v>
      </c>
      <c r="J118" s="85" t="b">
        <v>0</v>
      </c>
      <c r="K118" s="85" t="b">
        <v>0</v>
      </c>
      <c r="L118" s="85" t="b">
        <v>0</v>
      </c>
    </row>
    <row r="119" spans="1:12" ht="15">
      <c r="A119" s="85" t="s">
        <v>1990</v>
      </c>
      <c r="B119" s="85" t="s">
        <v>1956</v>
      </c>
      <c r="C119" s="85">
        <v>3</v>
      </c>
      <c r="D119" s="122">
        <v>0.003049819414794014</v>
      </c>
      <c r="E119" s="122">
        <v>2.5359267413955693</v>
      </c>
      <c r="F119" s="85" t="s">
        <v>2077</v>
      </c>
      <c r="G119" s="85" t="b">
        <v>0</v>
      </c>
      <c r="H119" s="85" t="b">
        <v>0</v>
      </c>
      <c r="I119" s="85" t="b">
        <v>0</v>
      </c>
      <c r="J119" s="85" t="b">
        <v>0</v>
      </c>
      <c r="K119" s="85" t="b">
        <v>0</v>
      </c>
      <c r="L119" s="85" t="b">
        <v>0</v>
      </c>
    </row>
    <row r="120" spans="1:12" ht="15">
      <c r="A120" s="85" t="s">
        <v>1935</v>
      </c>
      <c r="B120" s="85" t="s">
        <v>1991</v>
      </c>
      <c r="C120" s="85">
        <v>3</v>
      </c>
      <c r="D120" s="122">
        <v>0.003049819414794014</v>
      </c>
      <c r="E120" s="122">
        <v>2.359835482339888</v>
      </c>
      <c r="F120" s="85" t="s">
        <v>2077</v>
      </c>
      <c r="G120" s="85" t="b">
        <v>1</v>
      </c>
      <c r="H120" s="85" t="b">
        <v>0</v>
      </c>
      <c r="I120" s="85" t="b">
        <v>0</v>
      </c>
      <c r="J120" s="85" t="b">
        <v>0</v>
      </c>
      <c r="K120" s="85" t="b">
        <v>0</v>
      </c>
      <c r="L120" s="85" t="b">
        <v>0</v>
      </c>
    </row>
    <row r="121" spans="1:12" ht="15">
      <c r="A121" s="85" t="s">
        <v>1991</v>
      </c>
      <c r="B121" s="85" t="s">
        <v>1937</v>
      </c>
      <c r="C121" s="85">
        <v>3</v>
      </c>
      <c r="D121" s="122">
        <v>0.003049819414794014</v>
      </c>
      <c r="E121" s="122">
        <v>2.359835482339888</v>
      </c>
      <c r="F121" s="85" t="s">
        <v>2077</v>
      </c>
      <c r="G121" s="85" t="b">
        <v>0</v>
      </c>
      <c r="H121" s="85" t="b">
        <v>0</v>
      </c>
      <c r="I121" s="85" t="b">
        <v>0</v>
      </c>
      <c r="J121" s="85" t="b">
        <v>0</v>
      </c>
      <c r="K121" s="85" t="b">
        <v>0</v>
      </c>
      <c r="L121" s="85" t="b">
        <v>0</v>
      </c>
    </row>
    <row r="122" spans="1:12" ht="15">
      <c r="A122" s="85" t="s">
        <v>1937</v>
      </c>
      <c r="B122" s="85" t="s">
        <v>279</v>
      </c>
      <c r="C122" s="85">
        <v>3</v>
      </c>
      <c r="D122" s="122">
        <v>0.003049819414794014</v>
      </c>
      <c r="E122" s="122">
        <v>2.0130479961152314</v>
      </c>
      <c r="F122" s="85" t="s">
        <v>2077</v>
      </c>
      <c r="G122" s="85" t="b">
        <v>0</v>
      </c>
      <c r="H122" s="85" t="b">
        <v>0</v>
      </c>
      <c r="I122" s="85" t="b">
        <v>0</v>
      </c>
      <c r="J122" s="85" t="b">
        <v>0</v>
      </c>
      <c r="K122" s="85" t="b">
        <v>0</v>
      </c>
      <c r="L122" s="85" t="b">
        <v>0</v>
      </c>
    </row>
    <row r="123" spans="1:12" ht="15">
      <c r="A123" s="85" t="s">
        <v>279</v>
      </c>
      <c r="B123" s="85" t="s">
        <v>1992</v>
      </c>
      <c r="C123" s="85">
        <v>3</v>
      </c>
      <c r="D123" s="122">
        <v>0.003049819414794014</v>
      </c>
      <c r="E123" s="122">
        <v>2.292888692709275</v>
      </c>
      <c r="F123" s="85" t="s">
        <v>2077</v>
      </c>
      <c r="G123" s="85" t="b">
        <v>0</v>
      </c>
      <c r="H123" s="85" t="b">
        <v>0</v>
      </c>
      <c r="I123" s="85" t="b">
        <v>0</v>
      </c>
      <c r="J123" s="85" t="b">
        <v>0</v>
      </c>
      <c r="K123" s="85" t="b">
        <v>0</v>
      </c>
      <c r="L123" s="85" t="b">
        <v>0</v>
      </c>
    </row>
    <row r="124" spans="1:12" ht="15">
      <c r="A124" s="85" t="s">
        <v>1992</v>
      </c>
      <c r="B124" s="85" t="s">
        <v>1955</v>
      </c>
      <c r="C124" s="85">
        <v>3</v>
      </c>
      <c r="D124" s="122">
        <v>0.003049819414794014</v>
      </c>
      <c r="E124" s="122">
        <v>2.5359267413955693</v>
      </c>
      <c r="F124" s="85" t="s">
        <v>2077</v>
      </c>
      <c r="G124" s="85" t="b">
        <v>0</v>
      </c>
      <c r="H124" s="85" t="b">
        <v>0</v>
      </c>
      <c r="I124" s="85" t="b">
        <v>0</v>
      </c>
      <c r="J124" s="85" t="b">
        <v>0</v>
      </c>
      <c r="K124" s="85" t="b">
        <v>0</v>
      </c>
      <c r="L124" s="85" t="b">
        <v>0</v>
      </c>
    </row>
    <row r="125" spans="1:12" ht="15">
      <c r="A125" s="85" t="s">
        <v>1955</v>
      </c>
      <c r="B125" s="85" t="s">
        <v>279</v>
      </c>
      <c r="C125" s="85">
        <v>3</v>
      </c>
      <c r="D125" s="122">
        <v>0.003049819414794014</v>
      </c>
      <c r="E125" s="122">
        <v>2.109958009123288</v>
      </c>
      <c r="F125" s="85" t="s">
        <v>2077</v>
      </c>
      <c r="G125" s="85" t="b">
        <v>0</v>
      </c>
      <c r="H125" s="85" t="b">
        <v>0</v>
      </c>
      <c r="I125" s="85" t="b">
        <v>0</v>
      </c>
      <c r="J125" s="85" t="b">
        <v>0</v>
      </c>
      <c r="K125" s="85" t="b">
        <v>0</v>
      </c>
      <c r="L125" s="85" t="b">
        <v>0</v>
      </c>
    </row>
    <row r="126" spans="1:12" ht="15">
      <c r="A126" s="85" t="s">
        <v>279</v>
      </c>
      <c r="B126" s="85" t="s">
        <v>1993</v>
      </c>
      <c r="C126" s="85">
        <v>3</v>
      </c>
      <c r="D126" s="122">
        <v>0.003049819414794014</v>
      </c>
      <c r="E126" s="122">
        <v>2.292888692709275</v>
      </c>
      <c r="F126" s="85" t="s">
        <v>2077</v>
      </c>
      <c r="G126" s="85" t="b">
        <v>0</v>
      </c>
      <c r="H126" s="85" t="b">
        <v>0</v>
      </c>
      <c r="I126" s="85" t="b">
        <v>0</v>
      </c>
      <c r="J126" s="85" t="b">
        <v>0</v>
      </c>
      <c r="K126" s="85" t="b">
        <v>1</v>
      </c>
      <c r="L126" s="85" t="b">
        <v>0</v>
      </c>
    </row>
    <row r="127" spans="1:12" ht="15">
      <c r="A127" s="85" t="s">
        <v>1993</v>
      </c>
      <c r="B127" s="85" t="s">
        <v>1947</v>
      </c>
      <c r="C127" s="85">
        <v>3</v>
      </c>
      <c r="D127" s="122">
        <v>0.003049819414794014</v>
      </c>
      <c r="E127" s="122">
        <v>2.439016728387513</v>
      </c>
      <c r="F127" s="85" t="s">
        <v>2077</v>
      </c>
      <c r="G127" s="85" t="b">
        <v>0</v>
      </c>
      <c r="H127" s="85" t="b">
        <v>1</v>
      </c>
      <c r="I127" s="85" t="b">
        <v>0</v>
      </c>
      <c r="J127" s="85" t="b">
        <v>0</v>
      </c>
      <c r="K127" s="85" t="b">
        <v>0</v>
      </c>
      <c r="L127" s="85" t="b">
        <v>0</v>
      </c>
    </row>
    <row r="128" spans="1:12" ht="15">
      <c r="A128" s="85" t="s">
        <v>1947</v>
      </c>
      <c r="B128" s="85" t="s">
        <v>1994</v>
      </c>
      <c r="C128" s="85">
        <v>3</v>
      </c>
      <c r="D128" s="122">
        <v>0.003049819414794014</v>
      </c>
      <c r="E128" s="122">
        <v>2.439016728387513</v>
      </c>
      <c r="F128" s="85" t="s">
        <v>2077</v>
      </c>
      <c r="G128" s="85" t="b">
        <v>0</v>
      </c>
      <c r="H128" s="85" t="b">
        <v>0</v>
      </c>
      <c r="I128" s="85" t="b">
        <v>0</v>
      </c>
      <c r="J128" s="85" t="b">
        <v>0</v>
      </c>
      <c r="K128" s="85" t="b">
        <v>0</v>
      </c>
      <c r="L128" s="85" t="b">
        <v>0</v>
      </c>
    </row>
    <row r="129" spans="1:12" ht="15">
      <c r="A129" s="85" t="s">
        <v>1994</v>
      </c>
      <c r="B129" s="85" t="s">
        <v>1995</v>
      </c>
      <c r="C129" s="85">
        <v>3</v>
      </c>
      <c r="D129" s="122">
        <v>0.003049819414794014</v>
      </c>
      <c r="E129" s="122">
        <v>2.660865478003869</v>
      </c>
      <c r="F129" s="85" t="s">
        <v>2077</v>
      </c>
      <c r="G129" s="85" t="b">
        <v>0</v>
      </c>
      <c r="H129" s="85" t="b">
        <v>0</v>
      </c>
      <c r="I129" s="85" t="b">
        <v>0</v>
      </c>
      <c r="J129" s="85" t="b">
        <v>0</v>
      </c>
      <c r="K129" s="85" t="b">
        <v>0</v>
      </c>
      <c r="L129" s="85" t="b">
        <v>0</v>
      </c>
    </row>
    <row r="130" spans="1:12" ht="15">
      <c r="A130" s="85" t="s">
        <v>1995</v>
      </c>
      <c r="B130" s="85" t="s">
        <v>1948</v>
      </c>
      <c r="C130" s="85">
        <v>3</v>
      </c>
      <c r="D130" s="122">
        <v>0.003049819414794014</v>
      </c>
      <c r="E130" s="122">
        <v>2.439016728387513</v>
      </c>
      <c r="F130" s="85" t="s">
        <v>2077</v>
      </c>
      <c r="G130" s="85" t="b">
        <v>0</v>
      </c>
      <c r="H130" s="85" t="b">
        <v>0</v>
      </c>
      <c r="I130" s="85" t="b">
        <v>0</v>
      </c>
      <c r="J130" s="85" t="b">
        <v>0</v>
      </c>
      <c r="K130" s="85" t="b">
        <v>0</v>
      </c>
      <c r="L130" s="85" t="b">
        <v>0</v>
      </c>
    </row>
    <row r="131" spans="1:12" ht="15">
      <c r="A131" s="85" t="s">
        <v>1613</v>
      </c>
      <c r="B131" s="85" t="s">
        <v>1996</v>
      </c>
      <c r="C131" s="85">
        <v>3</v>
      </c>
      <c r="D131" s="122">
        <v>0.003049819414794014</v>
      </c>
      <c r="E131" s="122">
        <v>1.6608654780038692</v>
      </c>
      <c r="F131" s="85" t="s">
        <v>2077</v>
      </c>
      <c r="G131" s="85" t="b">
        <v>0</v>
      </c>
      <c r="H131" s="85" t="b">
        <v>0</v>
      </c>
      <c r="I131" s="85" t="b">
        <v>0</v>
      </c>
      <c r="J131" s="85" t="b">
        <v>0</v>
      </c>
      <c r="K131" s="85" t="b">
        <v>0</v>
      </c>
      <c r="L131" s="85" t="b">
        <v>0</v>
      </c>
    </row>
    <row r="132" spans="1:12" ht="15">
      <c r="A132" s="85" t="s">
        <v>231</v>
      </c>
      <c r="B132" s="85" t="s">
        <v>1645</v>
      </c>
      <c r="C132" s="85">
        <v>3</v>
      </c>
      <c r="D132" s="122">
        <v>0.003049819414794014</v>
      </c>
      <c r="E132" s="122">
        <v>2.660865478003869</v>
      </c>
      <c r="F132" s="85" t="s">
        <v>2077</v>
      </c>
      <c r="G132" s="85" t="b">
        <v>0</v>
      </c>
      <c r="H132" s="85" t="b">
        <v>0</v>
      </c>
      <c r="I132" s="85" t="b">
        <v>0</v>
      </c>
      <c r="J132" s="85" t="b">
        <v>0</v>
      </c>
      <c r="K132" s="85" t="b">
        <v>0</v>
      </c>
      <c r="L132" s="85" t="b">
        <v>0</v>
      </c>
    </row>
    <row r="133" spans="1:12" ht="15">
      <c r="A133" s="85" t="s">
        <v>1570</v>
      </c>
      <c r="B133" s="85" t="s">
        <v>2004</v>
      </c>
      <c r="C133" s="85">
        <v>2</v>
      </c>
      <c r="D133" s="122">
        <v>0.0022732828260258408</v>
      </c>
      <c r="E133" s="122">
        <v>1.6908287013813124</v>
      </c>
      <c r="F133" s="85" t="s">
        <v>2077</v>
      </c>
      <c r="G133" s="85" t="b">
        <v>0</v>
      </c>
      <c r="H133" s="85" t="b">
        <v>0</v>
      </c>
      <c r="I133" s="85" t="b">
        <v>0</v>
      </c>
      <c r="J133" s="85" t="b">
        <v>0</v>
      </c>
      <c r="K133" s="85" t="b">
        <v>0</v>
      </c>
      <c r="L133" s="85" t="b">
        <v>0</v>
      </c>
    </row>
    <row r="134" spans="1:12" ht="15">
      <c r="A134" s="85" t="s">
        <v>1597</v>
      </c>
      <c r="B134" s="85" t="s">
        <v>1594</v>
      </c>
      <c r="C134" s="85">
        <v>2</v>
      </c>
      <c r="D134" s="122">
        <v>0.0022732828260258408</v>
      </c>
      <c r="E134" s="122">
        <v>1.1837442232842068</v>
      </c>
      <c r="F134" s="85" t="s">
        <v>2077</v>
      </c>
      <c r="G134" s="85" t="b">
        <v>0</v>
      </c>
      <c r="H134" s="85" t="b">
        <v>0</v>
      </c>
      <c r="I134" s="85" t="b">
        <v>0</v>
      </c>
      <c r="J134" s="85" t="b">
        <v>0</v>
      </c>
      <c r="K134" s="85" t="b">
        <v>0</v>
      </c>
      <c r="L134" s="85" t="b">
        <v>0</v>
      </c>
    </row>
    <row r="135" spans="1:12" ht="15">
      <c r="A135" s="85" t="s">
        <v>300</v>
      </c>
      <c r="B135" s="85" t="s">
        <v>2006</v>
      </c>
      <c r="C135" s="85">
        <v>2</v>
      </c>
      <c r="D135" s="122">
        <v>0.0022732828260258408</v>
      </c>
      <c r="E135" s="122">
        <v>2.8369567370595505</v>
      </c>
      <c r="F135" s="85" t="s">
        <v>2077</v>
      </c>
      <c r="G135" s="85" t="b">
        <v>0</v>
      </c>
      <c r="H135" s="85" t="b">
        <v>0</v>
      </c>
      <c r="I135" s="85" t="b">
        <v>0</v>
      </c>
      <c r="J135" s="85" t="b">
        <v>0</v>
      </c>
      <c r="K135" s="85" t="b">
        <v>0</v>
      </c>
      <c r="L135" s="85" t="b">
        <v>0</v>
      </c>
    </row>
    <row r="136" spans="1:12" ht="15">
      <c r="A136" s="85" t="s">
        <v>2006</v>
      </c>
      <c r="B136" s="85" t="s">
        <v>1595</v>
      </c>
      <c r="C136" s="85">
        <v>2</v>
      </c>
      <c r="D136" s="122">
        <v>0.0022732828260258408</v>
      </c>
      <c r="E136" s="122">
        <v>1.9918586970452936</v>
      </c>
      <c r="F136" s="85" t="s">
        <v>2077</v>
      </c>
      <c r="G136" s="85" t="b">
        <v>0</v>
      </c>
      <c r="H136" s="85" t="b">
        <v>0</v>
      </c>
      <c r="I136" s="85" t="b">
        <v>0</v>
      </c>
      <c r="J136" s="85" t="b">
        <v>0</v>
      </c>
      <c r="K136" s="85" t="b">
        <v>0</v>
      </c>
      <c r="L136" s="85" t="b">
        <v>0</v>
      </c>
    </row>
    <row r="137" spans="1:12" ht="15">
      <c r="A137" s="85" t="s">
        <v>1614</v>
      </c>
      <c r="B137" s="85" t="s">
        <v>1966</v>
      </c>
      <c r="C137" s="85">
        <v>2</v>
      </c>
      <c r="D137" s="122">
        <v>0.0022732828260258408</v>
      </c>
      <c r="E137" s="122">
        <v>1.8157674379896123</v>
      </c>
      <c r="F137" s="85" t="s">
        <v>2077</v>
      </c>
      <c r="G137" s="85" t="b">
        <v>0</v>
      </c>
      <c r="H137" s="85" t="b">
        <v>0</v>
      </c>
      <c r="I137" s="85" t="b">
        <v>0</v>
      </c>
      <c r="J137" s="85" t="b">
        <v>0</v>
      </c>
      <c r="K137" s="85" t="b">
        <v>0</v>
      </c>
      <c r="L137" s="85" t="b">
        <v>0</v>
      </c>
    </row>
    <row r="138" spans="1:12" ht="15">
      <c r="A138" s="85" t="s">
        <v>1966</v>
      </c>
      <c r="B138" s="85" t="s">
        <v>2007</v>
      </c>
      <c r="C138" s="85">
        <v>2</v>
      </c>
      <c r="D138" s="122">
        <v>0.0022732828260258408</v>
      </c>
      <c r="E138" s="122">
        <v>2.8369567370595505</v>
      </c>
      <c r="F138" s="85" t="s">
        <v>2077</v>
      </c>
      <c r="G138" s="85" t="b">
        <v>0</v>
      </c>
      <c r="H138" s="85" t="b">
        <v>0</v>
      </c>
      <c r="I138" s="85" t="b">
        <v>0</v>
      </c>
      <c r="J138" s="85" t="b">
        <v>0</v>
      </c>
      <c r="K138" s="85" t="b">
        <v>0</v>
      </c>
      <c r="L138" s="85" t="b">
        <v>0</v>
      </c>
    </row>
    <row r="139" spans="1:12" ht="15">
      <c r="A139" s="85" t="s">
        <v>1924</v>
      </c>
      <c r="B139" s="85" t="s">
        <v>1591</v>
      </c>
      <c r="C139" s="85">
        <v>2</v>
      </c>
      <c r="D139" s="122">
        <v>0.0022732828260258408</v>
      </c>
      <c r="E139" s="122">
        <v>0.8283565652976329</v>
      </c>
      <c r="F139" s="85" t="s">
        <v>2077</v>
      </c>
      <c r="G139" s="85" t="b">
        <v>0</v>
      </c>
      <c r="H139" s="85" t="b">
        <v>0</v>
      </c>
      <c r="I139" s="85" t="b">
        <v>0</v>
      </c>
      <c r="J139" s="85" t="b">
        <v>0</v>
      </c>
      <c r="K139" s="85" t="b">
        <v>0</v>
      </c>
      <c r="L139" s="85" t="b">
        <v>0</v>
      </c>
    </row>
    <row r="140" spans="1:12" ht="15">
      <c r="A140" s="85" t="s">
        <v>2008</v>
      </c>
      <c r="B140" s="85" t="s">
        <v>1940</v>
      </c>
      <c r="C140" s="85">
        <v>2</v>
      </c>
      <c r="D140" s="122">
        <v>0.0022732828260258408</v>
      </c>
      <c r="E140" s="122">
        <v>2.5359267413955693</v>
      </c>
      <c r="F140" s="85" t="s">
        <v>2077</v>
      </c>
      <c r="G140" s="85" t="b">
        <v>1</v>
      </c>
      <c r="H140" s="85" t="b">
        <v>0</v>
      </c>
      <c r="I140" s="85" t="b">
        <v>0</v>
      </c>
      <c r="J140" s="85" t="b">
        <v>0</v>
      </c>
      <c r="K140" s="85" t="b">
        <v>0</v>
      </c>
      <c r="L140" s="85" t="b">
        <v>0</v>
      </c>
    </row>
    <row r="141" spans="1:12" ht="15">
      <c r="A141" s="85" t="s">
        <v>1613</v>
      </c>
      <c r="B141" s="85" t="s">
        <v>1605</v>
      </c>
      <c r="C141" s="85">
        <v>2</v>
      </c>
      <c r="D141" s="122">
        <v>0.0022732828260258408</v>
      </c>
      <c r="E141" s="122">
        <v>0.5816842319562444</v>
      </c>
      <c r="F141" s="85" t="s">
        <v>2077</v>
      </c>
      <c r="G141" s="85" t="b">
        <v>0</v>
      </c>
      <c r="H141" s="85" t="b">
        <v>0</v>
      </c>
      <c r="I141" s="85" t="b">
        <v>0</v>
      </c>
      <c r="J141" s="85" t="b">
        <v>0</v>
      </c>
      <c r="K141" s="85" t="b">
        <v>0</v>
      </c>
      <c r="L141" s="85" t="b">
        <v>0</v>
      </c>
    </row>
    <row r="142" spans="1:12" ht="15">
      <c r="A142" s="85" t="s">
        <v>1941</v>
      </c>
      <c r="B142" s="85" t="s">
        <v>2009</v>
      </c>
      <c r="C142" s="85">
        <v>2</v>
      </c>
      <c r="D142" s="122">
        <v>0.0022732828260258408</v>
      </c>
      <c r="E142" s="122">
        <v>2.439016728387513</v>
      </c>
      <c r="F142" s="85" t="s">
        <v>2077</v>
      </c>
      <c r="G142" s="85" t="b">
        <v>0</v>
      </c>
      <c r="H142" s="85" t="b">
        <v>0</v>
      </c>
      <c r="I142" s="85" t="b">
        <v>0</v>
      </c>
      <c r="J142" s="85" t="b">
        <v>0</v>
      </c>
      <c r="K142" s="85" t="b">
        <v>0</v>
      </c>
      <c r="L142" s="85" t="b">
        <v>0</v>
      </c>
    </row>
    <row r="143" spans="1:12" ht="15">
      <c r="A143" s="85" t="s">
        <v>2009</v>
      </c>
      <c r="B143" s="85" t="s">
        <v>298</v>
      </c>
      <c r="C143" s="85">
        <v>2</v>
      </c>
      <c r="D143" s="122">
        <v>0.0022732828260258408</v>
      </c>
      <c r="E143" s="122">
        <v>2.8369567370595505</v>
      </c>
      <c r="F143" s="85" t="s">
        <v>2077</v>
      </c>
      <c r="G143" s="85" t="b">
        <v>0</v>
      </c>
      <c r="H143" s="85" t="b">
        <v>0</v>
      </c>
      <c r="I143" s="85" t="b">
        <v>0</v>
      </c>
      <c r="J143" s="85" t="b">
        <v>0</v>
      </c>
      <c r="K143" s="85" t="b">
        <v>0</v>
      </c>
      <c r="L143" s="85" t="b">
        <v>0</v>
      </c>
    </row>
    <row r="144" spans="1:12" ht="15">
      <c r="A144" s="85" t="s">
        <v>298</v>
      </c>
      <c r="B144" s="85" t="s">
        <v>2010</v>
      </c>
      <c r="C144" s="85">
        <v>2</v>
      </c>
      <c r="D144" s="122">
        <v>0.0022732828260258408</v>
      </c>
      <c r="E144" s="122">
        <v>2.8369567370595505</v>
      </c>
      <c r="F144" s="85" t="s">
        <v>2077</v>
      </c>
      <c r="G144" s="85" t="b">
        <v>0</v>
      </c>
      <c r="H144" s="85" t="b">
        <v>0</v>
      </c>
      <c r="I144" s="85" t="b">
        <v>0</v>
      </c>
      <c r="J144" s="85" t="b">
        <v>0</v>
      </c>
      <c r="K144" s="85" t="b">
        <v>0</v>
      </c>
      <c r="L144" s="85" t="b">
        <v>0</v>
      </c>
    </row>
    <row r="145" spans="1:12" ht="15">
      <c r="A145" s="85" t="s">
        <v>2010</v>
      </c>
      <c r="B145" s="85" t="s">
        <v>2011</v>
      </c>
      <c r="C145" s="85">
        <v>2</v>
      </c>
      <c r="D145" s="122">
        <v>0.0022732828260258408</v>
      </c>
      <c r="E145" s="122">
        <v>2.8369567370595505</v>
      </c>
      <c r="F145" s="85" t="s">
        <v>2077</v>
      </c>
      <c r="G145" s="85" t="b">
        <v>0</v>
      </c>
      <c r="H145" s="85" t="b">
        <v>0</v>
      </c>
      <c r="I145" s="85" t="b">
        <v>0</v>
      </c>
      <c r="J145" s="85" t="b">
        <v>1</v>
      </c>
      <c r="K145" s="85" t="b">
        <v>0</v>
      </c>
      <c r="L145" s="85" t="b">
        <v>0</v>
      </c>
    </row>
    <row r="146" spans="1:12" ht="15">
      <c r="A146" s="85" t="s">
        <v>2011</v>
      </c>
      <c r="B146" s="85" t="s">
        <v>2012</v>
      </c>
      <c r="C146" s="85">
        <v>2</v>
      </c>
      <c r="D146" s="122">
        <v>0.0022732828260258408</v>
      </c>
      <c r="E146" s="122">
        <v>2.8369567370595505</v>
      </c>
      <c r="F146" s="85" t="s">
        <v>2077</v>
      </c>
      <c r="G146" s="85" t="b">
        <v>1</v>
      </c>
      <c r="H146" s="85" t="b">
        <v>0</v>
      </c>
      <c r="I146" s="85" t="b">
        <v>0</v>
      </c>
      <c r="J146" s="85" t="b">
        <v>1</v>
      </c>
      <c r="K146" s="85" t="b">
        <v>0</v>
      </c>
      <c r="L146" s="85" t="b">
        <v>0</v>
      </c>
    </row>
    <row r="147" spans="1:12" ht="15">
      <c r="A147" s="85" t="s">
        <v>2012</v>
      </c>
      <c r="B147" s="85" t="s">
        <v>2013</v>
      </c>
      <c r="C147" s="85">
        <v>2</v>
      </c>
      <c r="D147" s="122">
        <v>0.0022732828260258408</v>
      </c>
      <c r="E147" s="122">
        <v>2.8369567370595505</v>
      </c>
      <c r="F147" s="85" t="s">
        <v>2077</v>
      </c>
      <c r="G147" s="85" t="b">
        <v>1</v>
      </c>
      <c r="H147" s="85" t="b">
        <v>0</v>
      </c>
      <c r="I147" s="85" t="b">
        <v>0</v>
      </c>
      <c r="J147" s="85" t="b">
        <v>1</v>
      </c>
      <c r="K147" s="85" t="b">
        <v>0</v>
      </c>
      <c r="L147" s="85" t="b">
        <v>0</v>
      </c>
    </row>
    <row r="148" spans="1:12" ht="15">
      <c r="A148" s="85" t="s">
        <v>2013</v>
      </c>
      <c r="B148" s="85" t="s">
        <v>1967</v>
      </c>
      <c r="C148" s="85">
        <v>2</v>
      </c>
      <c r="D148" s="122">
        <v>0.0022732828260258408</v>
      </c>
      <c r="E148" s="122">
        <v>2.660865478003869</v>
      </c>
      <c r="F148" s="85" t="s">
        <v>2077</v>
      </c>
      <c r="G148" s="85" t="b">
        <v>1</v>
      </c>
      <c r="H148" s="85" t="b">
        <v>0</v>
      </c>
      <c r="I148" s="85" t="b">
        <v>0</v>
      </c>
      <c r="J148" s="85" t="b">
        <v>0</v>
      </c>
      <c r="K148" s="85" t="b">
        <v>0</v>
      </c>
      <c r="L148" s="85" t="b">
        <v>0</v>
      </c>
    </row>
    <row r="149" spans="1:12" ht="15">
      <c r="A149" s="85" t="s">
        <v>1942</v>
      </c>
      <c r="B149" s="85" t="s">
        <v>1596</v>
      </c>
      <c r="C149" s="85">
        <v>2</v>
      </c>
      <c r="D149" s="122">
        <v>0.0022732828260258408</v>
      </c>
      <c r="E149" s="122">
        <v>1.563955464995813</v>
      </c>
      <c r="F149" s="85" t="s">
        <v>2077</v>
      </c>
      <c r="G149" s="85" t="b">
        <v>0</v>
      </c>
      <c r="H149" s="85" t="b">
        <v>0</v>
      </c>
      <c r="I149" s="85" t="b">
        <v>0</v>
      </c>
      <c r="J149" s="85" t="b">
        <v>0</v>
      </c>
      <c r="K149" s="85" t="b">
        <v>0</v>
      </c>
      <c r="L149" s="85" t="b">
        <v>0</v>
      </c>
    </row>
    <row r="150" spans="1:12" ht="15">
      <c r="A150" s="85" t="s">
        <v>1596</v>
      </c>
      <c r="B150" s="85" t="s">
        <v>2014</v>
      </c>
      <c r="C150" s="85">
        <v>2</v>
      </c>
      <c r="D150" s="122">
        <v>0.0022732828260258408</v>
      </c>
      <c r="E150" s="122">
        <v>1.9618954736678504</v>
      </c>
      <c r="F150" s="85" t="s">
        <v>2077</v>
      </c>
      <c r="G150" s="85" t="b">
        <v>0</v>
      </c>
      <c r="H150" s="85" t="b">
        <v>0</v>
      </c>
      <c r="I150" s="85" t="b">
        <v>0</v>
      </c>
      <c r="J150" s="85" t="b">
        <v>0</v>
      </c>
      <c r="K150" s="85" t="b">
        <v>0</v>
      </c>
      <c r="L150" s="85" t="b">
        <v>0</v>
      </c>
    </row>
    <row r="151" spans="1:12" ht="15">
      <c r="A151" s="85" t="s">
        <v>2014</v>
      </c>
      <c r="B151" s="85" t="s">
        <v>2015</v>
      </c>
      <c r="C151" s="85">
        <v>2</v>
      </c>
      <c r="D151" s="122">
        <v>0.0022732828260258408</v>
      </c>
      <c r="E151" s="122">
        <v>2.8369567370595505</v>
      </c>
      <c r="F151" s="85" t="s">
        <v>2077</v>
      </c>
      <c r="G151" s="85" t="b">
        <v>0</v>
      </c>
      <c r="H151" s="85" t="b">
        <v>0</v>
      </c>
      <c r="I151" s="85" t="b">
        <v>0</v>
      </c>
      <c r="J151" s="85" t="b">
        <v>1</v>
      </c>
      <c r="K151" s="85" t="b">
        <v>0</v>
      </c>
      <c r="L151" s="85" t="b">
        <v>0</v>
      </c>
    </row>
    <row r="152" spans="1:12" ht="15">
      <c r="A152" s="85" t="s">
        <v>2015</v>
      </c>
      <c r="B152" s="85" t="s">
        <v>1935</v>
      </c>
      <c r="C152" s="85">
        <v>2</v>
      </c>
      <c r="D152" s="122">
        <v>0.0022732828260258408</v>
      </c>
      <c r="E152" s="122">
        <v>2.439016728387513</v>
      </c>
      <c r="F152" s="85" t="s">
        <v>2077</v>
      </c>
      <c r="G152" s="85" t="b">
        <v>1</v>
      </c>
      <c r="H152" s="85" t="b">
        <v>0</v>
      </c>
      <c r="I152" s="85" t="b">
        <v>0</v>
      </c>
      <c r="J152" s="85" t="b">
        <v>1</v>
      </c>
      <c r="K152" s="85" t="b">
        <v>0</v>
      </c>
      <c r="L152" s="85" t="b">
        <v>0</v>
      </c>
    </row>
    <row r="153" spans="1:12" ht="15">
      <c r="A153" s="85" t="s">
        <v>1935</v>
      </c>
      <c r="B153" s="85" t="s">
        <v>2016</v>
      </c>
      <c r="C153" s="85">
        <v>2</v>
      </c>
      <c r="D153" s="122">
        <v>0.0022732828260258408</v>
      </c>
      <c r="E153" s="122">
        <v>2.359835482339888</v>
      </c>
      <c r="F153" s="85" t="s">
        <v>2077</v>
      </c>
      <c r="G153" s="85" t="b">
        <v>1</v>
      </c>
      <c r="H153" s="85" t="b">
        <v>0</v>
      </c>
      <c r="I153" s="85" t="b">
        <v>0</v>
      </c>
      <c r="J153" s="85" t="b">
        <v>1</v>
      </c>
      <c r="K153" s="85" t="b">
        <v>0</v>
      </c>
      <c r="L153" s="85" t="b">
        <v>0</v>
      </c>
    </row>
    <row r="154" spans="1:12" ht="15">
      <c r="A154" s="85" t="s">
        <v>2016</v>
      </c>
      <c r="B154" s="85" t="s">
        <v>2017</v>
      </c>
      <c r="C154" s="85">
        <v>2</v>
      </c>
      <c r="D154" s="122">
        <v>0.0022732828260258408</v>
      </c>
      <c r="E154" s="122">
        <v>2.8369567370595505</v>
      </c>
      <c r="F154" s="85" t="s">
        <v>2077</v>
      </c>
      <c r="G154" s="85" t="b">
        <v>1</v>
      </c>
      <c r="H154" s="85" t="b">
        <v>0</v>
      </c>
      <c r="I154" s="85" t="b">
        <v>0</v>
      </c>
      <c r="J154" s="85" t="b">
        <v>0</v>
      </c>
      <c r="K154" s="85" t="b">
        <v>0</v>
      </c>
      <c r="L154" s="85" t="b">
        <v>0</v>
      </c>
    </row>
    <row r="155" spans="1:12" ht="15">
      <c r="A155" s="85" t="s">
        <v>2017</v>
      </c>
      <c r="B155" s="85" t="s">
        <v>2018</v>
      </c>
      <c r="C155" s="85">
        <v>2</v>
      </c>
      <c r="D155" s="122">
        <v>0.0022732828260258408</v>
      </c>
      <c r="E155" s="122">
        <v>2.8369567370595505</v>
      </c>
      <c r="F155" s="85" t="s">
        <v>2077</v>
      </c>
      <c r="G155" s="85" t="b">
        <v>0</v>
      </c>
      <c r="H155" s="85" t="b">
        <v>0</v>
      </c>
      <c r="I155" s="85" t="b">
        <v>0</v>
      </c>
      <c r="J155" s="85" t="b">
        <v>0</v>
      </c>
      <c r="K155" s="85" t="b">
        <v>0</v>
      </c>
      <c r="L155" s="85" t="b">
        <v>0</v>
      </c>
    </row>
    <row r="156" spans="1:12" ht="15">
      <c r="A156" s="85" t="s">
        <v>2018</v>
      </c>
      <c r="B156" s="85" t="s">
        <v>1953</v>
      </c>
      <c r="C156" s="85">
        <v>2</v>
      </c>
      <c r="D156" s="122">
        <v>0.0022732828260258408</v>
      </c>
      <c r="E156" s="122">
        <v>2.5359267413955693</v>
      </c>
      <c r="F156" s="85" t="s">
        <v>2077</v>
      </c>
      <c r="G156" s="85" t="b">
        <v>0</v>
      </c>
      <c r="H156" s="85" t="b">
        <v>0</v>
      </c>
      <c r="I156" s="85" t="b">
        <v>0</v>
      </c>
      <c r="J156" s="85" t="b">
        <v>0</v>
      </c>
      <c r="K156" s="85" t="b">
        <v>0</v>
      </c>
      <c r="L156" s="85" t="b">
        <v>0</v>
      </c>
    </row>
    <row r="157" spans="1:12" ht="15">
      <c r="A157" s="85" t="s">
        <v>1953</v>
      </c>
      <c r="B157" s="85" t="s">
        <v>1577</v>
      </c>
      <c r="C157" s="85">
        <v>2</v>
      </c>
      <c r="D157" s="122">
        <v>0.0022732828260258408</v>
      </c>
      <c r="E157" s="122">
        <v>1.6908287013813124</v>
      </c>
      <c r="F157" s="85" t="s">
        <v>2077</v>
      </c>
      <c r="G157" s="85" t="b">
        <v>0</v>
      </c>
      <c r="H157" s="85" t="b">
        <v>0</v>
      </c>
      <c r="I157" s="85" t="b">
        <v>0</v>
      </c>
      <c r="J157" s="85" t="b">
        <v>0</v>
      </c>
      <c r="K157" s="85" t="b">
        <v>0</v>
      </c>
      <c r="L157" s="85" t="b">
        <v>0</v>
      </c>
    </row>
    <row r="158" spans="1:12" ht="15">
      <c r="A158" s="85" t="s">
        <v>1600</v>
      </c>
      <c r="B158" s="85" t="s">
        <v>1968</v>
      </c>
      <c r="C158" s="85">
        <v>2</v>
      </c>
      <c r="D158" s="122">
        <v>0.0022732828260258408</v>
      </c>
      <c r="E158" s="122">
        <v>1.9618954736678504</v>
      </c>
      <c r="F158" s="85" t="s">
        <v>2077</v>
      </c>
      <c r="G158" s="85" t="b">
        <v>0</v>
      </c>
      <c r="H158" s="85" t="b">
        <v>0</v>
      </c>
      <c r="I158" s="85" t="b">
        <v>0</v>
      </c>
      <c r="J158" s="85" t="b">
        <v>0</v>
      </c>
      <c r="K158" s="85" t="b">
        <v>0</v>
      </c>
      <c r="L158" s="85" t="b">
        <v>0</v>
      </c>
    </row>
    <row r="159" spans="1:12" ht="15">
      <c r="A159" s="85" t="s">
        <v>1968</v>
      </c>
      <c r="B159" s="85" t="s">
        <v>1611</v>
      </c>
      <c r="C159" s="85">
        <v>2</v>
      </c>
      <c r="D159" s="122">
        <v>0.0022732828260258408</v>
      </c>
      <c r="E159" s="122">
        <v>1.8827142276202256</v>
      </c>
      <c r="F159" s="85" t="s">
        <v>2077</v>
      </c>
      <c r="G159" s="85" t="b">
        <v>0</v>
      </c>
      <c r="H159" s="85" t="b">
        <v>0</v>
      </c>
      <c r="I159" s="85" t="b">
        <v>0</v>
      </c>
      <c r="J159" s="85" t="b">
        <v>0</v>
      </c>
      <c r="K159" s="85" t="b">
        <v>0</v>
      </c>
      <c r="L159" s="85" t="b">
        <v>0</v>
      </c>
    </row>
    <row r="160" spans="1:12" ht="15">
      <c r="A160" s="85" t="s">
        <v>255</v>
      </c>
      <c r="B160" s="85" t="s">
        <v>1638</v>
      </c>
      <c r="C160" s="85">
        <v>2</v>
      </c>
      <c r="D160" s="122">
        <v>0.0022732828260258408</v>
      </c>
      <c r="E160" s="122">
        <v>2.5359267413955693</v>
      </c>
      <c r="F160" s="85" t="s">
        <v>2077</v>
      </c>
      <c r="G160" s="85" t="b">
        <v>0</v>
      </c>
      <c r="H160" s="85" t="b">
        <v>0</v>
      </c>
      <c r="I160" s="85" t="b">
        <v>0</v>
      </c>
      <c r="J160" s="85" t="b">
        <v>0</v>
      </c>
      <c r="K160" s="85" t="b">
        <v>1</v>
      </c>
      <c r="L160" s="85" t="b">
        <v>0</v>
      </c>
    </row>
    <row r="161" spans="1:12" ht="15">
      <c r="A161" s="85" t="s">
        <v>255</v>
      </c>
      <c r="B161" s="85" t="s">
        <v>1972</v>
      </c>
      <c r="C161" s="85">
        <v>2</v>
      </c>
      <c r="D161" s="122">
        <v>0.0022732828260258408</v>
      </c>
      <c r="E161" s="122">
        <v>2.5359267413955693</v>
      </c>
      <c r="F161" s="85" t="s">
        <v>2077</v>
      </c>
      <c r="G161" s="85" t="b">
        <v>0</v>
      </c>
      <c r="H161" s="85" t="b">
        <v>0</v>
      </c>
      <c r="I161" s="85" t="b">
        <v>0</v>
      </c>
      <c r="J161" s="85" t="b">
        <v>1</v>
      </c>
      <c r="K161" s="85" t="b">
        <v>0</v>
      </c>
      <c r="L161" s="85" t="b">
        <v>0</v>
      </c>
    </row>
    <row r="162" spans="1:12" ht="15">
      <c r="A162" s="85" t="s">
        <v>263</v>
      </c>
      <c r="B162" s="85" t="s">
        <v>2019</v>
      </c>
      <c r="C162" s="85">
        <v>2</v>
      </c>
      <c r="D162" s="122">
        <v>0.0022732828260258408</v>
      </c>
      <c r="E162" s="122">
        <v>1.7066229685645442</v>
      </c>
      <c r="F162" s="85" t="s">
        <v>2077</v>
      </c>
      <c r="G162" s="85" t="b">
        <v>0</v>
      </c>
      <c r="H162" s="85" t="b">
        <v>0</v>
      </c>
      <c r="I162" s="85" t="b">
        <v>0</v>
      </c>
      <c r="J162" s="85" t="b">
        <v>0</v>
      </c>
      <c r="K162" s="85" t="b">
        <v>0</v>
      </c>
      <c r="L162" s="85" t="b">
        <v>0</v>
      </c>
    </row>
    <row r="163" spans="1:12" ht="15">
      <c r="A163" s="85" t="s">
        <v>1924</v>
      </c>
      <c r="B163" s="85" t="s">
        <v>263</v>
      </c>
      <c r="C163" s="85">
        <v>2</v>
      </c>
      <c r="D163" s="122">
        <v>0.0022732828260258408</v>
      </c>
      <c r="E163" s="122">
        <v>1.0376161876059689</v>
      </c>
      <c r="F163" s="85" t="s">
        <v>2077</v>
      </c>
      <c r="G163" s="85" t="b">
        <v>0</v>
      </c>
      <c r="H163" s="85" t="b">
        <v>0</v>
      </c>
      <c r="I163" s="85" t="b">
        <v>0</v>
      </c>
      <c r="J163" s="85" t="b">
        <v>0</v>
      </c>
      <c r="K163" s="85" t="b">
        <v>0</v>
      </c>
      <c r="L163" s="85" t="b">
        <v>0</v>
      </c>
    </row>
    <row r="164" spans="1:12" ht="15">
      <c r="A164" s="85" t="s">
        <v>2021</v>
      </c>
      <c r="B164" s="85" t="s">
        <v>2022</v>
      </c>
      <c r="C164" s="85">
        <v>2</v>
      </c>
      <c r="D164" s="122">
        <v>0.0022732828260258408</v>
      </c>
      <c r="E164" s="122">
        <v>2.8369567370595505</v>
      </c>
      <c r="F164" s="85" t="s">
        <v>2077</v>
      </c>
      <c r="G164" s="85" t="b">
        <v>0</v>
      </c>
      <c r="H164" s="85" t="b">
        <v>0</v>
      </c>
      <c r="I164" s="85" t="b">
        <v>0</v>
      </c>
      <c r="J164" s="85" t="b">
        <v>0</v>
      </c>
      <c r="K164" s="85" t="b">
        <v>0</v>
      </c>
      <c r="L164" s="85" t="b">
        <v>0</v>
      </c>
    </row>
    <row r="165" spans="1:12" ht="15">
      <c r="A165" s="85" t="s">
        <v>2022</v>
      </c>
      <c r="B165" s="85" t="s">
        <v>1941</v>
      </c>
      <c r="C165" s="85">
        <v>2</v>
      </c>
      <c r="D165" s="122">
        <v>0.0022732828260258408</v>
      </c>
      <c r="E165" s="122">
        <v>2.439016728387513</v>
      </c>
      <c r="F165" s="85" t="s">
        <v>2077</v>
      </c>
      <c r="G165" s="85" t="b">
        <v>0</v>
      </c>
      <c r="H165" s="85" t="b">
        <v>0</v>
      </c>
      <c r="I165" s="85" t="b">
        <v>0</v>
      </c>
      <c r="J165" s="85" t="b">
        <v>0</v>
      </c>
      <c r="K165" s="85" t="b">
        <v>0</v>
      </c>
      <c r="L165" s="85" t="b">
        <v>0</v>
      </c>
    </row>
    <row r="166" spans="1:12" ht="15">
      <c r="A166" s="85" t="s">
        <v>1941</v>
      </c>
      <c r="B166" s="85" t="s">
        <v>296</v>
      </c>
      <c r="C166" s="85">
        <v>2</v>
      </c>
      <c r="D166" s="122">
        <v>0.0022732828260258408</v>
      </c>
      <c r="E166" s="122">
        <v>2.439016728387513</v>
      </c>
      <c r="F166" s="85" t="s">
        <v>2077</v>
      </c>
      <c r="G166" s="85" t="b">
        <v>0</v>
      </c>
      <c r="H166" s="85" t="b">
        <v>0</v>
      </c>
      <c r="I166" s="85" t="b">
        <v>0</v>
      </c>
      <c r="J166" s="85" t="b">
        <v>0</v>
      </c>
      <c r="K166" s="85" t="b">
        <v>0</v>
      </c>
      <c r="L166" s="85" t="b">
        <v>0</v>
      </c>
    </row>
    <row r="167" spans="1:12" ht="15">
      <c r="A167" s="85" t="s">
        <v>296</v>
      </c>
      <c r="B167" s="85" t="s">
        <v>1570</v>
      </c>
      <c r="C167" s="85">
        <v>2</v>
      </c>
      <c r="D167" s="122">
        <v>0.0022732828260258408</v>
      </c>
      <c r="E167" s="122">
        <v>1.7230133847527136</v>
      </c>
      <c r="F167" s="85" t="s">
        <v>2077</v>
      </c>
      <c r="G167" s="85" t="b">
        <v>0</v>
      </c>
      <c r="H167" s="85" t="b">
        <v>0</v>
      </c>
      <c r="I167" s="85" t="b">
        <v>0</v>
      </c>
      <c r="J167" s="85" t="b">
        <v>0</v>
      </c>
      <c r="K167" s="85" t="b">
        <v>0</v>
      </c>
      <c r="L167" s="85" t="b">
        <v>0</v>
      </c>
    </row>
    <row r="168" spans="1:12" ht="15">
      <c r="A168" s="85" t="s">
        <v>1936</v>
      </c>
      <c r="B168" s="85" t="s">
        <v>2023</v>
      </c>
      <c r="C168" s="85">
        <v>2</v>
      </c>
      <c r="D168" s="122">
        <v>0.0022732828260258408</v>
      </c>
      <c r="E168" s="122">
        <v>2.359835482339888</v>
      </c>
      <c r="F168" s="85" t="s">
        <v>2077</v>
      </c>
      <c r="G168" s="85" t="b">
        <v>0</v>
      </c>
      <c r="H168" s="85" t="b">
        <v>0</v>
      </c>
      <c r="I168" s="85" t="b">
        <v>0</v>
      </c>
      <c r="J168" s="85" t="b">
        <v>0</v>
      </c>
      <c r="K168" s="85" t="b">
        <v>0</v>
      </c>
      <c r="L168" s="85" t="b">
        <v>0</v>
      </c>
    </row>
    <row r="169" spans="1:12" ht="15">
      <c r="A169" s="85" t="s">
        <v>2023</v>
      </c>
      <c r="B169" s="85" t="s">
        <v>2024</v>
      </c>
      <c r="C169" s="85">
        <v>2</v>
      </c>
      <c r="D169" s="122">
        <v>0.0022732828260258408</v>
      </c>
      <c r="E169" s="122">
        <v>2.8369567370595505</v>
      </c>
      <c r="F169" s="85" t="s">
        <v>2077</v>
      </c>
      <c r="G169" s="85" t="b">
        <v>0</v>
      </c>
      <c r="H169" s="85" t="b">
        <v>0</v>
      </c>
      <c r="I169" s="85" t="b">
        <v>0</v>
      </c>
      <c r="J169" s="85" t="b">
        <v>0</v>
      </c>
      <c r="K169" s="85" t="b">
        <v>0</v>
      </c>
      <c r="L169" s="85" t="b">
        <v>0</v>
      </c>
    </row>
    <row r="170" spans="1:12" ht="15">
      <c r="A170" s="85" t="s">
        <v>2024</v>
      </c>
      <c r="B170" s="85" t="s">
        <v>2025</v>
      </c>
      <c r="C170" s="85">
        <v>2</v>
      </c>
      <c r="D170" s="122">
        <v>0.0022732828260258408</v>
      </c>
      <c r="E170" s="122">
        <v>2.8369567370595505</v>
      </c>
      <c r="F170" s="85" t="s">
        <v>2077</v>
      </c>
      <c r="G170" s="85" t="b">
        <v>0</v>
      </c>
      <c r="H170" s="85" t="b">
        <v>0</v>
      </c>
      <c r="I170" s="85" t="b">
        <v>0</v>
      </c>
      <c r="J170" s="85" t="b">
        <v>0</v>
      </c>
      <c r="K170" s="85" t="b">
        <v>0</v>
      </c>
      <c r="L170" s="85" t="b">
        <v>0</v>
      </c>
    </row>
    <row r="171" spans="1:12" ht="15">
      <c r="A171" s="85" t="s">
        <v>2025</v>
      </c>
      <c r="B171" s="85" t="s">
        <v>1592</v>
      </c>
      <c r="C171" s="85">
        <v>2</v>
      </c>
      <c r="D171" s="122">
        <v>0.0022732828260258408</v>
      </c>
      <c r="E171" s="122">
        <v>1.6065078156812764</v>
      </c>
      <c r="F171" s="85" t="s">
        <v>2077</v>
      </c>
      <c r="G171" s="85" t="b">
        <v>0</v>
      </c>
      <c r="H171" s="85" t="b">
        <v>0</v>
      </c>
      <c r="I171" s="85" t="b">
        <v>0</v>
      </c>
      <c r="J171" s="85" t="b">
        <v>0</v>
      </c>
      <c r="K171" s="85" t="b">
        <v>0</v>
      </c>
      <c r="L171" s="85" t="b">
        <v>0</v>
      </c>
    </row>
    <row r="172" spans="1:12" ht="15">
      <c r="A172" s="85" t="s">
        <v>1606</v>
      </c>
      <c r="B172" s="85" t="s">
        <v>1607</v>
      </c>
      <c r="C172" s="85">
        <v>2</v>
      </c>
      <c r="D172" s="122">
        <v>0.0022732828260258408</v>
      </c>
      <c r="E172" s="122">
        <v>1.8157674379896123</v>
      </c>
      <c r="F172" s="85" t="s">
        <v>2077</v>
      </c>
      <c r="G172" s="85" t="b">
        <v>0</v>
      </c>
      <c r="H172" s="85" t="b">
        <v>0</v>
      </c>
      <c r="I172" s="85" t="b">
        <v>0</v>
      </c>
      <c r="J172" s="85" t="b">
        <v>0</v>
      </c>
      <c r="K172" s="85" t="b">
        <v>0</v>
      </c>
      <c r="L172" s="85" t="b">
        <v>0</v>
      </c>
    </row>
    <row r="173" spans="1:12" ht="15">
      <c r="A173" s="85" t="s">
        <v>1607</v>
      </c>
      <c r="B173" s="85" t="s">
        <v>2026</v>
      </c>
      <c r="C173" s="85">
        <v>2</v>
      </c>
      <c r="D173" s="122">
        <v>0.0022732828260258408</v>
      </c>
      <c r="E173" s="122">
        <v>2.359835482339888</v>
      </c>
      <c r="F173" s="85" t="s">
        <v>2077</v>
      </c>
      <c r="G173" s="85" t="b">
        <v>0</v>
      </c>
      <c r="H173" s="85" t="b">
        <v>0</v>
      </c>
      <c r="I173" s="85" t="b">
        <v>0</v>
      </c>
      <c r="J173" s="85" t="b">
        <v>0</v>
      </c>
      <c r="K173" s="85" t="b">
        <v>0</v>
      </c>
      <c r="L173" s="85" t="b">
        <v>0</v>
      </c>
    </row>
    <row r="174" spans="1:12" ht="15">
      <c r="A174" s="85" t="s">
        <v>2026</v>
      </c>
      <c r="B174" s="85" t="s">
        <v>1978</v>
      </c>
      <c r="C174" s="85">
        <v>2</v>
      </c>
      <c r="D174" s="122">
        <v>0.0022732828260258408</v>
      </c>
      <c r="E174" s="122">
        <v>2.660865478003869</v>
      </c>
      <c r="F174" s="85" t="s">
        <v>2077</v>
      </c>
      <c r="G174" s="85" t="b">
        <v>0</v>
      </c>
      <c r="H174" s="85" t="b">
        <v>0</v>
      </c>
      <c r="I174" s="85" t="b">
        <v>0</v>
      </c>
      <c r="J174" s="85" t="b">
        <v>0</v>
      </c>
      <c r="K174" s="85" t="b">
        <v>0</v>
      </c>
      <c r="L174" s="85" t="b">
        <v>0</v>
      </c>
    </row>
    <row r="175" spans="1:12" ht="15">
      <c r="A175" s="85" t="s">
        <v>1979</v>
      </c>
      <c r="B175" s="85" t="s">
        <v>2027</v>
      </c>
      <c r="C175" s="85">
        <v>2</v>
      </c>
      <c r="D175" s="122">
        <v>0.0022732828260258408</v>
      </c>
      <c r="E175" s="122">
        <v>2.660865478003869</v>
      </c>
      <c r="F175" s="85" t="s">
        <v>2077</v>
      </c>
      <c r="G175" s="85" t="b">
        <v>0</v>
      </c>
      <c r="H175" s="85" t="b">
        <v>0</v>
      </c>
      <c r="I175" s="85" t="b">
        <v>0</v>
      </c>
      <c r="J175" s="85" t="b">
        <v>0</v>
      </c>
      <c r="K175" s="85" t="b">
        <v>0</v>
      </c>
      <c r="L175" s="85" t="b">
        <v>0</v>
      </c>
    </row>
    <row r="176" spans="1:12" ht="15">
      <c r="A176" s="85" t="s">
        <v>2027</v>
      </c>
      <c r="B176" s="85" t="s">
        <v>2028</v>
      </c>
      <c r="C176" s="85">
        <v>2</v>
      </c>
      <c r="D176" s="122">
        <v>0.0022732828260258408</v>
      </c>
      <c r="E176" s="122">
        <v>2.8369567370595505</v>
      </c>
      <c r="F176" s="85" t="s">
        <v>2077</v>
      </c>
      <c r="G176" s="85" t="b">
        <v>0</v>
      </c>
      <c r="H176" s="85" t="b">
        <v>0</v>
      </c>
      <c r="I176" s="85" t="b">
        <v>0</v>
      </c>
      <c r="J176" s="85" t="b">
        <v>0</v>
      </c>
      <c r="K176" s="85" t="b">
        <v>0</v>
      </c>
      <c r="L176" s="85" t="b">
        <v>0</v>
      </c>
    </row>
    <row r="177" spans="1:12" ht="15">
      <c r="A177" s="85" t="s">
        <v>2028</v>
      </c>
      <c r="B177" s="85" t="s">
        <v>2029</v>
      </c>
      <c r="C177" s="85">
        <v>2</v>
      </c>
      <c r="D177" s="122">
        <v>0.0022732828260258408</v>
      </c>
      <c r="E177" s="122">
        <v>2.8369567370595505</v>
      </c>
      <c r="F177" s="85" t="s">
        <v>2077</v>
      </c>
      <c r="G177" s="85" t="b">
        <v>0</v>
      </c>
      <c r="H177" s="85" t="b">
        <v>0</v>
      </c>
      <c r="I177" s="85" t="b">
        <v>0</v>
      </c>
      <c r="J177" s="85" t="b">
        <v>0</v>
      </c>
      <c r="K177" s="85" t="b">
        <v>0</v>
      </c>
      <c r="L177" s="85" t="b">
        <v>0</v>
      </c>
    </row>
    <row r="178" spans="1:12" ht="15">
      <c r="A178" s="85" t="s">
        <v>2029</v>
      </c>
      <c r="B178" s="85" t="s">
        <v>2030</v>
      </c>
      <c r="C178" s="85">
        <v>2</v>
      </c>
      <c r="D178" s="122">
        <v>0.0022732828260258408</v>
      </c>
      <c r="E178" s="122">
        <v>2.8369567370595505</v>
      </c>
      <c r="F178" s="85" t="s">
        <v>2077</v>
      </c>
      <c r="G178" s="85" t="b">
        <v>0</v>
      </c>
      <c r="H178" s="85" t="b">
        <v>0</v>
      </c>
      <c r="I178" s="85" t="b">
        <v>0</v>
      </c>
      <c r="J178" s="85" t="b">
        <v>1</v>
      </c>
      <c r="K178" s="85" t="b">
        <v>0</v>
      </c>
      <c r="L178" s="85" t="b">
        <v>0</v>
      </c>
    </row>
    <row r="179" spans="1:12" ht="15">
      <c r="A179" s="85" t="s">
        <v>2030</v>
      </c>
      <c r="B179" s="85" t="s">
        <v>1611</v>
      </c>
      <c r="C179" s="85">
        <v>2</v>
      </c>
      <c r="D179" s="122">
        <v>0.0022732828260258408</v>
      </c>
      <c r="E179" s="122">
        <v>1.8827142276202256</v>
      </c>
      <c r="F179" s="85" t="s">
        <v>2077</v>
      </c>
      <c r="G179" s="85" t="b">
        <v>1</v>
      </c>
      <c r="H179" s="85" t="b">
        <v>0</v>
      </c>
      <c r="I179" s="85" t="b">
        <v>0</v>
      </c>
      <c r="J179" s="85" t="b">
        <v>0</v>
      </c>
      <c r="K179" s="85" t="b">
        <v>0</v>
      </c>
      <c r="L179" s="85" t="b">
        <v>0</v>
      </c>
    </row>
    <row r="180" spans="1:12" ht="15">
      <c r="A180" s="85" t="s">
        <v>1611</v>
      </c>
      <c r="B180" s="85" t="s">
        <v>1944</v>
      </c>
      <c r="C180" s="85">
        <v>2</v>
      </c>
      <c r="D180" s="122">
        <v>0.0022732828260258408</v>
      </c>
      <c r="E180" s="122">
        <v>1.484774218948188</v>
      </c>
      <c r="F180" s="85" t="s">
        <v>2077</v>
      </c>
      <c r="G180" s="85" t="b">
        <v>0</v>
      </c>
      <c r="H180" s="85" t="b">
        <v>0</v>
      </c>
      <c r="I180" s="85" t="b">
        <v>0</v>
      </c>
      <c r="J180" s="85" t="b">
        <v>0</v>
      </c>
      <c r="K180" s="85" t="b">
        <v>0</v>
      </c>
      <c r="L180" s="85" t="b">
        <v>0</v>
      </c>
    </row>
    <row r="181" spans="1:12" ht="15">
      <c r="A181" s="85" t="s">
        <v>1944</v>
      </c>
      <c r="B181" s="85" t="s">
        <v>2031</v>
      </c>
      <c r="C181" s="85">
        <v>2</v>
      </c>
      <c r="D181" s="122">
        <v>0.0022732828260258408</v>
      </c>
      <c r="E181" s="122">
        <v>2.439016728387513</v>
      </c>
      <c r="F181" s="85" t="s">
        <v>2077</v>
      </c>
      <c r="G181" s="85" t="b">
        <v>0</v>
      </c>
      <c r="H181" s="85" t="b">
        <v>0</v>
      </c>
      <c r="I181" s="85" t="b">
        <v>0</v>
      </c>
      <c r="J181" s="85" t="b">
        <v>0</v>
      </c>
      <c r="K181" s="85" t="b">
        <v>0</v>
      </c>
      <c r="L181" s="85" t="b">
        <v>0</v>
      </c>
    </row>
    <row r="182" spans="1:12" ht="15">
      <c r="A182" s="85" t="s">
        <v>1598</v>
      </c>
      <c r="B182" s="85" t="s">
        <v>2032</v>
      </c>
      <c r="C182" s="85">
        <v>2</v>
      </c>
      <c r="D182" s="122">
        <v>0.0022732828260258408</v>
      </c>
      <c r="E182" s="122">
        <v>1.9918586970452936</v>
      </c>
      <c r="F182" s="85" t="s">
        <v>2077</v>
      </c>
      <c r="G182" s="85" t="b">
        <v>0</v>
      </c>
      <c r="H182" s="85" t="b">
        <v>0</v>
      </c>
      <c r="I182" s="85" t="b">
        <v>0</v>
      </c>
      <c r="J182" s="85" t="b">
        <v>0</v>
      </c>
      <c r="K182" s="85" t="b">
        <v>0</v>
      </c>
      <c r="L182" s="85" t="b">
        <v>0</v>
      </c>
    </row>
    <row r="183" spans="1:12" ht="15">
      <c r="A183" s="85" t="s">
        <v>2032</v>
      </c>
      <c r="B183" s="85" t="s">
        <v>2033</v>
      </c>
      <c r="C183" s="85">
        <v>2</v>
      </c>
      <c r="D183" s="122">
        <v>0.0022732828260258408</v>
      </c>
      <c r="E183" s="122">
        <v>2.8369567370595505</v>
      </c>
      <c r="F183" s="85" t="s">
        <v>2077</v>
      </c>
      <c r="G183" s="85" t="b">
        <v>0</v>
      </c>
      <c r="H183" s="85" t="b">
        <v>0</v>
      </c>
      <c r="I183" s="85" t="b">
        <v>0</v>
      </c>
      <c r="J183" s="85" t="b">
        <v>1</v>
      </c>
      <c r="K183" s="85" t="b">
        <v>0</v>
      </c>
      <c r="L183" s="85" t="b">
        <v>0</v>
      </c>
    </row>
    <row r="184" spans="1:12" ht="15">
      <c r="A184" s="85" t="s">
        <v>2033</v>
      </c>
      <c r="B184" s="85" t="s">
        <v>2034</v>
      </c>
      <c r="C184" s="85">
        <v>2</v>
      </c>
      <c r="D184" s="122">
        <v>0.0022732828260258408</v>
      </c>
      <c r="E184" s="122">
        <v>2.8369567370595505</v>
      </c>
      <c r="F184" s="85" t="s">
        <v>2077</v>
      </c>
      <c r="G184" s="85" t="b">
        <v>1</v>
      </c>
      <c r="H184" s="85" t="b">
        <v>0</v>
      </c>
      <c r="I184" s="85" t="b">
        <v>0</v>
      </c>
      <c r="J184" s="85" t="b">
        <v>0</v>
      </c>
      <c r="K184" s="85" t="b">
        <v>0</v>
      </c>
      <c r="L184" s="85" t="b">
        <v>0</v>
      </c>
    </row>
    <row r="185" spans="1:12" ht="15">
      <c r="A185" s="85" t="s">
        <v>2034</v>
      </c>
      <c r="B185" s="85" t="s">
        <v>2035</v>
      </c>
      <c r="C185" s="85">
        <v>2</v>
      </c>
      <c r="D185" s="122">
        <v>0.0022732828260258408</v>
      </c>
      <c r="E185" s="122">
        <v>2.8369567370595505</v>
      </c>
      <c r="F185" s="85" t="s">
        <v>2077</v>
      </c>
      <c r="G185" s="85" t="b">
        <v>0</v>
      </c>
      <c r="H185" s="85" t="b">
        <v>0</v>
      </c>
      <c r="I185" s="85" t="b">
        <v>0</v>
      </c>
      <c r="J185" s="85" t="b">
        <v>0</v>
      </c>
      <c r="K185" s="85" t="b">
        <v>0</v>
      </c>
      <c r="L185" s="85" t="b">
        <v>0</v>
      </c>
    </row>
    <row r="186" spans="1:12" ht="15">
      <c r="A186" s="85" t="s">
        <v>2035</v>
      </c>
      <c r="B186" s="85" t="s">
        <v>1945</v>
      </c>
      <c r="C186" s="85">
        <v>2</v>
      </c>
      <c r="D186" s="122">
        <v>0.0022732828260258408</v>
      </c>
      <c r="E186" s="122">
        <v>2.439016728387513</v>
      </c>
      <c r="F186" s="85" t="s">
        <v>2077</v>
      </c>
      <c r="G186" s="85" t="b">
        <v>0</v>
      </c>
      <c r="H186" s="85" t="b">
        <v>0</v>
      </c>
      <c r="I186" s="85" t="b">
        <v>0</v>
      </c>
      <c r="J186" s="85" t="b">
        <v>0</v>
      </c>
      <c r="K186" s="85" t="b">
        <v>0</v>
      </c>
      <c r="L186" s="85" t="b">
        <v>0</v>
      </c>
    </row>
    <row r="187" spans="1:12" ht="15">
      <c r="A187" s="85" t="s">
        <v>1945</v>
      </c>
      <c r="B187" s="85" t="s">
        <v>2036</v>
      </c>
      <c r="C187" s="85">
        <v>2</v>
      </c>
      <c r="D187" s="122">
        <v>0.0022732828260258408</v>
      </c>
      <c r="E187" s="122">
        <v>2.439016728387513</v>
      </c>
      <c r="F187" s="85" t="s">
        <v>2077</v>
      </c>
      <c r="G187" s="85" t="b">
        <v>0</v>
      </c>
      <c r="H187" s="85" t="b">
        <v>0</v>
      </c>
      <c r="I187" s="85" t="b">
        <v>0</v>
      </c>
      <c r="J187" s="85" t="b">
        <v>1</v>
      </c>
      <c r="K187" s="85" t="b">
        <v>0</v>
      </c>
      <c r="L187" s="85" t="b">
        <v>0</v>
      </c>
    </row>
    <row r="188" spans="1:12" ht="15">
      <c r="A188" s="85" t="s">
        <v>2036</v>
      </c>
      <c r="B188" s="85" t="s">
        <v>2037</v>
      </c>
      <c r="C188" s="85">
        <v>2</v>
      </c>
      <c r="D188" s="122">
        <v>0.0022732828260258408</v>
      </c>
      <c r="E188" s="122">
        <v>2.8369567370595505</v>
      </c>
      <c r="F188" s="85" t="s">
        <v>2077</v>
      </c>
      <c r="G188" s="85" t="b">
        <v>1</v>
      </c>
      <c r="H188" s="85" t="b">
        <v>0</v>
      </c>
      <c r="I188" s="85" t="b">
        <v>0</v>
      </c>
      <c r="J188" s="85" t="b">
        <v>0</v>
      </c>
      <c r="K188" s="85" t="b">
        <v>0</v>
      </c>
      <c r="L188" s="85" t="b">
        <v>0</v>
      </c>
    </row>
    <row r="189" spans="1:12" ht="15">
      <c r="A189" s="85" t="s">
        <v>2037</v>
      </c>
      <c r="B189" s="85" t="s">
        <v>2038</v>
      </c>
      <c r="C189" s="85">
        <v>2</v>
      </c>
      <c r="D189" s="122">
        <v>0.0022732828260258408</v>
      </c>
      <c r="E189" s="122">
        <v>2.8369567370595505</v>
      </c>
      <c r="F189" s="85" t="s">
        <v>2077</v>
      </c>
      <c r="G189" s="85" t="b">
        <v>0</v>
      </c>
      <c r="H189" s="85" t="b">
        <v>0</v>
      </c>
      <c r="I189" s="85" t="b">
        <v>0</v>
      </c>
      <c r="J189" s="85" t="b">
        <v>0</v>
      </c>
      <c r="K189" s="85" t="b">
        <v>0</v>
      </c>
      <c r="L189" s="85" t="b">
        <v>0</v>
      </c>
    </row>
    <row r="190" spans="1:12" ht="15">
      <c r="A190" s="85" t="s">
        <v>2038</v>
      </c>
      <c r="B190" s="85" t="s">
        <v>1928</v>
      </c>
      <c r="C190" s="85">
        <v>2</v>
      </c>
      <c r="D190" s="122">
        <v>0.0022732828260258408</v>
      </c>
      <c r="E190" s="122">
        <v>2.234896745731588</v>
      </c>
      <c r="F190" s="85" t="s">
        <v>2077</v>
      </c>
      <c r="G190" s="85" t="b">
        <v>0</v>
      </c>
      <c r="H190" s="85" t="b">
        <v>0</v>
      </c>
      <c r="I190" s="85" t="b">
        <v>0</v>
      </c>
      <c r="J190" s="85" t="b">
        <v>0</v>
      </c>
      <c r="K190" s="85" t="b">
        <v>0</v>
      </c>
      <c r="L190" s="85" t="b">
        <v>0</v>
      </c>
    </row>
    <row r="191" spans="1:12" ht="15">
      <c r="A191" s="85" t="s">
        <v>1598</v>
      </c>
      <c r="B191" s="85" t="s">
        <v>1977</v>
      </c>
      <c r="C191" s="85">
        <v>2</v>
      </c>
      <c r="D191" s="122">
        <v>0.0022732828260258408</v>
      </c>
      <c r="E191" s="122">
        <v>1.8157674379896123</v>
      </c>
      <c r="F191" s="85" t="s">
        <v>2077</v>
      </c>
      <c r="G191" s="85" t="b">
        <v>0</v>
      </c>
      <c r="H191" s="85" t="b">
        <v>0</v>
      </c>
      <c r="I191" s="85" t="b">
        <v>0</v>
      </c>
      <c r="J191" s="85" t="b">
        <v>0</v>
      </c>
      <c r="K191" s="85" t="b">
        <v>0</v>
      </c>
      <c r="L191" s="85" t="b">
        <v>0</v>
      </c>
    </row>
    <row r="192" spans="1:12" ht="15">
      <c r="A192" s="85" t="s">
        <v>1977</v>
      </c>
      <c r="B192" s="85" t="s">
        <v>2039</v>
      </c>
      <c r="C192" s="85">
        <v>2</v>
      </c>
      <c r="D192" s="122">
        <v>0.0022732828260258408</v>
      </c>
      <c r="E192" s="122">
        <v>2.660865478003869</v>
      </c>
      <c r="F192" s="85" t="s">
        <v>2077</v>
      </c>
      <c r="G192" s="85" t="b">
        <v>0</v>
      </c>
      <c r="H192" s="85" t="b">
        <v>0</v>
      </c>
      <c r="I192" s="85" t="b">
        <v>0</v>
      </c>
      <c r="J192" s="85" t="b">
        <v>0</v>
      </c>
      <c r="K192" s="85" t="b">
        <v>0</v>
      </c>
      <c r="L192" s="85" t="b">
        <v>0</v>
      </c>
    </row>
    <row r="193" spans="1:12" ht="15">
      <c r="A193" s="85" t="s">
        <v>1926</v>
      </c>
      <c r="B193" s="85" t="s">
        <v>1592</v>
      </c>
      <c r="C193" s="85">
        <v>2</v>
      </c>
      <c r="D193" s="122">
        <v>0.0022732828260258408</v>
      </c>
      <c r="E193" s="122">
        <v>1.0624397713310008</v>
      </c>
      <c r="F193" s="85" t="s">
        <v>2077</v>
      </c>
      <c r="G193" s="85" t="b">
        <v>0</v>
      </c>
      <c r="H193" s="85" t="b">
        <v>0</v>
      </c>
      <c r="I193" s="85" t="b">
        <v>0</v>
      </c>
      <c r="J193" s="85" t="b">
        <v>0</v>
      </c>
      <c r="K193" s="85" t="b">
        <v>0</v>
      </c>
      <c r="L193" s="85" t="b">
        <v>0</v>
      </c>
    </row>
    <row r="194" spans="1:12" ht="15">
      <c r="A194" s="85" t="s">
        <v>263</v>
      </c>
      <c r="B194" s="85" t="s">
        <v>1634</v>
      </c>
      <c r="C194" s="85">
        <v>2</v>
      </c>
      <c r="D194" s="122">
        <v>0.0022732828260258408</v>
      </c>
      <c r="E194" s="122">
        <v>1.0076529642285255</v>
      </c>
      <c r="F194" s="85" t="s">
        <v>2077</v>
      </c>
      <c r="G194" s="85" t="b">
        <v>0</v>
      </c>
      <c r="H194" s="85" t="b">
        <v>0</v>
      </c>
      <c r="I194" s="85" t="b">
        <v>0</v>
      </c>
      <c r="J194" s="85" t="b">
        <v>0</v>
      </c>
      <c r="K194" s="85" t="b">
        <v>0</v>
      </c>
      <c r="L194" s="85" t="b">
        <v>0</v>
      </c>
    </row>
    <row r="195" spans="1:12" ht="15">
      <c r="A195" s="85" t="s">
        <v>260</v>
      </c>
      <c r="B195" s="85" t="s">
        <v>1986</v>
      </c>
      <c r="C195" s="85">
        <v>2</v>
      </c>
      <c r="D195" s="122">
        <v>0.0022732828260258408</v>
      </c>
      <c r="E195" s="122">
        <v>2.5359267413955693</v>
      </c>
      <c r="F195" s="85" t="s">
        <v>2077</v>
      </c>
      <c r="G195" s="85" t="b">
        <v>0</v>
      </c>
      <c r="H195" s="85" t="b">
        <v>0</v>
      </c>
      <c r="I195" s="85" t="b">
        <v>0</v>
      </c>
      <c r="J195" s="85" t="b">
        <v>0</v>
      </c>
      <c r="K195" s="85" t="b">
        <v>0</v>
      </c>
      <c r="L195" s="85" t="b">
        <v>0</v>
      </c>
    </row>
    <row r="196" spans="1:12" ht="15">
      <c r="A196" s="85" t="s">
        <v>244</v>
      </c>
      <c r="B196" s="85" t="s">
        <v>1935</v>
      </c>
      <c r="C196" s="85">
        <v>2</v>
      </c>
      <c r="D196" s="122">
        <v>0.0022732828260258408</v>
      </c>
      <c r="E196" s="122">
        <v>2.439016728387513</v>
      </c>
      <c r="F196" s="85" t="s">
        <v>2077</v>
      </c>
      <c r="G196" s="85" t="b">
        <v>0</v>
      </c>
      <c r="H196" s="85" t="b">
        <v>0</v>
      </c>
      <c r="I196" s="85" t="b">
        <v>0</v>
      </c>
      <c r="J196" s="85" t="b">
        <v>1</v>
      </c>
      <c r="K196" s="85" t="b">
        <v>0</v>
      </c>
      <c r="L196" s="85" t="b">
        <v>0</v>
      </c>
    </row>
    <row r="197" spans="1:12" ht="15">
      <c r="A197" s="85" t="s">
        <v>2048</v>
      </c>
      <c r="B197" s="85" t="s">
        <v>2049</v>
      </c>
      <c r="C197" s="85">
        <v>2</v>
      </c>
      <c r="D197" s="122">
        <v>0.0022732828260258408</v>
      </c>
      <c r="E197" s="122">
        <v>2.8369567370595505</v>
      </c>
      <c r="F197" s="85" t="s">
        <v>2077</v>
      </c>
      <c r="G197" s="85" t="b">
        <v>1</v>
      </c>
      <c r="H197" s="85" t="b">
        <v>0</v>
      </c>
      <c r="I197" s="85" t="b">
        <v>0</v>
      </c>
      <c r="J197" s="85" t="b">
        <v>0</v>
      </c>
      <c r="K197" s="85" t="b">
        <v>0</v>
      </c>
      <c r="L197" s="85" t="b">
        <v>0</v>
      </c>
    </row>
    <row r="198" spans="1:12" ht="15">
      <c r="A198" s="85" t="s">
        <v>2049</v>
      </c>
      <c r="B198" s="85" t="s">
        <v>1564</v>
      </c>
      <c r="C198" s="85">
        <v>2</v>
      </c>
      <c r="D198" s="122">
        <v>0.0022732828260258408</v>
      </c>
      <c r="E198" s="122">
        <v>1.6065078156812764</v>
      </c>
      <c r="F198" s="85" t="s">
        <v>2077</v>
      </c>
      <c r="G198" s="85" t="b">
        <v>0</v>
      </c>
      <c r="H198" s="85" t="b">
        <v>0</v>
      </c>
      <c r="I198" s="85" t="b">
        <v>0</v>
      </c>
      <c r="J198" s="85" t="b">
        <v>0</v>
      </c>
      <c r="K198" s="85" t="b">
        <v>0</v>
      </c>
      <c r="L198" s="85" t="b">
        <v>0</v>
      </c>
    </row>
    <row r="199" spans="1:12" ht="15">
      <c r="A199" s="85" t="s">
        <v>1565</v>
      </c>
      <c r="B199" s="85" t="s">
        <v>1960</v>
      </c>
      <c r="C199" s="85">
        <v>2</v>
      </c>
      <c r="D199" s="122">
        <v>0.0022732828260258408</v>
      </c>
      <c r="E199" s="122">
        <v>1.2687550129925553</v>
      </c>
      <c r="F199" s="85" t="s">
        <v>2077</v>
      </c>
      <c r="G199" s="85" t="b">
        <v>0</v>
      </c>
      <c r="H199" s="85" t="b">
        <v>0</v>
      </c>
      <c r="I199" s="85" t="b">
        <v>0</v>
      </c>
      <c r="J199" s="85" t="b">
        <v>0</v>
      </c>
      <c r="K199" s="85" t="b">
        <v>0</v>
      </c>
      <c r="L199" s="85" t="b">
        <v>0</v>
      </c>
    </row>
    <row r="200" spans="1:12" ht="15">
      <c r="A200" s="85" t="s">
        <v>1960</v>
      </c>
      <c r="B200" s="85" t="s">
        <v>1944</v>
      </c>
      <c r="C200" s="85">
        <v>2</v>
      </c>
      <c r="D200" s="122">
        <v>0.0022732828260258408</v>
      </c>
      <c r="E200" s="122">
        <v>2.137986732723532</v>
      </c>
      <c r="F200" s="85" t="s">
        <v>2077</v>
      </c>
      <c r="G200" s="85" t="b">
        <v>0</v>
      </c>
      <c r="H200" s="85" t="b">
        <v>0</v>
      </c>
      <c r="I200" s="85" t="b">
        <v>0</v>
      </c>
      <c r="J200" s="85" t="b">
        <v>0</v>
      </c>
      <c r="K200" s="85" t="b">
        <v>0</v>
      </c>
      <c r="L200" s="85" t="b">
        <v>0</v>
      </c>
    </row>
    <row r="201" spans="1:12" ht="15">
      <c r="A201" s="85" t="s">
        <v>1565</v>
      </c>
      <c r="B201" s="85" t="s">
        <v>1997</v>
      </c>
      <c r="C201" s="85">
        <v>2</v>
      </c>
      <c r="D201" s="122">
        <v>0.0022732828260258408</v>
      </c>
      <c r="E201" s="122">
        <v>1.3936937496008555</v>
      </c>
      <c r="F201" s="85" t="s">
        <v>2077</v>
      </c>
      <c r="G201" s="85" t="b">
        <v>0</v>
      </c>
      <c r="H201" s="85" t="b">
        <v>0</v>
      </c>
      <c r="I201" s="85" t="b">
        <v>0</v>
      </c>
      <c r="J201" s="85" t="b">
        <v>0</v>
      </c>
      <c r="K201" s="85" t="b">
        <v>0</v>
      </c>
      <c r="L201" s="85" t="b">
        <v>0</v>
      </c>
    </row>
    <row r="202" spans="1:12" ht="15">
      <c r="A202" s="85" t="s">
        <v>1997</v>
      </c>
      <c r="B202" s="85" t="s">
        <v>1928</v>
      </c>
      <c r="C202" s="85">
        <v>2</v>
      </c>
      <c r="D202" s="122">
        <v>0.0022732828260258408</v>
      </c>
      <c r="E202" s="122">
        <v>2.0588054866759067</v>
      </c>
      <c r="F202" s="85" t="s">
        <v>2077</v>
      </c>
      <c r="G202" s="85" t="b">
        <v>0</v>
      </c>
      <c r="H202" s="85" t="b">
        <v>0</v>
      </c>
      <c r="I202" s="85" t="b">
        <v>0</v>
      </c>
      <c r="J202" s="85" t="b">
        <v>0</v>
      </c>
      <c r="K202" s="85" t="b">
        <v>0</v>
      </c>
      <c r="L202" s="85" t="b">
        <v>0</v>
      </c>
    </row>
    <row r="203" spans="1:12" ht="15">
      <c r="A203" s="85" t="s">
        <v>1598</v>
      </c>
      <c r="B203" s="85" t="s">
        <v>1570</v>
      </c>
      <c r="C203" s="85">
        <v>2</v>
      </c>
      <c r="D203" s="122">
        <v>0.0022732828260258408</v>
      </c>
      <c r="E203" s="122">
        <v>0.8779153447384568</v>
      </c>
      <c r="F203" s="85" t="s">
        <v>2077</v>
      </c>
      <c r="G203" s="85" t="b">
        <v>0</v>
      </c>
      <c r="H203" s="85" t="b">
        <v>0</v>
      </c>
      <c r="I203" s="85" t="b">
        <v>0</v>
      </c>
      <c r="J203" s="85" t="b">
        <v>0</v>
      </c>
      <c r="K203" s="85" t="b">
        <v>0</v>
      </c>
      <c r="L203" s="85" t="b">
        <v>0</v>
      </c>
    </row>
    <row r="204" spans="1:12" ht="15">
      <c r="A204" s="85" t="s">
        <v>1936</v>
      </c>
      <c r="B204" s="85" t="s">
        <v>2050</v>
      </c>
      <c r="C204" s="85">
        <v>2</v>
      </c>
      <c r="D204" s="122">
        <v>0.0022732828260258408</v>
      </c>
      <c r="E204" s="122">
        <v>2.359835482339888</v>
      </c>
      <c r="F204" s="85" t="s">
        <v>2077</v>
      </c>
      <c r="G204" s="85" t="b">
        <v>0</v>
      </c>
      <c r="H204" s="85" t="b">
        <v>0</v>
      </c>
      <c r="I204" s="85" t="b">
        <v>0</v>
      </c>
      <c r="J204" s="85" t="b">
        <v>0</v>
      </c>
      <c r="K204" s="85" t="b">
        <v>0</v>
      </c>
      <c r="L204" s="85" t="b">
        <v>0</v>
      </c>
    </row>
    <row r="205" spans="1:12" ht="15">
      <c r="A205" s="85" t="s">
        <v>1614</v>
      </c>
      <c r="B205" s="85" t="s">
        <v>289</v>
      </c>
      <c r="C205" s="85">
        <v>2</v>
      </c>
      <c r="D205" s="122">
        <v>0.0022732828260258408</v>
      </c>
      <c r="E205" s="122">
        <v>1.9918586970452936</v>
      </c>
      <c r="F205" s="85" t="s">
        <v>2077</v>
      </c>
      <c r="G205" s="85" t="b">
        <v>0</v>
      </c>
      <c r="H205" s="85" t="b">
        <v>0</v>
      </c>
      <c r="I205" s="85" t="b">
        <v>0</v>
      </c>
      <c r="J205" s="85" t="b">
        <v>0</v>
      </c>
      <c r="K205" s="85" t="b">
        <v>0</v>
      </c>
      <c r="L205" s="85" t="b">
        <v>0</v>
      </c>
    </row>
    <row r="206" spans="1:12" ht="15">
      <c r="A206" s="85" t="s">
        <v>222</v>
      </c>
      <c r="B206" s="85" t="s">
        <v>1609</v>
      </c>
      <c r="C206" s="85">
        <v>2</v>
      </c>
      <c r="D206" s="122">
        <v>0.0022732828260258408</v>
      </c>
      <c r="E206" s="122">
        <v>2.292888692709275</v>
      </c>
      <c r="F206" s="85" t="s">
        <v>2077</v>
      </c>
      <c r="G206" s="85" t="b">
        <v>0</v>
      </c>
      <c r="H206" s="85" t="b">
        <v>0</v>
      </c>
      <c r="I206" s="85" t="b">
        <v>0</v>
      </c>
      <c r="J206" s="85" t="b">
        <v>0</v>
      </c>
      <c r="K206" s="85" t="b">
        <v>0</v>
      </c>
      <c r="L206" s="85" t="b">
        <v>0</v>
      </c>
    </row>
    <row r="207" spans="1:12" ht="15">
      <c r="A207" s="85" t="s">
        <v>1959</v>
      </c>
      <c r="B207" s="85" t="s">
        <v>2052</v>
      </c>
      <c r="C207" s="85">
        <v>2</v>
      </c>
      <c r="D207" s="122">
        <v>0.0022732828260258408</v>
      </c>
      <c r="E207" s="122">
        <v>2.8369567370595505</v>
      </c>
      <c r="F207" s="85" t="s">
        <v>2077</v>
      </c>
      <c r="G207" s="85" t="b">
        <v>0</v>
      </c>
      <c r="H207" s="85" t="b">
        <v>0</v>
      </c>
      <c r="I207" s="85" t="b">
        <v>0</v>
      </c>
      <c r="J207" s="85" t="b">
        <v>0</v>
      </c>
      <c r="K207" s="85" t="b">
        <v>0</v>
      </c>
      <c r="L207" s="85" t="b">
        <v>0</v>
      </c>
    </row>
    <row r="208" spans="1:12" ht="15">
      <c r="A208" s="85" t="s">
        <v>2052</v>
      </c>
      <c r="B208" s="85" t="s">
        <v>282</v>
      </c>
      <c r="C208" s="85">
        <v>2</v>
      </c>
      <c r="D208" s="122">
        <v>0.0022732828260258408</v>
      </c>
      <c r="E208" s="122">
        <v>2.8369567370595505</v>
      </c>
      <c r="F208" s="85" t="s">
        <v>2077</v>
      </c>
      <c r="G208" s="85" t="b">
        <v>0</v>
      </c>
      <c r="H208" s="85" t="b">
        <v>0</v>
      </c>
      <c r="I208" s="85" t="b">
        <v>0</v>
      </c>
      <c r="J208" s="85" t="b">
        <v>0</v>
      </c>
      <c r="K208" s="85" t="b">
        <v>0</v>
      </c>
      <c r="L208" s="85" t="b">
        <v>0</v>
      </c>
    </row>
    <row r="209" spans="1:12" ht="15">
      <c r="A209" s="85" t="s">
        <v>282</v>
      </c>
      <c r="B209" s="85" t="s">
        <v>1929</v>
      </c>
      <c r="C209" s="85">
        <v>2</v>
      </c>
      <c r="D209" s="122">
        <v>0.0022732828260258408</v>
      </c>
      <c r="E209" s="122">
        <v>2.292888692709275</v>
      </c>
      <c r="F209" s="85" t="s">
        <v>2077</v>
      </c>
      <c r="G209" s="85" t="b">
        <v>0</v>
      </c>
      <c r="H209" s="85" t="b">
        <v>0</v>
      </c>
      <c r="I209" s="85" t="b">
        <v>0</v>
      </c>
      <c r="J209" s="85" t="b">
        <v>0</v>
      </c>
      <c r="K209" s="85" t="b">
        <v>0</v>
      </c>
      <c r="L209" s="85" t="b">
        <v>0</v>
      </c>
    </row>
    <row r="210" spans="1:12" ht="15">
      <c r="A210" s="85" t="s">
        <v>1614</v>
      </c>
      <c r="B210" s="85" t="s">
        <v>230</v>
      </c>
      <c r="C210" s="85">
        <v>2</v>
      </c>
      <c r="D210" s="122">
        <v>0.0022732828260258408</v>
      </c>
      <c r="E210" s="122">
        <v>1.9918586970452936</v>
      </c>
      <c r="F210" s="85" t="s">
        <v>2077</v>
      </c>
      <c r="G210" s="85" t="b">
        <v>0</v>
      </c>
      <c r="H210" s="85" t="b">
        <v>0</v>
      </c>
      <c r="I210" s="85" t="b">
        <v>0</v>
      </c>
      <c r="J210" s="85" t="b">
        <v>0</v>
      </c>
      <c r="K210" s="85" t="b">
        <v>0</v>
      </c>
      <c r="L210" s="85" t="b">
        <v>0</v>
      </c>
    </row>
    <row r="211" spans="1:12" ht="15">
      <c r="A211" s="85" t="s">
        <v>230</v>
      </c>
      <c r="B211" s="85" t="s">
        <v>281</v>
      </c>
      <c r="C211" s="85">
        <v>2</v>
      </c>
      <c r="D211" s="122">
        <v>0.0022732828260258408</v>
      </c>
      <c r="E211" s="122">
        <v>2.660865478003869</v>
      </c>
      <c r="F211" s="85" t="s">
        <v>2077</v>
      </c>
      <c r="G211" s="85" t="b">
        <v>0</v>
      </c>
      <c r="H211" s="85" t="b">
        <v>0</v>
      </c>
      <c r="I211" s="85" t="b">
        <v>0</v>
      </c>
      <c r="J211" s="85" t="b">
        <v>0</v>
      </c>
      <c r="K211" s="85" t="b">
        <v>0</v>
      </c>
      <c r="L211" s="85" t="b">
        <v>0</v>
      </c>
    </row>
    <row r="212" spans="1:12" ht="15">
      <c r="A212" s="85" t="s">
        <v>281</v>
      </c>
      <c r="B212" s="85" t="s">
        <v>1929</v>
      </c>
      <c r="C212" s="85">
        <v>2</v>
      </c>
      <c r="D212" s="122">
        <v>0.0022732828260258408</v>
      </c>
      <c r="E212" s="122">
        <v>2.1167974336535935</v>
      </c>
      <c r="F212" s="85" t="s">
        <v>2077</v>
      </c>
      <c r="G212" s="85" t="b">
        <v>0</v>
      </c>
      <c r="H212" s="85" t="b">
        <v>0</v>
      </c>
      <c r="I212" s="85" t="b">
        <v>0</v>
      </c>
      <c r="J212" s="85" t="b">
        <v>0</v>
      </c>
      <c r="K212" s="85" t="b">
        <v>0</v>
      </c>
      <c r="L212" s="85" t="b">
        <v>0</v>
      </c>
    </row>
    <row r="213" spans="1:12" ht="15">
      <c r="A213" s="85" t="s">
        <v>1617</v>
      </c>
      <c r="B213" s="85" t="s">
        <v>2057</v>
      </c>
      <c r="C213" s="85">
        <v>2</v>
      </c>
      <c r="D213" s="122">
        <v>0.0022732828260258408</v>
      </c>
      <c r="E213" s="122">
        <v>2.0588054866759067</v>
      </c>
      <c r="F213" s="85" t="s">
        <v>2077</v>
      </c>
      <c r="G213" s="85" t="b">
        <v>0</v>
      </c>
      <c r="H213" s="85" t="b">
        <v>0</v>
      </c>
      <c r="I213" s="85" t="b">
        <v>0</v>
      </c>
      <c r="J213" s="85" t="b">
        <v>0</v>
      </c>
      <c r="K213" s="85" t="b">
        <v>0</v>
      </c>
      <c r="L213" s="85" t="b">
        <v>0</v>
      </c>
    </row>
    <row r="214" spans="1:12" ht="15">
      <c r="A214" s="85" t="s">
        <v>2057</v>
      </c>
      <c r="B214" s="85" t="s">
        <v>1625</v>
      </c>
      <c r="C214" s="85">
        <v>2</v>
      </c>
      <c r="D214" s="122">
        <v>0.0022732828260258408</v>
      </c>
      <c r="E214" s="122">
        <v>2.5359267413955693</v>
      </c>
      <c r="F214" s="85" t="s">
        <v>2077</v>
      </c>
      <c r="G214" s="85" t="b">
        <v>0</v>
      </c>
      <c r="H214" s="85" t="b">
        <v>0</v>
      </c>
      <c r="I214" s="85" t="b">
        <v>0</v>
      </c>
      <c r="J214" s="85" t="b">
        <v>0</v>
      </c>
      <c r="K214" s="85" t="b">
        <v>0</v>
      </c>
      <c r="L214" s="85" t="b">
        <v>0</v>
      </c>
    </row>
    <row r="215" spans="1:12" ht="15">
      <c r="A215" s="85" t="s">
        <v>1625</v>
      </c>
      <c r="B215" s="85" t="s">
        <v>1570</v>
      </c>
      <c r="C215" s="85">
        <v>2</v>
      </c>
      <c r="D215" s="122">
        <v>0.0022732828260258408</v>
      </c>
      <c r="E215" s="122">
        <v>1.4219833890887326</v>
      </c>
      <c r="F215" s="85" t="s">
        <v>2077</v>
      </c>
      <c r="G215" s="85" t="b">
        <v>0</v>
      </c>
      <c r="H215" s="85" t="b">
        <v>0</v>
      </c>
      <c r="I215" s="85" t="b">
        <v>0</v>
      </c>
      <c r="J215" s="85" t="b">
        <v>0</v>
      </c>
      <c r="K215" s="85" t="b">
        <v>0</v>
      </c>
      <c r="L215" s="85" t="b">
        <v>0</v>
      </c>
    </row>
    <row r="216" spans="1:12" ht="15">
      <c r="A216" s="85" t="s">
        <v>1570</v>
      </c>
      <c r="B216" s="85" t="s">
        <v>1961</v>
      </c>
      <c r="C216" s="85">
        <v>2</v>
      </c>
      <c r="D216" s="122">
        <v>0.0022732828260258408</v>
      </c>
      <c r="E216" s="122">
        <v>1.389798705717331</v>
      </c>
      <c r="F216" s="85" t="s">
        <v>2077</v>
      </c>
      <c r="G216" s="85" t="b">
        <v>0</v>
      </c>
      <c r="H216" s="85" t="b">
        <v>0</v>
      </c>
      <c r="I216" s="85" t="b">
        <v>0</v>
      </c>
      <c r="J216" s="85" t="b">
        <v>0</v>
      </c>
      <c r="K216" s="85" t="b">
        <v>0</v>
      </c>
      <c r="L216" s="85" t="b">
        <v>0</v>
      </c>
    </row>
    <row r="217" spans="1:12" ht="15">
      <c r="A217" s="85" t="s">
        <v>1961</v>
      </c>
      <c r="B217" s="85" t="s">
        <v>2058</v>
      </c>
      <c r="C217" s="85">
        <v>2</v>
      </c>
      <c r="D217" s="122">
        <v>0.0022732828260258408</v>
      </c>
      <c r="E217" s="122">
        <v>2.5359267413955693</v>
      </c>
      <c r="F217" s="85" t="s">
        <v>2077</v>
      </c>
      <c r="G217" s="85" t="b">
        <v>0</v>
      </c>
      <c r="H217" s="85" t="b">
        <v>0</v>
      </c>
      <c r="I217" s="85" t="b">
        <v>0</v>
      </c>
      <c r="J217" s="85" t="b">
        <v>0</v>
      </c>
      <c r="K217" s="85" t="b">
        <v>0</v>
      </c>
      <c r="L217" s="85" t="b">
        <v>0</v>
      </c>
    </row>
    <row r="218" spans="1:12" ht="15">
      <c r="A218" s="85" t="s">
        <v>2058</v>
      </c>
      <c r="B218" s="85" t="s">
        <v>2059</v>
      </c>
      <c r="C218" s="85">
        <v>2</v>
      </c>
      <c r="D218" s="122">
        <v>0.0022732828260258408</v>
      </c>
      <c r="E218" s="122">
        <v>2.8369567370595505</v>
      </c>
      <c r="F218" s="85" t="s">
        <v>2077</v>
      </c>
      <c r="G218" s="85" t="b">
        <v>0</v>
      </c>
      <c r="H218" s="85" t="b">
        <v>0</v>
      </c>
      <c r="I218" s="85" t="b">
        <v>0</v>
      </c>
      <c r="J218" s="85" t="b">
        <v>0</v>
      </c>
      <c r="K218" s="85" t="b">
        <v>0</v>
      </c>
      <c r="L218" s="85" t="b">
        <v>0</v>
      </c>
    </row>
    <row r="219" spans="1:12" ht="15">
      <c r="A219" s="85" t="s">
        <v>2059</v>
      </c>
      <c r="B219" s="85" t="s">
        <v>2060</v>
      </c>
      <c r="C219" s="85">
        <v>2</v>
      </c>
      <c r="D219" s="122">
        <v>0.0022732828260258408</v>
      </c>
      <c r="E219" s="122">
        <v>2.8369567370595505</v>
      </c>
      <c r="F219" s="85" t="s">
        <v>2077</v>
      </c>
      <c r="G219" s="85" t="b">
        <v>0</v>
      </c>
      <c r="H219" s="85" t="b">
        <v>0</v>
      </c>
      <c r="I219" s="85" t="b">
        <v>0</v>
      </c>
      <c r="J219" s="85" t="b">
        <v>0</v>
      </c>
      <c r="K219" s="85" t="b">
        <v>0</v>
      </c>
      <c r="L219" s="85" t="b">
        <v>0</v>
      </c>
    </row>
    <row r="220" spans="1:12" ht="15">
      <c r="A220" s="85" t="s">
        <v>2060</v>
      </c>
      <c r="B220" s="85" t="s">
        <v>1999</v>
      </c>
      <c r="C220" s="85">
        <v>2</v>
      </c>
      <c r="D220" s="122">
        <v>0.0022732828260258408</v>
      </c>
      <c r="E220" s="122">
        <v>2.660865478003869</v>
      </c>
      <c r="F220" s="85" t="s">
        <v>2077</v>
      </c>
      <c r="G220" s="85" t="b">
        <v>0</v>
      </c>
      <c r="H220" s="85" t="b">
        <v>0</v>
      </c>
      <c r="I220" s="85" t="b">
        <v>0</v>
      </c>
      <c r="J220" s="85" t="b">
        <v>0</v>
      </c>
      <c r="K220" s="85" t="b">
        <v>0</v>
      </c>
      <c r="L220" s="85" t="b">
        <v>0</v>
      </c>
    </row>
    <row r="221" spans="1:12" ht="15">
      <c r="A221" s="85" t="s">
        <v>1999</v>
      </c>
      <c r="B221" s="85" t="s">
        <v>2061</v>
      </c>
      <c r="C221" s="85">
        <v>2</v>
      </c>
      <c r="D221" s="122">
        <v>0.0022732828260258408</v>
      </c>
      <c r="E221" s="122">
        <v>2.660865478003869</v>
      </c>
      <c r="F221" s="85" t="s">
        <v>2077</v>
      </c>
      <c r="G221" s="85" t="b">
        <v>0</v>
      </c>
      <c r="H221" s="85" t="b">
        <v>0</v>
      </c>
      <c r="I221" s="85" t="b">
        <v>0</v>
      </c>
      <c r="J221" s="85" t="b">
        <v>0</v>
      </c>
      <c r="K221" s="85" t="b">
        <v>0</v>
      </c>
      <c r="L221" s="85" t="b">
        <v>0</v>
      </c>
    </row>
    <row r="222" spans="1:12" ht="15">
      <c r="A222" s="85" t="s">
        <v>2061</v>
      </c>
      <c r="B222" s="85" t="s">
        <v>1961</v>
      </c>
      <c r="C222" s="85">
        <v>2</v>
      </c>
      <c r="D222" s="122">
        <v>0.0022732828260258408</v>
      </c>
      <c r="E222" s="122">
        <v>2.5359267413955693</v>
      </c>
      <c r="F222" s="85" t="s">
        <v>2077</v>
      </c>
      <c r="G222" s="85" t="b">
        <v>0</v>
      </c>
      <c r="H222" s="85" t="b">
        <v>0</v>
      </c>
      <c r="I222" s="85" t="b">
        <v>0</v>
      </c>
      <c r="J222" s="85" t="b">
        <v>0</v>
      </c>
      <c r="K222" s="85" t="b">
        <v>0</v>
      </c>
      <c r="L222" s="85" t="b">
        <v>0</v>
      </c>
    </row>
    <row r="223" spans="1:12" ht="15">
      <c r="A223" s="85" t="s">
        <v>1961</v>
      </c>
      <c r="B223" s="85" t="s">
        <v>1570</v>
      </c>
      <c r="C223" s="85">
        <v>2</v>
      </c>
      <c r="D223" s="122">
        <v>0.0022732828260258408</v>
      </c>
      <c r="E223" s="122">
        <v>1.4219833890887326</v>
      </c>
      <c r="F223" s="85" t="s">
        <v>2077</v>
      </c>
      <c r="G223" s="85" t="b">
        <v>0</v>
      </c>
      <c r="H223" s="85" t="b">
        <v>0</v>
      </c>
      <c r="I223" s="85" t="b">
        <v>0</v>
      </c>
      <c r="J223" s="85" t="b">
        <v>0</v>
      </c>
      <c r="K223" s="85" t="b">
        <v>0</v>
      </c>
      <c r="L223" s="85" t="b">
        <v>0</v>
      </c>
    </row>
    <row r="224" spans="1:12" ht="15">
      <c r="A224" s="85" t="s">
        <v>1570</v>
      </c>
      <c r="B224" s="85" t="s">
        <v>2062</v>
      </c>
      <c r="C224" s="85">
        <v>2</v>
      </c>
      <c r="D224" s="122">
        <v>0.0022732828260258408</v>
      </c>
      <c r="E224" s="122">
        <v>1.6908287013813124</v>
      </c>
      <c r="F224" s="85" t="s">
        <v>2077</v>
      </c>
      <c r="G224" s="85" t="b">
        <v>0</v>
      </c>
      <c r="H224" s="85" t="b">
        <v>0</v>
      </c>
      <c r="I224" s="85" t="b">
        <v>0</v>
      </c>
      <c r="J224" s="85" t="b">
        <v>0</v>
      </c>
      <c r="K224" s="85" t="b">
        <v>0</v>
      </c>
      <c r="L224" s="85" t="b">
        <v>0</v>
      </c>
    </row>
    <row r="225" spans="1:12" ht="15">
      <c r="A225" s="85" t="s">
        <v>1623</v>
      </c>
      <c r="B225" s="85" t="s">
        <v>1624</v>
      </c>
      <c r="C225" s="85">
        <v>2</v>
      </c>
      <c r="D225" s="122">
        <v>0.0022732828260258408</v>
      </c>
      <c r="E225" s="122">
        <v>2.8369567370595505</v>
      </c>
      <c r="F225" s="85" t="s">
        <v>2077</v>
      </c>
      <c r="G225" s="85" t="b">
        <v>0</v>
      </c>
      <c r="H225" s="85" t="b">
        <v>0</v>
      </c>
      <c r="I225" s="85" t="b">
        <v>0</v>
      </c>
      <c r="J225" s="85" t="b">
        <v>1</v>
      </c>
      <c r="K225" s="85" t="b">
        <v>0</v>
      </c>
      <c r="L225" s="85" t="b">
        <v>0</v>
      </c>
    </row>
    <row r="226" spans="1:12" ht="15">
      <c r="A226" s="85" t="s">
        <v>278</v>
      </c>
      <c r="B226" s="85" t="s">
        <v>1625</v>
      </c>
      <c r="C226" s="85">
        <v>2</v>
      </c>
      <c r="D226" s="122">
        <v>0.0022732828260258408</v>
      </c>
      <c r="E226" s="122">
        <v>2.359835482339888</v>
      </c>
      <c r="F226" s="85" t="s">
        <v>2077</v>
      </c>
      <c r="G226" s="85" t="b">
        <v>0</v>
      </c>
      <c r="H226" s="85" t="b">
        <v>0</v>
      </c>
      <c r="I226" s="85" t="b">
        <v>0</v>
      </c>
      <c r="J226" s="85" t="b">
        <v>0</v>
      </c>
      <c r="K226" s="85" t="b">
        <v>0</v>
      </c>
      <c r="L226" s="85" t="b">
        <v>0</v>
      </c>
    </row>
    <row r="227" spans="1:12" ht="15">
      <c r="A227" s="85" t="s">
        <v>1565</v>
      </c>
      <c r="B227" s="85" t="s">
        <v>1626</v>
      </c>
      <c r="C227" s="85">
        <v>2</v>
      </c>
      <c r="D227" s="122">
        <v>0.0022732828260258408</v>
      </c>
      <c r="E227" s="122">
        <v>1.5697850086565366</v>
      </c>
      <c r="F227" s="85" t="s">
        <v>2077</v>
      </c>
      <c r="G227" s="85" t="b">
        <v>0</v>
      </c>
      <c r="H227" s="85" t="b">
        <v>0</v>
      </c>
      <c r="I227" s="85" t="b">
        <v>0</v>
      </c>
      <c r="J227" s="85" t="b">
        <v>0</v>
      </c>
      <c r="K227" s="85" t="b">
        <v>0</v>
      </c>
      <c r="L227" s="85" t="b">
        <v>0</v>
      </c>
    </row>
    <row r="228" spans="1:12" ht="15">
      <c r="A228" s="85" t="s">
        <v>1626</v>
      </c>
      <c r="B228" s="85" t="s">
        <v>1627</v>
      </c>
      <c r="C228" s="85">
        <v>2</v>
      </c>
      <c r="D228" s="122">
        <v>0.0022732828260258408</v>
      </c>
      <c r="E228" s="122">
        <v>2.8369567370595505</v>
      </c>
      <c r="F228" s="85" t="s">
        <v>2077</v>
      </c>
      <c r="G228" s="85" t="b">
        <v>0</v>
      </c>
      <c r="H228" s="85" t="b">
        <v>0</v>
      </c>
      <c r="I228" s="85" t="b">
        <v>0</v>
      </c>
      <c r="J228" s="85" t="b">
        <v>0</v>
      </c>
      <c r="K228" s="85" t="b">
        <v>0</v>
      </c>
      <c r="L228" s="85" t="b">
        <v>0</v>
      </c>
    </row>
    <row r="229" spans="1:12" ht="15">
      <c r="A229" s="85" t="s">
        <v>1577</v>
      </c>
      <c r="B229" s="85" t="s">
        <v>1926</v>
      </c>
      <c r="C229" s="85">
        <v>2</v>
      </c>
      <c r="D229" s="122">
        <v>0.0022732828260258408</v>
      </c>
      <c r="E229" s="122">
        <v>1.33864618326995</v>
      </c>
      <c r="F229" s="85" t="s">
        <v>2077</v>
      </c>
      <c r="G229" s="85" t="b">
        <v>0</v>
      </c>
      <c r="H229" s="85" t="b">
        <v>0</v>
      </c>
      <c r="I229" s="85" t="b">
        <v>0</v>
      </c>
      <c r="J229" s="85" t="b">
        <v>0</v>
      </c>
      <c r="K229" s="85" t="b">
        <v>0</v>
      </c>
      <c r="L229" s="85" t="b">
        <v>0</v>
      </c>
    </row>
    <row r="230" spans="1:12" ht="15">
      <c r="A230" s="85" t="s">
        <v>1604</v>
      </c>
      <c r="B230" s="85" t="s">
        <v>1605</v>
      </c>
      <c r="C230" s="85">
        <v>2</v>
      </c>
      <c r="D230" s="122">
        <v>0.0022732828260258408</v>
      </c>
      <c r="E230" s="122">
        <v>1.2806542362922633</v>
      </c>
      <c r="F230" s="85" t="s">
        <v>2077</v>
      </c>
      <c r="G230" s="85" t="b">
        <v>0</v>
      </c>
      <c r="H230" s="85" t="b">
        <v>0</v>
      </c>
      <c r="I230" s="85" t="b">
        <v>0</v>
      </c>
      <c r="J230" s="85" t="b">
        <v>0</v>
      </c>
      <c r="K230" s="85" t="b">
        <v>0</v>
      </c>
      <c r="L230" s="85" t="b">
        <v>0</v>
      </c>
    </row>
    <row r="231" spans="1:12" ht="15">
      <c r="A231" s="85" t="s">
        <v>2066</v>
      </c>
      <c r="B231" s="85" t="s">
        <v>1600</v>
      </c>
      <c r="C231" s="85">
        <v>2</v>
      </c>
      <c r="D231" s="122">
        <v>0.0022732828260258408</v>
      </c>
      <c r="E231" s="122">
        <v>2.137986732723532</v>
      </c>
      <c r="F231" s="85" t="s">
        <v>2077</v>
      </c>
      <c r="G231" s="85" t="b">
        <v>0</v>
      </c>
      <c r="H231" s="85" t="b">
        <v>0</v>
      </c>
      <c r="I231" s="85" t="b">
        <v>0</v>
      </c>
      <c r="J231" s="85" t="b">
        <v>0</v>
      </c>
      <c r="K231" s="85" t="b">
        <v>0</v>
      </c>
      <c r="L231" s="85" t="b">
        <v>0</v>
      </c>
    </row>
    <row r="232" spans="1:12" ht="15">
      <c r="A232" s="85" t="s">
        <v>1600</v>
      </c>
      <c r="B232" s="85" t="s">
        <v>2067</v>
      </c>
      <c r="C232" s="85">
        <v>2</v>
      </c>
      <c r="D232" s="122">
        <v>0.0022732828260258408</v>
      </c>
      <c r="E232" s="122">
        <v>2.137986732723532</v>
      </c>
      <c r="F232" s="85" t="s">
        <v>2077</v>
      </c>
      <c r="G232" s="85" t="b">
        <v>0</v>
      </c>
      <c r="H232" s="85" t="b">
        <v>0</v>
      </c>
      <c r="I232" s="85" t="b">
        <v>0</v>
      </c>
      <c r="J232" s="85" t="b">
        <v>0</v>
      </c>
      <c r="K232" s="85" t="b">
        <v>0</v>
      </c>
      <c r="L232" s="85" t="b">
        <v>0</v>
      </c>
    </row>
    <row r="233" spans="1:12" ht="15">
      <c r="A233" s="85" t="s">
        <v>2067</v>
      </c>
      <c r="B233" s="85" t="s">
        <v>2000</v>
      </c>
      <c r="C233" s="85">
        <v>2</v>
      </c>
      <c r="D233" s="122">
        <v>0.0022732828260258408</v>
      </c>
      <c r="E233" s="122">
        <v>2.660865478003869</v>
      </c>
      <c r="F233" s="85" t="s">
        <v>2077</v>
      </c>
      <c r="G233" s="85" t="b">
        <v>0</v>
      </c>
      <c r="H233" s="85" t="b">
        <v>0</v>
      </c>
      <c r="I233" s="85" t="b">
        <v>0</v>
      </c>
      <c r="J233" s="85" t="b">
        <v>1</v>
      </c>
      <c r="K233" s="85" t="b">
        <v>0</v>
      </c>
      <c r="L233" s="85" t="b">
        <v>0</v>
      </c>
    </row>
    <row r="234" spans="1:12" ht="15">
      <c r="A234" s="85" t="s">
        <v>2000</v>
      </c>
      <c r="B234" s="85" t="s">
        <v>1942</v>
      </c>
      <c r="C234" s="85">
        <v>2</v>
      </c>
      <c r="D234" s="122">
        <v>0.0022732828260258408</v>
      </c>
      <c r="E234" s="122">
        <v>2.359835482339888</v>
      </c>
      <c r="F234" s="85" t="s">
        <v>2077</v>
      </c>
      <c r="G234" s="85" t="b">
        <v>1</v>
      </c>
      <c r="H234" s="85" t="b">
        <v>0</v>
      </c>
      <c r="I234" s="85" t="b">
        <v>0</v>
      </c>
      <c r="J234" s="85" t="b">
        <v>0</v>
      </c>
      <c r="K234" s="85" t="b">
        <v>0</v>
      </c>
      <c r="L234" s="85" t="b">
        <v>0</v>
      </c>
    </row>
    <row r="235" spans="1:12" ht="15">
      <c r="A235" s="85" t="s">
        <v>1942</v>
      </c>
      <c r="B235" s="85" t="s">
        <v>2068</v>
      </c>
      <c r="C235" s="85">
        <v>2</v>
      </c>
      <c r="D235" s="122">
        <v>0.0022732828260258408</v>
      </c>
      <c r="E235" s="122">
        <v>2.439016728387513</v>
      </c>
      <c r="F235" s="85" t="s">
        <v>2077</v>
      </c>
      <c r="G235" s="85" t="b">
        <v>0</v>
      </c>
      <c r="H235" s="85" t="b">
        <v>0</v>
      </c>
      <c r="I235" s="85" t="b">
        <v>0</v>
      </c>
      <c r="J235" s="85" t="b">
        <v>0</v>
      </c>
      <c r="K235" s="85" t="b">
        <v>0</v>
      </c>
      <c r="L235" s="85" t="b">
        <v>0</v>
      </c>
    </row>
    <row r="236" spans="1:12" ht="15">
      <c r="A236" s="85" t="s">
        <v>2068</v>
      </c>
      <c r="B236" s="85" t="s">
        <v>2069</v>
      </c>
      <c r="C236" s="85">
        <v>2</v>
      </c>
      <c r="D236" s="122">
        <v>0.0022732828260258408</v>
      </c>
      <c r="E236" s="122">
        <v>2.8369567370595505</v>
      </c>
      <c r="F236" s="85" t="s">
        <v>2077</v>
      </c>
      <c r="G236" s="85" t="b">
        <v>0</v>
      </c>
      <c r="H236" s="85" t="b">
        <v>0</v>
      </c>
      <c r="I236" s="85" t="b">
        <v>0</v>
      </c>
      <c r="J236" s="85" t="b">
        <v>0</v>
      </c>
      <c r="K236" s="85" t="b">
        <v>0</v>
      </c>
      <c r="L236" s="85" t="b">
        <v>0</v>
      </c>
    </row>
    <row r="237" spans="1:12" ht="15">
      <c r="A237" s="85" t="s">
        <v>2069</v>
      </c>
      <c r="B237" s="85" t="s">
        <v>1953</v>
      </c>
      <c r="C237" s="85">
        <v>2</v>
      </c>
      <c r="D237" s="122">
        <v>0.0022732828260258408</v>
      </c>
      <c r="E237" s="122">
        <v>2.5359267413955693</v>
      </c>
      <c r="F237" s="85" t="s">
        <v>2077</v>
      </c>
      <c r="G237" s="85" t="b">
        <v>0</v>
      </c>
      <c r="H237" s="85" t="b">
        <v>0</v>
      </c>
      <c r="I237" s="85" t="b">
        <v>0</v>
      </c>
      <c r="J237" s="85" t="b">
        <v>0</v>
      </c>
      <c r="K237" s="85" t="b">
        <v>0</v>
      </c>
      <c r="L237" s="85" t="b">
        <v>0</v>
      </c>
    </row>
    <row r="238" spans="1:12" ht="15">
      <c r="A238" s="85" t="s">
        <v>1953</v>
      </c>
      <c r="B238" s="85" t="s">
        <v>1960</v>
      </c>
      <c r="C238" s="85">
        <v>2</v>
      </c>
      <c r="D238" s="122">
        <v>0.0022732828260258408</v>
      </c>
      <c r="E238" s="122">
        <v>2.234896745731588</v>
      </c>
      <c r="F238" s="85" t="s">
        <v>2077</v>
      </c>
      <c r="G238" s="85" t="b">
        <v>0</v>
      </c>
      <c r="H238" s="85" t="b">
        <v>0</v>
      </c>
      <c r="I238" s="85" t="b">
        <v>0</v>
      </c>
      <c r="J238" s="85" t="b">
        <v>0</v>
      </c>
      <c r="K238" s="85" t="b">
        <v>0</v>
      </c>
      <c r="L238" s="85" t="b">
        <v>0</v>
      </c>
    </row>
    <row r="239" spans="1:12" ht="15">
      <c r="A239" s="85" t="s">
        <v>1960</v>
      </c>
      <c r="B239" s="85" t="s">
        <v>2070</v>
      </c>
      <c r="C239" s="85">
        <v>2</v>
      </c>
      <c r="D239" s="122">
        <v>0.0022732828260258408</v>
      </c>
      <c r="E239" s="122">
        <v>2.5359267413955693</v>
      </c>
      <c r="F239" s="85" t="s">
        <v>2077</v>
      </c>
      <c r="G239" s="85" t="b">
        <v>0</v>
      </c>
      <c r="H239" s="85" t="b">
        <v>0</v>
      </c>
      <c r="I239" s="85" t="b">
        <v>0</v>
      </c>
      <c r="J239" s="85" t="b">
        <v>0</v>
      </c>
      <c r="K239" s="85" t="b">
        <v>0</v>
      </c>
      <c r="L239" s="85" t="b">
        <v>0</v>
      </c>
    </row>
    <row r="240" spans="1:12" ht="15">
      <c r="A240" s="85" t="s">
        <v>1924</v>
      </c>
      <c r="B240" s="85" t="s">
        <v>2071</v>
      </c>
      <c r="C240" s="85">
        <v>2</v>
      </c>
      <c r="D240" s="122">
        <v>0.0022732828260258408</v>
      </c>
      <c r="E240" s="122">
        <v>2.0588054866759067</v>
      </c>
      <c r="F240" s="85" t="s">
        <v>2077</v>
      </c>
      <c r="G240" s="85" t="b">
        <v>0</v>
      </c>
      <c r="H240" s="85" t="b">
        <v>0</v>
      </c>
      <c r="I240" s="85" t="b">
        <v>0</v>
      </c>
      <c r="J240" s="85" t="b">
        <v>1</v>
      </c>
      <c r="K240" s="85" t="b">
        <v>0</v>
      </c>
      <c r="L240" s="85" t="b">
        <v>0</v>
      </c>
    </row>
    <row r="241" spans="1:12" ht="15">
      <c r="A241" s="85" t="s">
        <v>2071</v>
      </c>
      <c r="B241" s="85" t="s">
        <v>2072</v>
      </c>
      <c r="C241" s="85">
        <v>2</v>
      </c>
      <c r="D241" s="122">
        <v>0.0022732828260258408</v>
      </c>
      <c r="E241" s="122">
        <v>2.8369567370595505</v>
      </c>
      <c r="F241" s="85" t="s">
        <v>2077</v>
      </c>
      <c r="G241" s="85" t="b">
        <v>1</v>
      </c>
      <c r="H241" s="85" t="b">
        <v>0</v>
      </c>
      <c r="I241" s="85" t="b">
        <v>0</v>
      </c>
      <c r="J241" s="85" t="b">
        <v>0</v>
      </c>
      <c r="K241" s="85" t="b">
        <v>0</v>
      </c>
      <c r="L241" s="85" t="b">
        <v>0</v>
      </c>
    </row>
    <row r="242" spans="1:12" ht="15">
      <c r="A242" s="85" t="s">
        <v>2072</v>
      </c>
      <c r="B242" s="85" t="s">
        <v>271</v>
      </c>
      <c r="C242" s="85">
        <v>2</v>
      </c>
      <c r="D242" s="122">
        <v>0.0022732828260258408</v>
      </c>
      <c r="E242" s="122">
        <v>2.8369567370595505</v>
      </c>
      <c r="F242" s="85" t="s">
        <v>2077</v>
      </c>
      <c r="G242" s="85" t="b">
        <v>0</v>
      </c>
      <c r="H242" s="85" t="b">
        <v>0</v>
      </c>
      <c r="I242" s="85" t="b">
        <v>0</v>
      </c>
      <c r="J242" s="85" t="b">
        <v>0</v>
      </c>
      <c r="K242" s="85" t="b">
        <v>0</v>
      </c>
      <c r="L242" s="85" t="b">
        <v>0</v>
      </c>
    </row>
    <row r="243" spans="1:12" ht="15">
      <c r="A243" s="85" t="s">
        <v>271</v>
      </c>
      <c r="B243" s="85" t="s">
        <v>1998</v>
      </c>
      <c r="C243" s="85">
        <v>2</v>
      </c>
      <c r="D243" s="122">
        <v>0.0022732828260258408</v>
      </c>
      <c r="E243" s="122">
        <v>2.660865478003869</v>
      </c>
      <c r="F243" s="85" t="s">
        <v>2077</v>
      </c>
      <c r="G243" s="85" t="b">
        <v>0</v>
      </c>
      <c r="H243" s="85" t="b">
        <v>0</v>
      </c>
      <c r="I243" s="85" t="b">
        <v>0</v>
      </c>
      <c r="J243" s="85" t="b">
        <v>0</v>
      </c>
      <c r="K243" s="85" t="b">
        <v>0</v>
      </c>
      <c r="L243" s="85" t="b">
        <v>0</v>
      </c>
    </row>
    <row r="244" spans="1:12" ht="15">
      <c r="A244" s="85" t="s">
        <v>2073</v>
      </c>
      <c r="B244" s="85" t="s">
        <v>1597</v>
      </c>
      <c r="C244" s="85">
        <v>2</v>
      </c>
      <c r="D244" s="122">
        <v>0.0022732828260258408</v>
      </c>
      <c r="E244" s="122">
        <v>2.0588054866759067</v>
      </c>
      <c r="F244" s="85" t="s">
        <v>2077</v>
      </c>
      <c r="G244" s="85" t="b">
        <v>0</v>
      </c>
      <c r="H244" s="85" t="b">
        <v>0</v>
      </c>
      <c r="I244" s="85" t="b">
        <v>0</v>
      </c>
      <c r="J244" s="85" t="b">
        <v>0</v>
      </c>
      <c r="K244" s="85" t="b">
        <v>0</v>
      </c>
      <c r="L244" s="85" t="b">
        <v>0</v>
      </c>
    </row>
    <row r="245" spans="1:12" ht="15">
      <c r="A245" s="85" t="s">
        <v>1617</v>
      </c>
      <c r="B245" s="85" t="s">
        <v>2001</v>
      </c>
      <c r="C245" s="85">
        <v>2</v>
      </c>
      <c r="D245" s="122">
        <v>0.0022732828260258408</v>
      </c>
      <c r="E245" s="122">
        <v>2.0588054866759067</v>
      </c>
      <c r="F245" s="85" t="s">
        <v>2077</v>
      </c>
      <c r="G245" s="85" t="b">
        <v>0</v>
      </c>
      <c r="H245" s="85" t="b">
        <v>0</v>
      </c>
      <c r="I245" s="85" t="b">
        <v>0</v>
      </c>
      <c r="J245" s="85" t="b">
        <v>0</v>
      </c>
      <c r="K245" s="85" t="b">
        <v>0</v>
      </c>
      <c r="L245" s="85" t="b">
        <v>0</v>
      </c>
    </row>
    <row r="246" spans="1:12" ht="15">
      <c r="A246" s="85" t="s">
        <v>2001</v>
      </c>
      <c r="B246" s="85" t="s">
        <v>1594</v>
      </c>
      <c r="C246" s="85">
        <v>2</v>
      </c>
      <c r="D246" s="122">
        <v>0.0022732828260258408</v>
      </c>
      <c r="E246" s="122">
        <v>1.7858042146121693</v>
      </c>
      <c r="F246" s="85" t="s">
        <v>2077</v>
      </c>
      <c r="G246" s="85" t="b">
        <v>0</v>
      </c>
      <c r="H246" s="85" t="b">
        <v>0</v>
      </c>
      <c r="I246" s="85" t="b">
        <v>0</v>
      </c>
      <c r="J246" s="85" t="b">
        <v>0</v>
      </c>
      <c r="K246" s="85" t="b">
        <v>0</v>
      </c>
      <c r="L246" s="85" t="b">
        <v>0</v>
      </c>
    </row>
    <row r="247" spans="1:12" ht="15">
      <c r="A247" s="85" t="s">
        <v>1596</v>
      </c>
      <c r="B247" s="85" t="s">
        <v>2002</v>
      </c>
      <c r="C247" s="85">
        <v>2</v>
      </c>
      <c r="D247" s="122">
        <v>0.0022732828260258408</v>
      </c>
      <c r="E247" s="122">
        <v>1.7858042146121693</v>
      </c>
      <c r="F247" s="85" t="s">
        <v>2077</v>
      </c>
      <c r="G247" s="85" t="b">
        <v>0</v>
      </c>
      <c r="H247" s="85" t="b">
        <v>0</v>
      </c>
      <c r="I247" s="85" t="b">
        <v>0</v>
      </c>
      <c r="J247" s="85" t="b">
        <v>0</v>
      </c>
      <c r="K247" s="85" t="b">
        <v>0</v>
      </c>
      <c r="L247" s="85" t="b">
        <v>0</v>
      </c>
    </row>
    <row r="248" spans="1:12" ht="15">
      <c r="A248" s="85" t="s">
        <v>2002</v>
      </c>
      <c r="B248" s="85" t="s">
        <v>2003</v>
      </c>
      <c r="C248" s="85">
        <v>2</v>
      </c>
      <c r="D248" s="122">
        <v>0.0022732828260258408</v>
      </c>
      <c r="E248" s="122">
        <v>2.484774218948188</v>
      </c>
      <c r="F248" s="85" t="s">
        <v>2077</v>
      </c>
      <c r="G248" s="85" t="b">
        <v>0</v>
      </c>
      <c r="H248" s="85" t="b">
        <v>0</v>
      </c>
      <c r="I248" s="85" t="b">
        <v>0</v>
      </c>
      <c r="J248" s="85" t="b">
        <v>1</v>
      </c>
      <c r="K248" s="85" t="b">
        <v>0</v>
      </c>
      <c r="L248" s="85" t="b">
        <v>0</v>
      </c>
    </row>
    <row r="249" spans="1:12" ht="15">
      <c r="A249" s="85" t="s">
        <v>2003</v>
      </c>
      <c r="B249" s="85" t="s">
        <v>1597</v>
      </c>
      <c r="C249" s="85">
        <v>2</v>
      </c>
      <c r="D249" s="122">
        <v>0.0022732828260258408</v>
      </c>
      <c r="E249" s="122">
        <v>1.8827142276202256</v>
      </c>
      <c r="F249" s="85" t="s">
        <v>2077</v>
      </c>
      <c r="G249" s="85" t="b">
        <v>1</v>
      </c>
      <c r="H249" s="85" t="b">
        <v>0</v>
      </c>
      <c r="I249" s="85" t="b">
        <v>0</v>
      </c>
      <c r="J249" s="85" t="b">
        <v>0</v>
      </c>
      <c r="K249" s="85" t="b">
        <v>0</v>
      </c>
      <c r="L249" s="85" t="b">
        <v>0</v>
      </c>
    </row>
    <row r="250" spans="1:12" ht="15">
      <c r="A250" s="85" t="s">
        <v>1596</v>
      </c>
      <c r="B250" s="85" t="s">
        <v>1595</v>
      </c>
      <c r="C250" s="85">
        <v>2</v>
      </c>
      <c r="D250" s="122">
        <v>0.0022732828260258408</v>
      </c>
      <c r="E250" s="122">
        <v>1.1167974336535935</v>
      </c>
      <c r="F250" s="85" t="s">
        <v>2077</v>
      </c>
      <c r="G250" s="85" t="b">
        <v>0</v>
      </c>
      <c r="H250" s="85" t="b">
        <v>0</v>
      </c>
      <c r="I250" s="85" t="b">
        <v>0</v>
      </c>
      <c r="J250" s="85" t="b">
        <v>0</v>
      </c>
      <c r="K250" s="85" t="b">
        <v>0</v>
      </c>
      <c r="L250" s="85" t="b">
        <v>0</v>
      </c>
    </row>
    <row r="251" spans="1:12" ht="15">
      <c r="A251" s="85" t="s">
        <v>1594</v>
      </c>
      <c r="B251" s="85" t="s">
        <v>1570</v>
      </c>
      <c r="C251" s="85">
        <v>14</v>
      </c>
      <c r="D251" s="122">
        <v>0.010112194803369572</v>
      </c>
      <c r="E251" s="122">
        <v>1.5307268917774575</v>
      </c>
      <c r="F251" s="85" t="s">
        <v>1463</v>
      </c>
      <c r="G251" s="85" t="b">
        <v>0</v>
      </c>
      <c r="H251" s="85" t="b">
        <v>0</v>
      </c>
      <c r="I251" s="85" t="b">
        <v>0</v>
      </c>
      <c r="J251" s="85" t="b">
        <v>0</v>
      </c>
      <c r="K251" s="85" t="b">
        <v>0</v>
      </c>
      <c r="L251" s="85" t="b">
        <v>0</v>
      </c>
    </row>
    <row r="252" spans="1:12" ht="15">
      <c r="A252" s="85" t="s">
        <v>1595</v>
      </c>
      <c r="B252" s="85" t="s">
        <v>1591</v>
      </c>
      <c r="C252" s="85">
        <v>14</v>
      </c>
      <c r="D252" s="122">
        <v>0.010112194803369572</v>
      </c>
      <c r="E252" s="122">
        <v>1.3462024651849134</v>
      </c>
      <c r="F252" s="85" t="s">
        <v>1463</v>
      </c>
      <c r="G252" s="85" t="b">
        <v>0</v>
      </c>
      <c r="H252" s="85" t="b">
        <v>0</v>
      </c>
      <c r="I252" s="85" t="b">
        <v>0</v>
      </c>
      <c r="J252" s="85" t="b">
        <v>0</v>
      </c>
      <c r="K252" s="85" t="b">
        <v>0</v>
      </c>
      <c r="L252" s="85" t="b">
        <v>0</v>
      </c>
    </row>
    <row r="253" spans="1:12" ht="15">
      <c r="A253" s="85" t="s">
        <v>1570</v>
      </c>
      <c r="B253" s="85" t="s">
        <v>1596</v>
      </c>
      <c r="C253" s="85">
        <v>13</v>
      </c>
      <c r="D253" s="122">
        <v>0.010069117388564305</v>
      </c>
      <c r="E253" s="122">
        <v>1.4824222122029025</v>
      </c>
      <c r="F253" s="85" t="s">
        <v>1463</v>
      </c>
      <c r="G253" s="85" t="b">
        <v>0</v>
      </c>
      <c r="H253" s="85" t="b">
        <v>0</v>
      </c>
      <c r="I253" s="85" t="b">
        <v>0</v>
      </c>
      <c r="J253" s="85" t="b">
        <v>0</v>
      </c>
      <c r="K253" s="85" t="b">
        <v>0</v>
      </c>
      <c r="L253" s="85" t="b">
        <v>0</v>
      </c>
    </row>
    <row r="254" spans="1:12" ht="15">
      <c r="A254" s="85" t="s">
        <v>1564</v>
      </c>
      <c r="B254" s="85" t="s">
        <v>1565</v>
      </c>
      <c r="C254" s="85">
        <v>13</v>
      </c>
      <c r="D254" s="122">
        <v>0.014518944903326662</v>
      </c>
      <c r="E254" s="122">
        <v>1.6472324608488946</v>
      </c>
      <c r="F254" s="85" t="s">
        <v>1463</v>
      </c>
      <c r="G254" s="85" t="b">
        <v>0</v>
      </c>
      <c r="H254" s="85" t="b">
        <v>0</v>
      </c>
      <c r="I254" s="85" t="b">
        <v>0</v>
      </c>
      <c r="J254" s="85" t="b">
        <v>0</v>
      </c>
      <c r="K254" s="85" t="b">
        <v>0</v>
      </c>
      <c r="L254" s="85" t="b">
        <v>0</v>
      </c>
    </row>
    <row r="255" spans="1:12" ht="15">
      <c r="A255" s="85" t="s">
        <v>1928</v>
      </c>
      <c r="B255" s="85" t="s">
        <v>1598</v>
      </c>
      <c r="C255" s="85">
        <v>7</v>
      </c>
      <c r="D255" s="122">
        <v>0.0084768928069573</v>
      </c>
      <c r="E255" s="122">
        <v>1.6819945671081065</v>
      </c>
      <c r="F255" s="85" t="s">
        <v>1463</v>
      </c>
      <c r="G255" s="85" t="b">
        <v>0</v>
      </c>
      <c r="H255" s="85" t="b">
        <v>0</v>
      </c>
      <c r="I255" s="85" t="b">
        <v>0</v>
      </c>
      <c r="J255" s="85" t="b">
        <v>0</v>
      </c>
      <c r="K255" s="85" t="b">
        <v>0</v>
      </c>
      <c r="L255" s="85" t="b">
        <v>0</v>
      </c>
    </row>
    <row r="256" spans="1:12" ht="15">
      <c r="A256" s="85" t="s">
        <v>1592</v>
      </c>
      <c r="B256" s="85" t="s">
        <v>1591</v>
      </c>
      <c r="C256" s="85">
        <v>7</v>
      </c>
      <c r="D256" s="122">
        <v>0.0084768928069573</v>
      </c>
      <c r="E256" s="122">
        <v>1.1499078200409454</v>
      </c>
      <c r="F256" s="85" t="s">
        <v>1463</v>
      </c>
      <c r="G256" s="85" t="b">
        <v>0</v>
      </c>
      <c r="H256" s="85" t="b">
        <v>0</v>
      </c>
      <c r="I256" s="85" t="b">
        <v>0</v>
      </c>
      <c r="J256" s="85" t="b">
        <v>0</v>
      </c>
      <c r="K256" s="85" t="b">
        <v>0</v>
      </c>
      <c r="L256" s="85" t="b">
        <v>0</v>
      </c>
    </row>
    <row r="257" spans="1:12" ht="15">
      <c r="A257" s="85" t="s">
        <v>1597</v>
      </c>
      <c r="B257" s="85" t="s">
        <v>1933</v>
      </c>
      <c r="C257" s="85">
        <v>6</v>
      </c>
      <c r="D257" s="122">
        <v>0.007917987240027813</v>
      </c>
      <c r="E257" s="122">
        <v>1.6150477774774934</v>
      </c>
      <c r="F257" s="85" t="s">
        <v>1463</v>
      </c>
      <c r="G257" s="85" t="b">
        <v>0</v>
      </c>
      <c r="H257" s="85" t="b">
        <v>0</v>
      </c>
      <c r="I257" s="85" t="b">
        <v>0</v>
      </c>
      <c r="J257" s="85" t="b">
        <v>0</v>
      </c>
      <c r="K257" s="85" t="b">
        <v>0</v>
      </c>
      <c r="L257" s="85" t="b">
        <v>0</v>
      </c>
    </row>
    <row r="258" spans="1:12" ht="15">
      <c r="A258" s="85" t="s">
        <v>1565</v>
      </c>
      <c r="B258" s="85" t="s">
        <v>1613</v>
      </c>
      <c r="C258" s="85">
        <v>6</v>
      </c>
      <c r="D258" s="122">
        <v>0.007917987240027813</v>
      </c>
      <c r="E258" s="122">
        <v>1.5222937242405947</v>
      </c>
      <c r="F258" s="85" t="s">
        <v>1463</v>
      </c>
      <c r="G258" s="85" t="b">
        <v>0</v>
      </c>
      <c r="H258" s="85" t="b">
        <v>0</v>
      </c>
      <c r="I258" s="85" t="b">
        <v>0</v>
      </c>
      <c r="J258" s="85" t="b">
        <v>0</v>
      </c>
      <c r="K258" s="85" t="b">
        <v>0</v>
      </c>
      <c r="L258" s="85" t="b">
        <v>0</v>
      </c>
    </row>
    <row r="259" spans="1:12" ht="15">
      <c r="A259" s="85" t="s">
        <v>1565</v>
      </c>
      <c r="B259" s="85" t="s">
        <v>1592</v>
      </c>
      <c r="C259" s="85">
        <v>5</v>
      </c>
      <c r="D259" s="122">
        <v>0.007241027619240911</v>
      </c>
      <c r="E259" s="122">
        <v>1.2000744295066754</v>
      </c>
      <c r="F259" s="85" t="s">
        <v>1463</v>
      </c>
      <c r="G259" s="85" t="b">
        <v>0</v>
      </c>
      <c r="H259" s="85" t="b">
        <v>0</v>
      </c>
      <c r="I259" s="85" t="b">
        <v>0</v>
      </c>
      <c r="J259" s="85" t="b">
        <v>0</v>
      </c>
      <c r="K259" s="85" t="b">
        <v>0</v>
      </c>
      <c r="L259" s="85" t="b">
        <v>0</v>
      </c>
    </row>
    <row r="260" spans="1:12" ht="15">
      <c r="A260" s="85" t="s">
        <v>1949</v>
      </c>
      <c r="B260" s="85" t="s">
        <v>1934</v>
      </c>
      <c r="C260" s="85">
        <v>5</v>
      </c>
      <c r="D260" s="122">
        <v>0.007241027619240911</v>
      </c>
      <c r="E260" s="122">
        <v>2.0622058088197126</v>
      </c>
      <c r="F260" s="85" t="s">
        <v>1463</v>
      </c>
      <c r="G260" s="85" t="b">
        <v>0</v>
      </c>
      <c r="H260" s="85" t="b">
        <v>0</v>
      </c>
      <c r="I260" s="85" t="b">
        <v>0</v>
      </c>
      <c r="J260" s="85" t="b">
        <v>0</v>
      </c>
      <c r="K260" s="85" t="b">
        <v>0</v>
      </c>
      <c r="L260" s="85" t="b">
        <v>0</v>
      </c>
    </row>
    <row r="261" spans="1:12" ht="15">
      <c r="A261" s="85" t="s">
        <v>1934</v>
      </c>
      <c r="B261" s="85" t="s">
        <v>1938</v>
      </c>
      <c r="C261" s="85">
        <v>5</v>
      </c>
      <c r="D261" s="122">
        <v>0.007241027619240911</v>
      </c>
      <c r="E261" s="122">
        <v>2.0622058088197126</v>
      </c>
      <c r="F261" s="85" t="s">
        <v>1463</v>
      </c>
      <c r="G261" s="85" t="b">
        <v>0</v>
      </c>
      <c r="H261" s="85" t="b">
        <v>0</v>
      </c>
      <c r="I261" s="85" t="b">
        <v>0</v>
      </c>
      <c r="J261" s="85" t="b">
        <v>0</v>
      </c>
      <c r="K261" s="85" t="b">
        <v>0</v>
      </c>
      <c r="L261" s="85" t="b">
        <v>0</v>
      </c>
    </row>
    <row r="262" spans="1:12" ht="15">
      <c r="A262" s="85" t="s">
        <v>1938</v>
      </c>
      <c r="B262" s="85" t="s">
        <v>1939</v>
      </c>
      <c r="C262" s="85">
        <v>5</v>
      </c>
      <c r="D262" s="122">
        <v>0.007241027619240911</v>
      </c>
      <c r="E262" s="122">
        <v>2.0622058088197126</v>
      </c>
      <c r="F262" s="85" t="s">
        <v>1463</v>
      </c>
      <c r="G262" s="85" t="b">
        <v>0</v>
      </c>
      <c r="H262" s="85" t="b">
        <v>0</v>
      </c>
      <c r="I262" s="85" t="b">
        <v>0</v>
      </c>
      <c r="J262" s="85" t="b">
        <v>0</v>
      </c>
      <c r="K262" s="85" t="b">
        <v>0</v>
      </c>
      <c r="L262" s="85" t="b">
        <v>0</v>
      </c>
    </row>
    <row r="263" spans="1:12" ht="15">
      <c r="A263" s="85" t="s">
        <v>1939</v>
      </c>
      <c r="B263" s="85" t="s">
        <v>1950</v>
      </c>
      <c r="C263" s="85">
        <v>5</v>
      </c>
      <c r="D263" s="122">
        <v>0.007241027619240911</v>
      </c>
      <c r="E263" s="122">
        <v>2.0622058088197126</v>
      </c>
      <c r="F263" s="85" t="s">
        <v>1463</v>
      </c>
      <c r="G263" s="85" t="b">
        <v>0</v>
      </c>
      <c r="H263" s="85" t="b">
        <v>0</v>
      </c>
      <c r="I263" s="85" t="b">
        <v>0</v>
      </c>
      <c r="J263" s="85" t="b">
        <v>0</v>
      </c>
      <c r="K263" s="85" t="b">
        <v>0</v>
      </c>
      <c r="L263" s="85" t="b">
        <v>0</v>
      </c>
    </row>
    <row r="264" spans="1:12" ht="15">
      <c r="A264" s="85" t="s">
        <v>1950</v>
      </c>
      <c r="B264" s="85" t="s">
        <v>1951</v>
      </c>
      <c r="C264" s="85">
        <v>5</v>
      </c>
      <c r="D264" s="122">
        <v>0.007241027619240911</v>
      </c>
      <c r="E264" s="122">
        <v>2.0622058088197126</v>
      </c>
      <c r="F264" s="85" t="s">
        <v>1463</v>
      </c>
      <c r="G264" s="85" t="b">
        <v>0</v>
      </c>
      <c r="H264" s="85" t="b">
        <v>0</v>
      </c>
      <c r="I264" s="85" t="b">
        <v>0</v>
      </c>
      <c r="J264" s="85" t="b">
        <v>0</v>
      </c>
      <c r="K264" s="85" t="b">
        <v>0</v>
      </c>
      <c r="L264" s="85" t="b">
        <v>0</v>
      </c>
    </row>
    <row r="265" spans="1:12" ht="15">
      <c r="A265" s="85" t="s">
        <v>1951</v>
      </c>
      <c r="B265" s="85" t="s">
        <v>264</v>
      </c>
      <c r="C265" s="85">
        <v>5</v>
      </c>
      <c r="D265" s="122">
        <v>0.007241027619240911</v>
      </c>
      <c r="E265" s="122">
        <v>1.9830245627720877</v>
      </c>
      <c r="F265" s="85" t="s">
        <v>1463</v>
      </c>
      <c r="G265" s="85" t="b">
        <v>0</v>
      </c>
      <c r="H265" s="85" t="b">
        <v>0</v>
      </c>
      <c r="I265" s="85" t="b">
        <v>0</v>
      </c>
      <c r="J265" s="85" t="b">
        <v>0</v>
      </c>
      <c r="K265" s="85" t="b">
        <v>0</v>
      </c>
      <c r="L265" s="85" t="b">
        <v>0</v>
      </c>
    </row>
    <row r="266" spans="1:12" ht="15">
      <c r="A266" s="85" t="s">
        <v>264</v>
      </c>
      <c r="B266" s="85" t="s">
        <v>263</v>
      </c>
      <c r="C266" s="85">
        <v>5</v>
      </c>
      <c r="D266" s="122">
        <v>0.007241027619240911</v>
      </c>
      <c r="E266" s="122">
        <v>1.7699497374632365</v>
      </c>
      <c r="F266" s="85" t="s">
        <v>1463</v>
      </c>
      <c r="G266" s="85" t="b">
        <v>0</v>
      </c>
      <c r="H266" s="85" t="b">
        <v>0</v>
      </c>
      <c r="I266" s="85" t="b">
        <v>0</v>
      </c>
      <c r="J266" s="85" t="b">
        <v>0</v>
      </c>
      <c r="K266" s="85" t="b">
        <v>0</v>
      </c>
      <c r="L266" s="85" t="b">
        <v>0</v>
      </c>
    </row>
    <row r="267" spans="1:12" ht="15">
      <c r="A267" s="85" t="s">
        <v>263</v>
      </c>
      <c r="B267" s="85" t="s">
        <v>235</v>
      </c>
      <c r="C267" s="85">
        <v>5</v>
      </c>
      <c r="D267" s="122">
        <v>0.007241027619240911</v>
      </c>
      <c r="E267" s="122">
        <v>1.7611758131557314</v>
      </c>
      <c r="F267" s="85" t="s">
        <v>1463</v>
      </c>
      <c r="G267" s="85" t="b">
        <v>0</v>
      </c>
      <c r="H267" s="85" t="b">
        <v>0</v>
      </c>
      <c r="I267" s="85" t="b">
        <v>0</v>
      </c>
      <c r="J267" s="85" t="b">
        <v>0</v>
      </c>
      <c r="K267" s="85" t="b">
        <v>0</v>
      </c>
      <c r="L267" s="85" t="b">
        <v>0</v>
      </c>
    </row>
    <row r="268" spans="1:12" ht="15">
      <c r="A268" s="85" t="s">
        <v>1933</v>
      </c>
      <c r="B268" s="85" t="s">
        <v>1952</v>
      </c>
      <c r="C268" s="85">
        <v>4</v>
      </c>
      <c r="D268" s="122">
        <v>0.006422107894146344</v>
      </c>
      <c r="E268" s="122">
        <v>1.9160777731414746</v>
      </c>
      <c r="F268" s="85" t="s">
        <v>1463</v>
      </c>
      <c r="G268" s="85" t="b">
        <v>0</v>
      </c>
      <c r="H268" s="85" t="b">
        <v>0</v>
      </c>
      <c r="I268" s="85" t="b">
        <v>0</v>
      </c>
      <c r="J268" s="85" t="b">
        <v>0</v>
      </c>
      <c r="K268" s="85" t="b">
        <v>0</v>
      </c>
      <c r="L268" s="85" t="b">
        <v>0</v>
      </c>
    </row>
    <row r="269" spans="1:12" ht="15">
      <c r="A269" s="85" t="s">
        <v>1952</v>
      </c>
      <c r="B269" s="85" t="s">
        <v>1594</v>
      </c>
      <c r="C269" s="85">
        <v>4</v>
      </c>
      <c r="D269" s="122">
        <v>0.006422107894146344</v>
      </c>
      <c r="E269" s="122">
        <v>1.6150477774774934</v>
      </c>
      <c r="F269" s="85" t="s">
        <v>1463</v>
      </c>
      <c r="G269" s="85" t="b">
        <v>0</v>
      </c>
      <c r="H269" s="85" t="b">
        <v>0</v>
      </c>
      <c r="I269" s="85" t="b">
        <v>0</v>
      </c>
      <c r="J269" s="85" t="b">
        <v>0</v>
      </c>
      <c r="K269" s="85" t="b">
        <v>0</v>
      </c>
      <c r="L269" s="85" t="b">
        <v>0</v>
      </c>
    </row>
    <row r="270" spans="1:12" ht="15">
      <c r="A270" s="85" t="s">
        <v>1596</v>
      </c>
      <c r="B270" s="85" t="s">
        <v>1962</v>
      </c>
      <c r="C270" s="85">
        <v>4</v>
      </c>
      <c r="D270" s="122">
        <v>0.006422107894146344</v>
      </c>
      <c r="E270" s="122">
        <v>1.6472324608488946</v>
      </c>
      <c r="F270" s="85" t="s">
        <v>1463</v>
      </c>
      <c r="G270" s="85" t="b">
        <v>0</v>
      </c>
      <c r="H270" s="85" t="b">
        <v>0</v>
      </c>
      <c r="I270" s="85" t="b">
        <v>0</v>
      </c>
      <c r="J270" s="85" t="b">
        <v>0</v>
      </c>
      <c r="K270" s="85" t="b">
        <v>0</v>
      </c>
      <c r="L270" s="85" t="b">
        <v>0</v>
      </c>
    </row>
    <row r="271" spans="1:12" ht="15">
      <c r="A271" s="85" t="s">
        <v>1962</v>
      </c>
      <c r="B271" s="85" t="s">
        <v>1963</v>
      </c>
      <c r="C271" s="85">
        <v>4</v>
      </c>
      <c r="D271" s="122">
        <v>0.006422107894146344</v>
      </c>
      <c r="E271" s="122">
        <v>2.159115821827769</v>
      </c>
      <c r="F271" s="85" t="s">
        <v>1463</v>
      </c>
      <c r="G271" s="85" t="b">
        <v>0</v>
      </c>
      <c r="H271" s="85" t="b">
        <v>0</v>
      </c>
      <c r="I271" s="85" t="b">
        <v>0</v>
      </c>
      <c r="J271" s="85" t="b">
        <v>0</v>
      </c>
      <c r="K271" s="85" t="b">
        <v>0</v>
      </c>
      <c r="L271" s="85" t="b">
        <v>0</v>
      </c>
    </row>
    <row r="272" spans="1:12" ht="15">
      <c r="A272" s="85" t="s">
        <v>1963</v>
      </c>
      <c r="B272" s="85" t="s">
        <v>1964</v>
      </c>
      <c r="C272" s="85">
        <v>4</v>
      </c>
      <c r="D272" s="122">
        <v>0.006422107894146344</v>
      </c>
      <c r="E272" s="122">
        <v>2.159115821827769</v>
      </c>
      <c r="F272" s="85" t="s">
        <v>1463</v>
      </c>
      <c r="G272" s="85" t="b">
        <v>0</v>
      </c>
      <c r="H272" s="85" t="b">
        <v>0</v>
      </c>
      <c r="I272" s="85" t="b">
        <v>0</v>
      </c>
      <c r="J272" s="85" t="b">
        <v>0</v>
      </c>
      <c r="K272" s="85" t="b">
        <v>1</v>
      </c>
      <c r="L272" s="85" t="b">
        <v>0</v>
      </c>
    </row>
    <row r="273" spans="1:12" ht="15">
      <c r="A273" s="85" t="s">
        <v>1964</v>
      </c>
      <c r="B273" s="85" t="s">
        <v>1965</v>
      </c>
      <c r="C273" s="85">
        <v>4</v>
      </c>
      <c r="D273" s="122">
        <v>0.006422107894146344</v>
      </c>
      <c r="E273" s="122">
        <v>2.159115821827769</v>
      </c>
      <c r="F273" s="85" t="s">
        <v>1463</v>
      </c>
      <c r="G273" s="85" t="b">
        <v>0</v>
      </c>
      <c r="H273" s="85" t="b">
        <v>1</v>
      </c>
      <c r="I273" s="85" t="b">
        <v>0</v>
      </c>
      <c r="J273" s="85" t="b">
        <v>0</v>
      </c>
      <c r="K273" s="85" t="b">
        <v>0</v>
      </c>
      <c r="L273" s="85" t="b">
        <v>0</v>
      </c>
    </row>
    <row r="274" spans="1:12" ht="15">
      <c r="A274" s="85" t="s">
        <v>1965</v>
      </c>
      <c r="B274" s="85" t="s">
        <v>1595</v>
      </c>
      <c r="C274" s="85">
        <v>4</v>
      </c>
      <c r="D274" s="122">
        <v>0.006422107894146344</v>
      </c>
      <c r="E274" s="122">
        <v>1.6150477774774934</v>
      </c>
      <c r="F274" s="85" t="s">
        <v>1463</v>
      </c>
      <c r="G274" s="85" t="b">
        <v>0</v>
      </c>
      <c r="H274" s="85" t="b">
        <v>0</v>
      </c>
      <c r="I274" s="85" t="b">
        <v>0</v>
      </c>
      <c r="J274" s="85" t="b">
        <v>0</v>
      </c>
      <c r="K274" s="85" t="b">
        <v>0</v>
      </c>
      <c r="L274" s="85" t="b">
        <v>0</v>
      </c>
    </row>
    <row r="275" spans="1:12" ht="15">
      <c r="A275" s="85" t="s">
        <v>1609</v>
      </c>
      <c r="B275" s="85" t="s">
        <v>1610</v>
      </c>
      <c r="C275" s="85">
        <v>4</v>
      </c>
      <c r="D275" s="122">
        <v>0.006422107894146344</v>
      </c>
      <c r="E275" s="122">
        <v>2.159115821827769</v>
      </c>
      <c r="F275" s="85" t="s">
        <v>1463</v>
      </c>
      <c r="G275" s="85" t="b">
        <v>0</v>
      </c>
      <c r="H275" s="85" t="b">
        <v>0</v>
      </c>
      <c r="I275" s="85" t="b">
        <v>0</v>
      </c>
      <c r="J275" s="85" t="b">
        <v>0</v>
      </c>
      <c r="K275" s="85" t="b">
        <v>0</v>
      </c>
      <c r="L275" s="85" t="b">
        <v>0</v>
      </c>
    </row>
    <row r="276" spans="1:12" ht="15">
      <c r="A276" s="85" t="s">
        <v>1610</v>
      </c>
      <c r="B276" s="85" t="s">
        <v>1611</v>
      </c>
      <c r="C276" s="85">
        <v>4</v>
      </c>
      <c r="D276" s="122">
        <v>0.006422107894146344</v>
      </c>
      <c r="E276" s="122">
        <v>1.9830245627720877</v>
      </c>
      <c r="F276" s="85" t="s">
        <v>1463</v>
      </c>
      <c r="G276" s="85" t="b">
        <v>0</v>
      </c>
      <c r="H276" s="85" t="b">
        <v>0</v>
      </c>
      <c r="I276" s="85" t="b">
        <v>0</v>
      </c>
      <c r="J276" s="85" t="b">
        <v>0</v>
      </c>
      <c r="K276" s="85" t="b">
        <v>0</v>
      </c>
      <c r="L276" s="85" t="b">
        <v>0</v>
      </c>
    </row>
    <row r="277" spans="1:12" ht="15">
      <c r="A277" s="85" t="s">
        <v>1611</v>
      </c>
      <c r="B277" s="85" t="s">
        <v>1612</v>
      </c>
      <c r="C277" s="85">
        <v>4</v>
      </c>
      <c r="D277" s="122">
        <v>0.006422107894146344</v>
      </c>
      <c r="E277" s="122">
        <v>1.8861145497640313</v>
      </c>
      <c r="F277" s="85" t="s">
        <v>1463</v>
      </c>
      <c r="G277" s="85" t="b">
        <v>0</v>
      </c>
      <c r="H277" s="85" t="b">
        <v>0</v>
      </c>
      <c r="I277" s="85" t="b">
        <v>0</v>
      </c>
      <c r="J277" s="85" t="b">
        <v>0</v>
      </c>
      <c r="K277" s="85" t="b">
        <v>0</v>
      </c>
      <c r="L277" s="85" t="b">
        <v>0</v>
      </c>
    </row>
    <row r="278" spans="1:12" ht="15">
      <c r="A278" s="85" t="s">
        <v>1612</v>
      </c>
      <c r="B278" s="85" t="s">
        <v>1564</v>
      </c>
      <c r="C278" s="85">
        <v>4</v>
      </c>
      <c r="D278" s="122">
        <v>0.006422107894146344</v>
      </c>
      <c r="E278" s="122">
        <v>1.5850845541000502</v>
      </c>
      <c r="F278" s="85" t="s">
        <v>1463</v>
      </c>
      <c r="G278" s="85" t="b">
        <v>0</v>
      </c>
      <c r="H278" s="85" t="b">
        <v>0</v>
      </c>
      <c r="I278" s="85" t="b">
        <v>0</v>
      </c>
      <c r="J278" s="85" t="b">
        <v>0</v>
      </c>
      <c r="K278" s="85" t="b">
        <v>0</v>
      </c>
      <c r="L278" s="85" t="b">
        <v>0</v>
      </c>
    </row>
    <row r="279" spans="1:12" ht="15">
      <c r="A279" s="85" t="s">
        <v>1605</v>
      </c>
      <c r="B279" s="85" t="s">
        <v>1614</v>
      </c>
      <c r="C279" s="85">
        <v>4</v>
      </c>
      <c r="D279" s="122">
        <v>0.006422107894146344</v>
      </c>
      <c r="E279" s="122">
        <v>1.7197831279975064</v>
      </c>
      <c r="F279" s="85" t="s">
        <v>1463</v>
      </c>
      <c r="G279" s="85" t="b">
        <v>0</v>
      </c>
      <c r="H279" s="85" t="b">
        <v>0</v>
      </c>
      <c r="I279" s="85" t="b">
        <v>0</v>
      </c>
      <c r="J279" s="85" t="b">
        <v>0</v>
      </c>
      <c r="K279" s="85" t="b">
        <v>0</v>
      </c>
      <c r="L279" s="85" t="b">
        <v>0</v>
      </c>
    </row>
    <row r="280" spans="1:12" ht="15">
      <c r="A280" s="85" t="s">
        <v>1929</v>
      </c>
      <c r="B280" s="85" t="s">
        <v>1930</v>
      </c>
      <c r="C280" s="85">
        <v>4</v>
      </c>
      <c r="D280" s="122">
        <v>0.006422107894146344</v>
      </c>
      <c r="E280" s="122">
        <v>2.159115821827769</v>
      </c>
      <c r="F280" s="85" t="s">
        <v>1463</v>
      </c>
      <c r="G280" s="85" t="b">
        <v>0</v>
      </c>
      <c r="H280" s="85" t="b">
        <v>0</v>
      </c>
      <c r="I280" s="85" t="b">
        <v>0</v>
      </c>
      <c r="J280" s="85" t="b">
        <v>0</v>
      </c>
      <c r="K280" s="85" t="b">
        <v>0</v>
      </c>
      <c r="L280" s="85" t="b">
        <v>0</v>
      </c>
    </row>
    <row r="281" spans="1:12" ht="15">
      <c r="A281" s="85" t="s">
        <v>1930</v>
      </c>
      <c r="B281" s="85" t="s">
        <v>1927</v>
      </c>
      <c r="C281" s="85">
        <v>4</v>
      </c>
      <c r="D281" s="122">
        <v>0.006422107894146344</v>
      </c>
      <c r="E281" s="122">
        <v>2.0622058088197126</v>
      </c>
      <c r="F281" s="85" t="s">
        <v>1463</v>
      </c>
      <c r="G281" s="85" t="b">
        <v>0</v>
      </c>
      <c r="H281" s="85" t="b">
        <v>0</v>
      </c>
      <c r="I281" s="85" t="b">
        <v>0</v>
      </c>
      <c r="J281" s="85" t="b">
        <v>0</v>
      </c>
      <c r="K281" s="85" t="b">
        <v>0</v>
      </c>
      <c r="L281" s="85" t="b">
        <v>0</v>
      </c>
    </row>
    <row r="282" spans="1:12" ht="15">
      <c r="A282" s="85" t="s">
        <v>1927</v>
      </c>
      <c r="B282" s="85" t="s">
        <v>1564</v>
      </c>
      <c r="C282" s="85">
        <v>4</v>
      </c>
      <c r="D282" s="122">
        <v>0.006422107894146344</v>
      </c>
      <c r="E282" s="122">
        <v>1.5850845541000502</v>
      </c>
      <c r="F282" s="85" t="s">
        <v>1463</v>
      </c>
      <c r="G282" s="85" t="b">
        <v>0</v>
      </c>
      <c r="H282" s="85" t="b">
        <v>0</v>
      </c>
      <c r="I282" s="85" t="b">
        <v>0</v>
      </c>
      <c r="J282" s="85" t="b">
        <v>0</v>
      </c>
      <c r="K282" s="85" t="b">
        <v>0</v>
      </c>
      <c r="L282" s="85" t="b">
        <v>0</v>
      </c>
    </row>
    <row r="283" spans="1:12" ht="15">
      <c r="A283" s="85" t="s">
        <v>1592</v>
      </c>
      <c r="B283" s="85" t="s">
        <v>1924</v>
      </c>
      <c r="C283" s="85">
        <v>4</v>
      </c>
      <c r="D283" s="122">
        <v>0.006422107894146344</v>
      </c>
      <c r="E283" s="122">
        <v>1.4187531323335252</v>
      </c>
      <c r="F283" s="85" t="s">
        <v>1463</v>
      </c>
      <c r="G283" s="85" t="b">
        <v>0</v>
      </c>
      <c r="H283" s="85" t="b">
        <v>0</v>
      </c>
      <c r="I283" s="85" t="b">
        <v>0</v>
      </c>
      <c r="J283" s="85" t="b">
        <v>0</v>
      </c>
      <c r="K283" s="85" t="b">
        <v>0</v>
      </c>
      <c r="L283" s="85" t="b">
        <v>0</v>
      </c>
    </row>
    <row r="284" spans="1:12" ht="15">
      <c r="A284" s="85" t="s">
        <v>1940</v>
      </c>
      <c r="B284" s="85" t="s">
        <v>1598</v>
      </c>
      <c r="C284" s="85">
        <v>4</v>
      </c>
      <c r="D284" s="122">
        <v>0.006422107894146344</v>
      </c>
      <c r="E284" s="122">
        <v>1.6819945671081065</v>
      </c>
      <c r="F284" s="85" t="s">
        <v>1463</v>
      </c>
      <c r="G284" s="85" t="b">
        <v>0</v>
      </c>
      <c r="H284" s="85" t="b">
        <v>0</v>
      </c>
      <c r="I284" s="85" t="b">
        <v>0</v>
      </c>
      <c r="J284" s="85" t="b">
        <v>0</v>
      </c>
      <c r="K284" s="85" t="b">
        <v>0</v>
      </c>
      <c r="L284" s="85" t="b">
        <v>0</v>
      </c>
    </row>
    <row r="285" spans="1:12" ht="15">
      <c r="A285" s="85" t="s">
        <v>226</v>
      </c>
      <c r="B285" s="85" t="s">
        <v>1949</v>
      </c>
      <c r="C285" s="85">
        <v>4</v>
      </c>
      <c r="D285" s="122">
        <v>0.006422107894146344</v>
      </c>
      <c r="E285" s="122">
        <v>2.159115821827769</v>
      </c>
      <c r="F285" s="85" t="s">
        <v>1463</v>
      </c>
      <c r="G285" s="85" t="b">
        <v>0</v>
      </c>
      <c r="H285" s="85" t="b">
        <v>0</v>
      </c>
      <c r="I285" s="85" t="b">
        <v>0</v>
      </c>
      <c r="J285" s="85" t="b">
        <v>0</v>
      </c>
      <c r="K285" s="85" t="b">
        <v>0</v>
      </c>
      <c r="L285" s="85" t="b">
        <v>0</v>
      </c>
    </row>
    <row r="286" spans="1:12" ht="15">
      <c r="A286" s="85" t="s">
        <v>235</v>
      </c>
      <c r="B286" s="85" t="s">
        <v>1752</v>
      </c>
      <c r="C286" s="85">
        <v>4</v>
      </c>
      <c r="D286" s="122">
        <v>0.006422107894146344</v>
      </c>
      <c r="E286" s="122">
        <v>2.0622058088197126</v>
      </c>
      <c r="F286" s="85" t="s">
        <v>1463</v>
      </c>
      <c r="G286" s="85" t="b">
        <v>0</v>
      </c>
      <c r="H286" s="85" t="b">
        <v>0</v>
      </c>
      <c r="I286" s="85" t="b">
        <v>0</v>
      </c>
      <c r="J286" s="85" t="b">
        <v>0</v>
      </c>
      <c r="K286" s="85" t="b">
        <v>0</v>
      </c>
      <c r="L286" s="85" t="b">
        <v>0</v>
      </c>
    </row>
    <row r="287" spans="1:12" ht="15">
      <c r="A287" s="85" t="s">
        <v>1591</v>
      </c>
      <c r="B287" s="85" t="s">
        <v>1924</v>
      </c>
      <c r="C287" s="85">
        <v>3</v>
      </c>
      <c r="D287" s="122">
        <v>0.005425048793702127</v>
      </c>
      <c r="E287" s="122">
        <v>1.2938143957252253</v>
      </c>
      <c r="F287" s="85" t="s">
        <v>1463</v>
      </c>
      <c r="G287" s="85" t="b">
        <v>0</v>
      </c>
      <c r="H287" s="85" t="b">
        <v>0</v>
      </c>
      <c r="I287" s="85" t="b">
        <v>0</v>
      </c>
      <c r="J287" s="85" t="b">
        <v>0</v>
      </c>
      <c r="K287" s="85" t="b">
        <v>0</v>
      </c>
      <c r="L287" s="85" t="b">
        <v>0</v>
      </c>
    </row>
    <row r="288" spans="1:12" ht="15">
      <c r="A288" s="85" t="s">
        <v>1924</v>
      </c>
      <c r="B288" s="85" t="s">
        <v>1925</v>
      </c>
      <c r="C288" s="85">
        <v>3</v>
      </c>
      <c r="D288" s="122">
        <v>0.005425048793702127</v>
      </c>
      <c r="E288" s="122">
        <v>1.6819945671081067</v>
      </c>
      <c r="F288" s="85" t="s">
        <v>1463</v>
      </c>
      <c r="G288" s="85" t="b">
        <v>0</v>
      </c>
      <c r="H288" s="85" t="b">
        <v>0</v>
      </c>
      <c r="I288" s="85" t="b">
        <v>0</v>
      </c>
      <c r="J288" s="85" t="b">
        <v>0</v>
      </c>
      <c r="K288" s="85" t="b">
        <v>0</v>
      </c>
      <c r="L288" s="85" t="b">
        <v>0</v>
      </c>
    </row>
    <row r="289" spans="1:12" ht="15">
      <c r="A289" s="85" t="s">
        <v>1613</v>
      </c>
      <c r="B289" s="85" t="s">
        <v>1600</v>
      </c>
      <c r="C289" s="85">
        <v>3</v>
      </c>
      <c r="D289" s="122">
        <v>0.005425048793702127</v>
      </c>
      <c r="E289" s="122">
        <v>1.733147089555488</v>
      </c>
      <c r="F289" s="85" t="s">
        <v>1463</v>
      </c>
      <c r="G289" s="85" t="b">
        <v>0</v>
      </c>
      <c r="H289" s="85" t="b">
        <v>0</v>
      </c>
      <c r="I289" s="85" t="b">
        <v>0</v>
      </c>
      <c r="J289" s="85" t="b">
        <v>0</v>
      </c>
      <c r="K289" s="85" t="b">
        <v>0</v>
      </c>
      <c r="L289" s="85" t="b">
        <v>0</v>
      </c>
    </row>
    <row r="290" spans="1:12" ht="15">
      <c r="A290" s="85" t="s">
        <v>1978</v>
      </c>
      <c r="B290" s="85" t="s">
        <v>1979</v>
      </c>
      <c r="C290" s="85">
        <v>3</v>
      </c>
      <c r="D290" s="122">
        <v>0.005425048793702127</v>
      </c>
      <c r="E290" s="122">
        <v>2.284054558436069</v>
      </c>
      <c r="F290" s="85" t="s">
        <v>1463</v>
      </c>
      <c r="G290" s="85" t="b">
        <v>0</v>
      </c>
      <c r="H290" s="85" t="b">
        <v>0</v>
      </c>
      <c r="I290" s="85" t="b">
        <v>0</v>
      </c>
      <c r="J290" s="85" t="b">
        <v>0</v>
      </c>
      <c r="K290" s="85" t="b">
        <v>0</v>
      </c>
      <c r="L290" s="85" t="b">
        <v>0</v>
      </c>
    </row>
    <row r="291" spans="1:12" ht="15">
      <c r="A291" s="85" t="s">
        <v>1591</v>
      </c>
      <c r="B291" s="85" t="s">
        <v>1931</v>
      </c>
      <c r="C291" s="85">
        <v>3</v>
      </c>
      <c r="D291" s="122">
        <v>0.005425048793702127</v>
      </c>
      <c r="E291" s="122">
        <v>1.4187531323335252</v>
      </c>
      <c r="F291" s="85" t="s">
        <v>1463</v>
      </c>
      <c r="G291" s="85" t="b">
        <v>0</v>
      </c>
      <c r="H291" s="85" t="b">
        <v>0</v>
      </c>
      <c r="I291" s="85" t="b">
        <v>0</v>
      </c>
      <c r="J291" s="85" t="b">
        <v>0</v>
      </c>
      <c r="K291" s="85" t="b">
        <v>0</v>
      </c>
      <c r="L291" s="85" t="b">
        <v>0</v>
      </c>
    </row>
    <row r="292" spans="1:12" ht="15">
      <c r="A292" s="85" t="s">
        <v>1591</v>
      </c>
      <c r="B292" s="85" t="s">
        <v>1925</v>
      </c>
      <c r="C292" s="85">
        <v>3</v>
      </c>
      <c r="D292" s="122">
        <v>0.005425048793702127</v>
      </c>
      <c r="E292" s="122">
        <v>1.4187531323335252</v>
      </c>
      <c r="F292" s="85" t="s">
        <v>1463</v>
      </c>
      <c r="G292" s="85" t="b">
        <v>0</v>
      </c>
      <c r="H292" s="85" t="b">
        <v>0</v>
      </c>
      <c r="I292" s="85" t="b">
        <v>0</v>
      </c>
      <c r="J292" s="85" t="b">
        <v>0</v>
      </c>
      <c r="K292" s="85" t="b">
        <v>0</v>
      </c>
      <c r="L292" s="85" t="b">
        <v>0</v>
      </c>
    </row>
    <row r="293" spans="1:12" ht="15">
      <c r="A293" s="85" t="s">
        <v>1634</v>
      </c>
      <c r="B293" s="85" t="s">
        <v>1980</v>
      </c>
      <c r="C293" s="85">
        <v>3</v>
      </c>
      <c r="D293" s="122">
        <v>0.005425048793702127</v>
      </c>
      <c r="E293" s="122">
        <v>2.284054558436069</v>
      </c>
      <c r="F293" s="85" t="s">
        <v>1463</v>
      </c>
      <c r="G293" s="85" t="b">
        <v>0</v>
      </c>
      <c r="H293" s="85" t="b">
        <v>0</v>
      </c>
      <c r="I293" s="85" t="b">
        <v>0</v>
      </c>
      <c r="J293" s="85" t="b">
        <v>0</v>
      </c>
      <c r="K293" s="85" t="b">
        <v>0</v>
      </c>
      <c r="L293" s="85" t="b">
        <v>0</v>
      </c>
    </row>
    <row r="294" spans="1:12" ht="15">
      <c r="A294" s="85" t="s">
        <v>1980</v>
      </c>
      <c r="B294" s="85" t="s">
        <v>1981</v>
      </c>
      <c r="C294" s="85">
        <v>3</v>
      </c>
      <c r="D294" s="122">
        <v>0.005425048793702127</v>
      </c>
      <c r="E294" s="122">
        <v>2.284054558436069</v>
      </c>
      <c r="F294" s="85" t="s">
        <v>1463</v>
      </c>
      <c r="G294" s="85" t="b">
        <v>0</v>
      </c>
      <c r="H294" s="85" t="b">
        <v>0</v>
      </c>
      <c r="I294" s="85" t="b">
        <v>0</v>
      </c>
      <c r="J294" s="85" t="b">
        <v>0</v>
      </c>
      <c r="K294" s="85" t="b">
        <v>0</v>
      </c>
      <c r="L294" s="85" t="b">
        <v>0</v>
      </c>
    </row>
    <row r="295" spans="1:12" ht="15">
      <c r="A295" s="85" t="s">
        <v>1981</v>
      </c>
      <c r="B295" s="85" t="s">
        <v>1945</v>
      </c>
      <c r="C295" s="85">
        <v>3</v>
      </c>
      <c r="D295" s="122">
        <v>0.005425048793702127</v>
      </c>
      <c r="E295" s="122">
        <v>2.0622058088197126</v>
      </c>
      <c r="F295" s="85" t="s">
        <v>1463</v>
      </c>
      <c r="G295" s="85" t="b">
        <v>0</v>
      </c>
      <c r="H295" s="85" t="b">
        <v>0</v>
      </c>
      <c r="I295" s="85" t="b">
        <v>0</v>
      </c>
      <c r="J295" s="85" t="b">
        <v>0</v>
      </c>
      <c r="K295" s="85" t="b">
        <v>0</v>
      </c>
      <c r="L295" s="85" t="b">
        <v>0</v>
      </c>
    </row>
    <row r="296" spans="1:12" ht="15">
      <c r="A296" s="85" t="s">
        <v>1945</v>
      </c>
      <c r="B296" s="85" t="s">
        <v>1982</v>
      </c>
      <c r="C296" s="85">
        <v>3</v>
      </c>
      <c r="D296" s="122">
        <v>0.005425048793702127</v>
      </c>
      <c r="E296" s="122">
        <v>2.0622058088197126</v>
      </c>
      <c r="F296" s="85" t="s">
        <v>1463</v>
      </c>
      <c r="G296" s="85" t="b">
        <v>0</v>
      </c>
      <c r="H296" s="85" t="b">
        <v>0</v>
      </c>
      <c r="I296" s="85" t="b">
        <v>0</v>
      </c>
      <c r="J296" s="85" t="b">
        <v>0</v>
      </c>
      <c r="K296" s="85" t="b">
        <v>0</v>
      </c>
      <c r="L296" s="85" t="b">
        <v>0</v>
      </c>
    </row>
    <row r="297" spans="1:12" ht="15">
      <c r="A297" s="85" t="s">
        <v>1982</v>
      </c>
      <c r="B297" s="85" t="s">
        <v>1983</v>
      </c>
      <c r="C297" s="85">
        <v>3</v>
      </c>
      <c r="D297" s="122">
        <v>0.005425048793702127</v>
      </c>
      <c r="E297" s="122">
        <v>2.284054558436069</v>
      </c>
      <c r="F297" s="85" t="s">
        <v>1463</v>
      </c>
      <c r="G297" s="85" t="b">
        <v>0</v>
      </c>
      <c r="H297" s="85" t="b">
        <v>0</v>
      </c>
      <c r="I297" s="85" t="b">
        <v>0</v>
      </c>
      <c r="J297" s="85" t="b">
        <v>0</v>
      </c>
      <c r="K297" s="85" t="b">
        <v>0</v>
      </c>
      <c r="L297" s="85" t="b">
        <v>0</v>
      </c>
    </row>
    <row r="298" spans="1:12" ht="15">
      <c r="A298" s="85" t="s">
        <v>1983</v>
      </c>
      <c r="B298" s="85" t="s">
        <v>1984</v>
      </c>
      <c r="C298" s="85">
        <v>3</v>
      </c>
      <c r="D298" s="122">
        <v>0.005425048793702127</v>
      </c>
      <c r="E298" s="122">
        <v>2.284054558436069</v>
      </c>
      <c r="F298" s="85" t="s">
        <v>1463</v>
      </c>
      <c r="G298" s="85" t="b">
        <v>0</v>
      </c>
      <c r="H298" s="85" t="b">
        <v>0</v>
      </c>
      <c r="I298" s="85" t="b">
        <v>0</v>
      </c>
      <c r="J298" s="85" t="b">
        <v>0</v>
      </c>
      <c r="K298" s="85" t="b">
        <v>0</v>
      </c>
      <c r="L298" s="85" t="b">
        <v>0</v>
      </c>
    </row>
    <row r="299" spans="1:12" ht="15">
      <c r="A299" s="85" t="s">
        <v>1984</v>
      </c>
      <c r="B299" s="85" t="s">
        <v>1985</v>
      </c>
      <c r="C299" s="85">
        <v>3</v>
      </c>
      <c r="D299" s="122">
        <v>0.005425048793702127</v>
      </c>
      <c r="E299" s="122">
        <v>2.284054558436069</v>
      </c>
      <c r="F299" s="85" t="s">
        <v>1463</v>
      </c>
      <c r="G299" s="85" t="b">
        <v>0</v>
      </c>
      <c r="H299" s="85" t="b">
        <v>0</v>
      </c>
      <c r="I299" s="85" t="b">
        <v>0</v>
      </c>
      <c r="J299" s="85" t="b">
        <v>0</v>
      </c>
      <c r="K299" s="85" t="b">
        <v>0</v>
      </c>
      <c r="L299" s="85" t="b">
        <v>0</v>
      </c>
    </row>
    <row r="300" spans="1:12" ht="15">
      <c r="A300" s="85" t="s">
        <v>1985</v>
      </c>
      <c r="B300" s="85" t="s">
        <v>262</v>
      </c>
      <c r="C300" s="85">
        <v>3</v>
      </c>
      <c r="D300" s="122">
        <v>0.005425048793702127</v>
      </c>
      <c r="E300" s="122">
        <v>2.284054558436069</v>
      </c>
      <c r="F300" s="85" t="s">
        <v>1463</v>
      </c>
      <c r="G300" s="85" t="b">
        <v>0</v>
      </c>
      <c r="H300" s="85" t="b">
        <v>0</v>
      </c>
      <c r="I300" s="85" t="b">
        <v>0</v>
      </c>
      <c r="J300" s="85" t="b">
        <v>0</v>
      </c>
      <c r="K300" s="85" t="b">
        <v>0</v>
      </c>
      <c r="L300" s="85" t="b">
        <v>0</v>
      </c>
    </row>
    <row r="301" spans="1:12" ht="15">
      <c r="A301" s="85" t="s">
        <v>262</v>
      </c>
      <c r="B301" s="85" t="s">
        <v>1577</v>
      </c>
      <c r="C301" s="85">
        <v>3</v>
      </c>
      <c r="D301" s="122">
        <v>0.005425048793702127</v>
      </c>
      <c r="E301" s="122">
        <v>2.159115821827769</v>
      </c>
      <c r="F301" s="85" t="s">
        <v>1463</v>
      </c>
      <c r="G301" s="85" t="b">
        <v>0</v>
      </c>
      <c r="H301" s="85" t="b">
        <v>0</v>
      </c>
      <c r="I301" s="85" t="b">
        <v>0</v>
      </c>
      <c r="J301" s="85" t="b">
        <v>0</v>
      </c>
      <c r="K301" s="85" t="b">
        <v>0</v>
      </c>
      <c r="L301" s="85" t="b">
        <v>0</v>
      </c>
    </row>
    <row r="302" spans="1:12" ht="15">
      <c r="A302" s="85" t="s">
        <v>1577</v>
      </c>
      <c r="B302" s="85" t="s">
        <v>1946</v>
      </c>
      <c r="C302" s="85">
        <v>3</v>
      </c>
      <c r="D302" s="122">
        <v>0.005425048793702127</v>
      </c>
      <c r="E302" s="122">
        <v>2.034177085219469</v>
      </c>
      <c r="F302" s="85" t="s">
        <v>1463</v>
      </c>
      <c r="G302" s="85" t="b">
        <v>0</v>
      </c>
      <c r="H302" s="85" t="b">
        <v>0</v>
      </c>
      <c r="I302" s="85" t="b">
        <v>0</v>
      </c>
      <c r="J302" s="85" t="b">
        <v>0</v>
      </c>
      <c r="K302" s="85" t="b">
        <v>0</v>
      </c>
      <c r="L302" s="85" t="b">
        <v>0</v>
      </c>
    </row>
    <row r="303" spans="1:12" ht="15">
      <c r="A303" s="85" t="s">
        <v>1946</v>
      </c>
      <c r="B303" s="85" t="s">
        <v>1605</v>
      </c>
      <c r="C303" s="85">
        <v>3</v>
      </c>
      <c r="D303" s="122">
        <v>0.005425048793702127</v>
      </c>
      <c r="E303" s="122">
        <v>1.5948443913892065</v>
      </c>
      <c r="F303" s="85" t="s">
        <v>1463</v>
      </c>
      <c r="G303" s="85" t="b">
        <v>0</v>
      </c>
      <c r="H303" s="85" t="b">
        <v>0</v>
      </c>
      <c r="I303" s="85" t="b">
        <v>0</v>
      </c>
      <c r="J303" s="85" t="b">
        <v>0</v>
      </c>
      <c r="K303" s="85" t="b">
        <v>0</v>
      </c>
      <c r="L303" s="85" t="b">
        <v>0</v>
      </c>
    </row>
    <row r="304" spans="1:12" ht="15">
      <c r="A304" s="85" t="s">
        <v>1605</v>
      </c>
      <c r="B304" s="85" t="s">
        <v>1926</v>
      </c>
      <c r="C304" s="85">
        <v>3</v>
      </c>
      <c r="D304" s="122">
        <v>0.005425048793702127</v>
      </c>
      <c r="E304" s="122">
        <v>1.49793437838115</v>
      </c>
      <c r="F304" s="85" t="s">
        <v>1463</v>
      </c>
      <c r="G304" s="85" t="b">
        <v>0</v>
      </c>
      <c r="H304" s="85" t="b">
        <v>0</v>
      </c>
      <c r="I304" s="85" t="b">
        <v>0</v>
      </c>
      <c r="J304" s="85" t="b">
        <v>0</v>
      </c>
      <c r="K304" s="85" t="b">
        <v>0</v>
      </c>
      <c r="L304" s="85" t="b">
        <v>0</v>
      </c>
    </row>
    <row r="305" spans="1:12" ht="15">
      <c r="A305" s="85" t="s">
        <v>1570</v>
      </c>
      <c r="B305" s="85" t="s">
        <v>1936</v>
      </c>
      <c r="C305" s="85">
        <v>3</v>
      </c>
      <c r="D305" s="122">
        <v>0.005425048793702127</v>
      </c>
      <c r="E305" s="122">
        <v>1.3574834755946026</v>
      </c>
      <c r="F305" s="85" t="s">
        <v>1463</v>
      </c>
      <c r="G305" s="85" t="b">
        <v>0</v>
      </c>
      <c r="H305" s="85" t="b">
        <v>0</v>
      </c>
      <c r="I305" s="85" t="b">
        <v>0</v>
      </c>
      <c r="J305" s="85" t="b">
        <v>0</v>
      </c>
      <c r="K305" s="85" t="b">
        <v>0</v>
      </c>
      <c r="L305" s="85" t="b">
        <v>0</v>
      </c>
    </row>
    <row r="306" spans="1:12" ht="15">
      <c r="A306" s="85" t="s">
        <v>1597</v>
      </c>
      <c r="B306" s="85" t="s">
        <v>1594</v>
      </c>
      <c r="C306" s="85">
        <v>2</v>
      </c>
      <c r="D306" s="122">
        <v>0.0041884240628653185</v>
      </c>
      <c r="E306" s="122">
        <v>0.8368965270938497</v>
      </c>
      <c r="F306" s="85" t="s">
        <v>1463</v>
      </c>
      <c r="G306" s="85" t="b">
        <v>0</v>
      </c>
      <c r="H306" s="85" t="b">
        <v>0</v>
      </c>
      <c r="I306" s="85" t="b">
        <v>0</v>
      </c>
      <c r="J306" s="85" t="b">
        <v>0</v>
      </c>
      <c r="K306" s="85" t="b">
        <v>0</v>
      </c>
      <c r="L306" s="85" t="b">
        <v>0</v>
      </c>
    </row>
    <row r="307" spans="1:12" ht="15">
      <c r="A307" s="85" t="s">
        <v>300</v>
      </c>
      <c r="B307" s="85" t="s">
        <v>2006</v>
      </c>
      <c r="C307" s="85">
        <v>2</v>
      </c>
      <c r="D307" s="122">
        <v>0.0041884240628653185</v>
      </c>
      <c r="E307" s="122">
        <v>2.46014581749175</v>
      </c>
      <c r="F307" s="85" t="s">
        <v>1463</v>
      </c>
      <c r="G307" s="85" t="b">
        <v>0</v>
      </c>
      <c r="H307" s="85" t="b">
        <v>0</v>
      </c>
      <c r="I307" s="85" t="b">
        <v>0</v>
      </c>
      <c r="J307" s="85" t="b">
        <v>0</v>
      </c>
      <c r="K307" s="85" t="b">
        <v>0</v>
      </c>
      <c r="L307" s="85" t="b">
        <v>0</v>
      </c>
    </row>
    <row r="308" spans="1:12" ht="15">
      <c r="A308" s="85" t="s">
        <v>2006</v>
      </c>
      <c r="B308" s="85" t="s">
        <v>1595</v>
      </c>
      <c r="C308" s="85">
        <v>2</v>
      </c>
      <c r="D308" s="122">
        <v>0.0041884240628653185</v>
      </c>
      <c r="E308" s="122">
        <v>1.6150477774774934</v>
      </c>
      <c r="F308" s="85" t="s">
        <v>1463</v>
      </c>
      <c r="G308" s="85" t="b">
        <v>0</v>
      </c>
      <c r="H308" s="85" t="b">
        <v>0</v>
      </c>
      <c r="I308" s="85" t="b">
        <v>0</v>
      </c>
      <c r="J308" s="85" t="b">
        <v>0</v>
      </c>
      <c r="K308" s="85" t="b">
        <v>0</v>
      </c>
      <c r="L308" s="85" t="b">
        <v>0</v>
      </c>
    </row>
    <row r="309" spans="1:12" ht="15">
      <c r="A309" s="85" t="s">
        <v>1925</v>
      </c>
      <c r="B309" s="85" t="s">
        <v>1932</v>
      </c>
      <c r="C309" s="85">
        <v>2</v>
      </c>
      <c r="D309" s="122">
        <v>0.0041884240628653185</v>
      </c>
      <c r="E309" s="122">
        <v>2.107963299380388</v>
      </c>
      <c r="F309" s="85" t="s">
        <v>1463</v>
      </c>
      <c r="G309" s="85" t="b">
        <v>0</v>
      </c>
      <c r="H309" s="85" t="b">
        <v>0</v>
      </c>
      <c r="I309" s="85" t="b">
        <v>0</v>
      </c>
      <c r="J309" s="85" t="b">
        <v>0</v>
      </c>
      <c r="K309" s="85" t="b">
        <v>0</v>
      </c>
      <c r="L309" s="85" t="b">
        <v>0</v>
      </c>
    </row>
    <row r="310" spans="1:12" ht="15">
      <c r="A310" s="85" t="s">
        <v>1596</v>
      </c>
      <c r="B310" s="85" t="s">
        <v>1595</v>
      </c>
      <c r="C310" s="85">
        <v>2</v>
      </c>
      <c r="D310" s="122">
        <v>0.0041884240628653185</v>
      </c>
      <c r="E310" s="122">
        <v>0.8021344208346377</v>
      </c>
      <c r="F310" s="85" t="s">
        <v>1463</v>
      </c>
      <c r="G310" s="85" t="b">
        <v>0</v>
      </c>
      <c r="H310" s="85" t="b">
        <v>0</v>
      </c>
      <c r="I310" s="85" t="b">
        <v>0</v>
      </c>
      <c r="J310" s="85" t="b">
        <v>0</v>
      </c>
      <c r="K310" s="85" t="b">
        <v>0</v>
      </c>
      <c r="L310" s="85" t="b">
        <v>0</v>
      </c>
    </row>
    <row r="311" spans="1:12" ht="15">
      <c r="A311" s="85" t="s">
        <v>1600</v>
      </c>
      <c r="B311" s="85" t="s">
        <v>1605</v>
      </c>
      <c r="C311" s="85">
        <v>2</v>
      </c>
      <c r="D311" s="122">
        <v>0.0041884240628653185</v>
      </c>
      <c r="E311" s="122">
        <v>1.4187531323335252</v>
      </c>
      <c r="F311" s="85" t="s">
        <v>1463</v>
      </c>
      <c r="G311" s="85" t="b">
        <v>0</v>
      </c>
      <c r="H311" s="85" t="b">
        <v>0</v>
      </c>
      <c r="I311" s="85" t="b">
        <v>0</v>
      </c>
      <c r="J311" s="85" t="b">
        <v>0</v>
      </c>
      <c r="K311" s="85" t="b">
        <v>0</v>
      </c>
      <c r="L311" s="85" t="b">
        <v>0</v>
      </c>
    </row>
    <row r="312" spans="1:12" ht="15">
      <c r="A312" s="85" t="s">
        <v>1926</v>
      </c>
      <c r="B312" s="85" t="s">
        <v>1592</v>
      </c>
      <c r="C312" s="85">
        <v>2</v>
      </c>
      <c r="D312" s="122">
        <v>0.0041884240628653185</v>
      </c>
      <c r="E312" s="122">
        <v>1.438956518421812</v>
      </c>
      <c r="F312" s="85" t="s">
        <v>1463</v>
      </c>
      <c r="G312" s="85" t="b">
        <v>0</v>
      </c>
      <c r="H312" s="85" t="b">
        <v>0</v>
      </c>
      <c r="I312" s="85" t="b">
        <v>0</v>
      </c>
      <c r="J312" s="85" t="b">
        <v>0</v>
      </c>
      <c r="K312" s="85" t="b">
        <v>0</v>
      </c>
      <c r="L312" s="85" t="b">
        <v>0</v>
      </c>
    </row>
    <row r="313" spans="1:12" ht="15">
      <c r="A313" s="85" t="s">
        <v>2073</v>
      </c>
      <c r="B313" s="85" t="s">
        <v>1597</v>
      </c>
      <c r="C313" s="85">
        <v>2</v>
      </c>
      <c r="D313" s="122">
        <v>0.0041884240628653185</v>
      </c>
      <c r="E313" s="122">
        <v>1.6819945671081065</v>
      </c>
      <c r="F313" s="85" t="s">
        <v>1463</v>
      </c>
      <c r="G313" s="85" t="b">
        <v>0</v>
      </c>
      <c r="H313" s="85" t="b">
        <v>0</v>
      </c>
      <c r="I313" s="85" t="b">
        <v>0</v>
      </c>
      <c r="J313" s="85" t="b">
        <v>0</v>
      </c>
      <c r="K313" s="85" t="b">
        <v>0</v>
      </c>
      <c r="L313" s="85" t="b">
        <v>0</v>
      </c>
    </row>
    <row r="314" spans="1:12" ht="15">
      <c r="A314" s="85" t="s">
        <v>1617</v>
      </c>
      <c r="B314" s="85" t="s">
        <v>2001</v>
      </c>
      <c r="C314" s="85">
        <v>2</v>
      </c>
      <c r="D314" s="122">
        <v>0.0041884240628653185</v>
      </c>
      <c r="E314" s="122">
        <v>2.2840545584360687</v>
      </c>
      <c r="F314" s="85" t="s">
        <v>1463</v>
      </c>
      <c r="G314" s="85" t="b">
        <v>0</v>
      </c>
      <c r="H314" s="85" t="b">
        <v>0</v>
      </c>
      <c r="I314" s="85" t="b">
        <v>0</v>
      </c>
      <c r="J314" s="85" t="b">
        <v>0</v>
      </c>
      <c r="K314" s="85" t="b">
        <v>0</v>
      </c>
      <c r="L314" s="85" t="b">
        <v>0</v>
      </c>
    </row>
    <row r="315" spans="1:12" ht="15">
      <c r="A315" s="85" t="s">
        <v>2001</v>
      </c>
      <c r="B315" s="85" t="s">
        <v>1594</v>
      </c>
      <c r="C315" s="85">
        <v>2</v>
      </c>
      <c r="D315" s="122">
        <v>0.0041884240628653185</v>
      </c>
      <c r="E315" s="122">
        <v>1.438956518421812</v>
      </c>
      <c r="F315" s="85" t="s">
        <v>1463</v>
      </c>
      <c r="G315" s="85" t="b">
        <v>0</v>
      </c>
      <c r="H315" s="85" t="b">
        <v>0</v>
      </c>
      <c r="I315" s="85" t="b">
        <v>0</v>
      </c>
      <c r="J315" s="85" t="b">
        <v>0</v>
      </c>
      <c r="K315" s="85" t="b">
        <v>0</v>
      </c>
      <c r="L315" s="85" t="b">
        <v>0</v>
      </c>
    </row>
    <row r="316" spans="1:12" ht="15">
      <c r="A316" s="85" t="s">
        <v>1596</v>
      </c>
      <c r="B316" s="85" t="s">
        <v>2002</v>
      </c>
      <c r="C316" s="85">
        <v>2</v>
      </c>
      <c r="D316" s="122">
        <v>0.0041884240628653185</v>
      </c>
      <c r="E316" s="122">
        <v>1.4711412017932133</v>
      </c>
      <c r="F316" s="85" t="s">
        <v>1463</v>
      </c>
      <c r="G316" s="85" t="b">
        <v>0</v>
      </c>
      <c r="H316" s="85" t="b">
        <v>0</v>
      </c>
      <c r="I316" s="85" t="b">
        <v>0</v>
      </c>
      <c r="J316" s="85" t="b">
        <v>0</v>
      </c>
      <c r="K316" s="85" t="b">
        <v>0</v>
      </c>
      <c r="L316" s="85" t="b">
        <v>0</v>
      </c>
    </row>
    <row r="317" spans="1:12" ht="15">
      <c r="A317" s="85" t="s">
        <v>2002</v>
      </c>
      <c r="B317" s="85" t="s">
        <v>2003</v>
      </c>
      <c r="C317" s="85">
        <v>2</v>
      </c>
      <c r="D317" s="122">
        <v>0.0041884240628653185</v>
      </c>
      <c r="E317" s="122">
        <v>2.107963299380388</v>
      </c>
      <c r="F317" s="85" t="s">
        <v>1463</v>
      </c>
      <c r="G317" s="85" t="b">
        <v>0</v>
      </c>
      <c r="H317" s="85" t="b">
        <v>0</v>
      </c>
      <c r="I317" s="85" t="b">
        <v>0</v>
      </c>
      <c r="J317" s="85" t="b">
        <v>1</v>
      </c>
      <c r="K317" s="85" t="b">
        <v>0</v>
      </c>
      <c r="L317" s="85" t="b">
        <v>0</v>
      </c>
    </row>
    <row r="318" spans="1:12" ht="15">
      <c r="A318" s="85" t="s">
        <v>2003</v>
      </c>
      <c r="B318" s="85" t="s">
        <v>1597</v>
      </c>
      <c r="C318" s="85">
        <v>2</v>
      </c>
      <c r="D318" s="122">
        <v>0.0041884240628653185</v>
      </c>
      <c r="E318" s="122">
        <v>1.5059033080524253</v>
      </c>
      <c r="F318" s="85" t="s">
        <v>1463</v>
      </c>
      <c r="G318" s="85" t="b">
        <v>1</v>
      </c>
      <c r="H318" s="85" t="b">
        <v>0</v>
      </c>
      <c r="I318" s="85" t="b">
        <v>0</v>
      </c>
      <c r="J318" s="85" t="b">
        <v>0</v>
      </c>
      <c r="K318" s="85" t="b">
        <v>0</v>
      </c>
      <c r="L318" s="85" t="b">
        <v>0</v>
      </c>
    </row>
    <row r="319" spans="1:12" ht="15">
      <c r="A319" s="85" t="s">
        <v>1602</v>
      </c>
      <c r="B319" s="85" t="s">
        <v>1603</v>
      </c>
      <c r="C319" s="85">
        <v>2</v>
      </c>
      <c r="D319" s="122">
        <v>0.0041884240628653185</v>
      </c>
      <c r="E319" s="122">
        <v>2.46014581749175</v>
      </c>
      <c r="F319" s="85" t="s">
        <v>1463</v>
      </c>
      <c r="G319" s="85" t="b">
        <v>0</v>
      </c>
      <c r="H319" s="85" t="b">
        <v>0</v>
      </c>
      <c r="I319" s="85" t="b">
        <v>0</v>
      </c>
      <c r="J319" s="85" t="b">
        <v>0</v>
      </c>
      <c r="K319" s="85" t="b">
        <v>0</v>
      </c>
      <c r="L319" s="85" t="b">
        <v>0</v>
      </c>
    </row>
    <row r="320" spans="1:12" ht="15">
      <c r="A320" s="85" t="s">
        <v>1603</v>
      </c>
      <c r="B320" s="85" t="s">
        <v>1604</v>
      </c>
      <c r="C320" s="85">
        <v>2</v>
      </c>
      <c r="D320" s="122">
        <v>0.0041884240628653185</v>
      </c>
      <c r="E320" s="122">
        <v>2.46014581749175</v>
      </c>
      <c r="F320" s="85" t="s">
        <v>1463</v>
      </c>
      <c r="G320" s="85" t="b">
        <v>0</v>
      </c>
      <c r="H320" s="85" t="b">
        <v>0</v>
      </c>
      <c r="I320" s="85" t="b">
        <v>0</v>
      </c>
      <c r="J320" s="85" t="b">
        <v>0</v>
      </c>
      <c r="K320" s="85" t="b">
        <v>0</v>
      </c>
      <c r="L320" s="85" t="b">
        <v>0</v>
      </c>
    </row>
    <row r="321" spans="1:12" ht="15">
      <c r="A321" s="85" t="s">
        <v>1606</v>
      </c>
      <c r="B321" s="85" t="s">
        <v>1607</v>
      </c>
      <c r="C321" s="85">
        <v>2</v>
      </c>
      <c r="D321" s="122">
        <v>0.0041884240628653185</v>
      </c>
      <c r="E321" s="122">
        <v>2.46014581749175</v>
      </c>
      <c r="F321" s="85" t="s">
        <v>1463</v>
      </c>
      <c r="G321" s="85" t="b">
        <v>0</v>
      </c>
      <c r="H321" s="85" t="b">
        <v>0</v>
      </c>
      <c r="I321" s="85" t="b">
        <v>0</v>
      </c>
      <c r="J321" s="85" t="b">
        <v>0</v>
      </c>
      <c r="K321" s="85" t="b">
        <v>0</v>
      </c>
      <c r="L321" s="85" t="b">
        <v>0</v>
      </c>
    </row>
    <row r="322" spans="1:12" ht="15">
      <c r="A322" s="85" t="s">
        <v>1607</v>
      </c>
      <c r="B322" s="85" t="s">
        <v>2026</v>
      </c>
      <c r="C322" s="85">
        <v>2</v>
      </c>
      <c r="D322" s="122">
        <v>0.0041884240628653185</v>
      </c>
      <c r="E322" s="122">
        <v>2.46014581749175</v>
      </c>
      <c r="F322" s="85" t="s">
        <v>1463</v>
      </c>
      <c r="G322" s="85" t="b">
        <v>0</v>
      </c>
      <c r="H322" s="85" t="b">
        <v>0</v>
      </c>
      <c r="I322" s="85" t="b">
        <v>0</v>
      </c>
      <c r="J322" s="85" t="b">
        <v>0</v>
      </c>
      <c r="K322" s="85" t="b">
        <v>0</v>
      </c>
      <c r="L322" s="85" t="b">
        <v>0</v>
      </c>
    </row>
    <row r="323" spans="1:12" ht="15">
      <c r="A323" s="85" t="s">
        <v>2026</v>
      </c>
      <c r="B323" s="85" t="s">
        <v>1978</v>
      </c>
      <c r="C323" s="85">
        <v>2</v>
      </c>
      <c r="D323" s="122">
        <v>0.0041884240628653185</v>
      </c>
      <c r="E323" s="122">
        <v>2.2840545584360687</v>
      </c>
      <c r="F323" s="85" t="s">
        <v>1463</v>
      </c>
      <c r="G323" s="85" t="b">
        <v>0</v>
      </c>
      <c r="H323" s="85" t="b">
        <v>0</v>
      </c>
      <c r="I323" s="85" t="b">
        <v>0</v>
      </c>
      <c r="J323" s="85" t="b">
        <v>0</v>
      </c>
      <c r="K323" s="85" t="b">
        <v>0</v>
      </c>
      <c r="L323" s="85" t="b">
        <v>0</v>
      </c>
    </row>
    <row r="324" spans="1:12" ht="15">
      <c r="A324" s="85" t="s">
        <v>1979</v>
      </c>
      <c r="B324" s="85" t="s">
        <v>2027</v>
      </c>
      <c r="C324" s="85">
        <v>2</v>
      </c>
      <c r="D324" s="122">
        <v>0.0041884240628653185</v>
      </c>
      <c r="E324" s="122">
        <v>2.2840545584360687</v>
      </c>
      <c r="F324" s="85" t="s">
        <v>1463</v>
      </c>
      <c r="G324" s="85" t="b">
        <v>0</v>
      </c>
      <c r="H324" s="85" t="b">
        <v>0</v>
      </c>
      <c r="I324" s="85" t="b">
        <v>0</v>
      </c>
      <c r="J324" s="85" t="b">
        <v>0</v>
      </c>
      <c r="K324" s="85" t="b">
        <v>0</v>
      </c>
      <c r="L324" s="85" t="b">
        <v>0</v>
      </c>
    </row>
    <row r="325" spans="1:12" ht="15">
      <c r="A325" s="85" t="s">
        <v>2027</v>
      </c>
      <c r="B325" s="85" t="s">
        <v>2028</v>
      </c>
      <c r="C325" s="85">
        <v>2</v>
      </c>
      <c r="D325" s="122">
        <v>0.0041884240628653185</v>
      </c>
      <c r="E325" s="122">
        <v>2.46014581749175</v>
      </c>
      <c r="F325" s="85" t="s">
        <v>1463</v>
      </c>
      <c r="G325" s="85" t="b">
        <v>0</v>
      </c>
      <c r="H325" s="85" t="b">
        <v>0</v>
      </c>
      <c r="I325" s="85" t="b">
        <v>0</v>
      </c>
      <c r="J325" s="85" t="b">
        <v>0</v>
      </c>
      <c r="K325" s="85" t="b">
        <v>0</v>
      </c>
      <c r="L325" s="85" t="b">
        <v>0</v>
      </c>
    </row>
    <row r="326" spans="1:12" ht="15">
      <c r="A326" s="85" t="s">
        <v>2028</v>
      </c>
      <c r="B326" s="85" t="s">
        <v>2029</v>
      </c>
      <c r="C326" s="85">
        <v>2</v>
      </c>
      <c r="D326" s="122">
        <v>0.0041884240628653185</v>
      </c>
      <c r="E326" s="122">
        <v>2.46014581749175</v>
      </c>
      <c r="F326" s="85" t="s">
        <v>1463</v>
      </c>
      <c r="G326" s="85" t="b">
        <v>0</v>
      </c>
      <c r="H326" s="85" t="b">
        <v>0</v>
      </c>
      <c r="I326" s="85" t="b">
        <v>0</v>
      </c>
      <c r="J326" s="85" t="b">
        <v>0</v>
      </c>
      <c r="K326" s="85" t="b">
        <v>0</v>
      </c>
      <c r="L326" s="85" t="b">
        <v>0</v>
      </c>
    </row>
    <row r="327" spans="1:12" ht="15">
      <c r="A327" s="85" t="s">
        <v>2029</v>
      </c>
      <c r="B327" s="85" t="s">
        <v>2030</v>
      </c>
      <c r="C327" s="85">
        <v>2</v>
      </c>
      <c r="D327" s="122">
        <v>0.0041884240628653185</v>
      </c>
      <c r="E327" s="122">
        <v>2.46014581749175</v>
      </c>
      <c r="F327" s="85" t="s">
        <v>1463</v>
      </c>
      <c r="G327" s="85" t="b">
        <v>0</v>
      </c>
      <c r="H327" s="85" t="b">
        <v>0</v>
      </c>
      <c r="I327" s="85" t="b">
        <v>0</v>
      </c>
      <c r="J327" s="85" t="b">
        <v>1</v>
      </c>
      <c r="K327" s="85" t="b">
        <v>0</v>
      </c>
      <c r="L327" s="85" t="b">
        <v>0</v>
      </c>
    </row>
    <row r="328" spans="1:12" ht="15">
      <c r="A328" s="85" t="s">
        <v>2030</v>
      </c>
      <c r="B328" s="85" t="s">
        <v>1611</v>
      </c>
      <c r="C328" s="85">
        <v>2</v>
      </c>
      <c r="D328" s="122">
        <v>0.0041884240628653185</v>
      </c>
      <c r="E328" s="122">
        <v>1.9830245627720877</v>
      </c>
      <c r="F328" s="85" t="s">
        <v>1463</v>
      </c>
      <c r="G328" s="85" t="b">
        <v>1</v>
      </c>
      <c r="H328" s="85" t="b">
        <v>0</v>
      </c>
      <c r="I328" s="85" t="b">
        <v>0</v>
      </c>
      <c r="J328" s="85" t="b">
        <v>0</v>
      </c>
      <c r="K328" s="85" t="b">
        <v>0</v>
      </c>
      <c r="L328" s="85" t="b">
        <v>0</v>
      </c>
    </row>
    <row r="329" spans="1:12" ht="15">
      <c r="A329" s="85" t="s">
        <v>1611</v>
      </c>
      <c r="B329" s="85" t="s">
        <v>1944</v>
      </c>
      <c r="C329" s="85">
        <v>2</v>
      </c>
      <c r="D329" s="122">
        <v>0.0041884240628653185</v>
      </c>
      <c r="E329" s="122">
        <v>1.6819945671081065</v>
      </c>
      <c r="F329" s="85" t="s">
        <v>1463</v>
      </c>
      <c r="G329" s="85" t="b">
        <v>0</v>
      </c>
      <c r="H329" s="85" t="b">
        <v>0</v>
      </c>
      <c r="I329" s="85" t="b">
        <v>0</v>
      </c>
      <c r="J329" s="85" t="b">
        <v>0</v>
      </c>
      <c r="K329" s="85" t="b">
        <v>0</v>
      </c>
      <c r="L329" s="85" t="b">
        <v>0</v>
      </c>
    </row>
    <row r="330" spans="1:12" ht="15">
      <c r="A330" s="85" t="s">
        <v>1944</v>
      </c>
      <c r="B330" s="85" t="s">
        <v>2031</v>
      </c>
      <c r="C330" s="85">
        <v>2</v>
      </c>
      <c r="D330" s="122">
        <v>0.0041884240628653185</v>
      </c>
      <c r="E330" s="122">
        <v>2.159115821827769</v>
      </c>
      <c r="F330" s="85" t="s">
        <v>1463</v>
      </c>
      <c r="G330" s="85" t="b">
        <v>0</v>
      </c>
      <c r="H330" s="85" t="b">
        <v>0</v>
      </c>
      <c r="I330" s="85" t="b">
        <v>0</v>
      </c>
      <c r="J330" s="85" t="b">
        <v>0</v>
      </c>
      <c r="K330" s="85" t="b">
        <v>0</v>
      </c>
      <c r="L330" s="85" t="b">
        <v>0</v>
      </c>
    </row>
    <row r="331" spans="1:12" ht="15">
      <c r="A331" s="85" t="s">
        <v>1613</v>
      </c>
      <c r="B331" s="85" t="s">
        <v>1615</v>
      </c>
      <c r="C331" s="85">
        <v>2</v>
      </c>
      <c r="D331" s="122">
        <v>0.0041884240628653185</v>
      </c>
      <c r="E331" s="122">
        <v>1.8580858261637878</v>
      </c>
      <c r="F331" s="85" t="s">
        <v>1463</v>
      </c>
      <c r="G331" s="85" t="b">
        <v>0</v>
      </c>
      <c r="H331" s="85" t="b">
        <v>0</v>
      </c>
      <c r="I331" s="85" t="b">
        <v>0</v>
      </c>
      <c r="J331" s="85" t="b">
        <v>0</v>
      </c>
      <c r="K331" s="85" t="b">
        <v>0</v>
      </c>
      <c r="L331" s="85" t="b">
        <v>0</v>
      </c>
    </row>
    <row r="332" spans="1:12" ht="15">
      <c r="A332" s="85" t="s">
        <v>1615</v>
      </c>
      <c r="B332" s="85" t="s">
        <v>1632</v>
      </c>
      <c r="C332" s="85">
        <v>2</v>
      </c>
      <c r="D332" s="122">
        <v>0.0041884240628653185</v>
      </c>
      <c r="E332" s="122">
        <v>2.2840545584360687</v>
      </c>
      <c r="F332" s="85" t="s">
        <v>1463</v>
      </c>
      <c r="G332" s="85" t="b">
        <v>0</v>
      </c>
      <c r="H332" s="85" t="b">
        <v>0</v>
      </c>
      <c r="I332" s="85" t="b">
        <v>0</v>
      </c>
      <c r="J332" s="85" t="b">
        <v>0</v>
      </c>
      <c r="K332" s="85" t="b">
        <v>0</v>
      </c>
      <c r="L332" s="85" t="b">
        <v>0</v>
      </c>
    </row>
    <row r="333" spans="1:12" ht="15">
      <c r="A333" s="85" t="s">
        <v>1632</v>
      </c>
      <c r="B333" s="85" t="s">
        <v>1633</v>
      </c>
      <c r="C333" s="85">
        <v>2</v>
      </c>
      <c r="D333" s="122">
        <v>0.0041884240628653185</v>
      </c>
      <c r="E333" s="122">
        <v>2.2840545584360687</v>
      </c>
      <c r="F333" s="85" t="s">
        <v>1463</v>
      </c>
      <c r="G333" s="85" t="b">
        <v>0</v>
      </c>
      <c r="H333" s="85" t="b">
        <v>0</v>
      </c>
      <c r="I333" s="85" t="b">
        <v>0</v>
      </c>
      <c r="J333" s="85" t="b">
        <v>0</v>
      </c>
      <c r="K333" s="85" t="b">
        <v>0</v>
      </c>
      <c r="L333" s="85" t="b">
        <v>0</v>
      </c>
    </row>
    <row r="334" spans="1:12" ht="15">
      <c r="A334" s="85" t="s">
        <v>1633</v>
      </c>
      <c r="B334" s="85" t="s">
        <v>1605</v>
      </c>
      <c r="C334" s="85">
        <v>2</v>
      </c>
      <c r="D334" s="122">
        <v>0.0041884240628653185</v>
      </c>
      <c r="E334" s="122">
        <v>1.7197831279975064</v>
      </c>
      <c r="F334" s="85" t="s">
        <v>1463</v>
      </c>
      <c r="G334" s="85" t="b">
        <v>0</v>
      </c>
      <c r="H334" s="85" t="b">
        <v>0</v>
      </c>
      <c r="I334" s="85" t="b">
        <v>0</v>
      </c>
      <c r="J334" s="85" t="b">
        <v>0</v>
      </c>
      <c r="K334" s="85" t="b">
        <v>0</v>
      </c>
      <c r="L334" s="85" t="b">
        <v>0</v>
      </c>
    </row>
    <row r="335" spans="1:12" ht="15">
      <c r="A335" s="85" t="s">
        <v>1924</v>
      </c>
      <c r="B335" s="85" t="s">
        <v>1591</v>
      </c>
      <c r="C335" s="85">
        <v>2</v>
      </c>
      <c r="D335" s="122">
        <v>0.0041884240628653185</v>
      </c>
      <c r="E335" s="122">
        <v>0.869081210465251</v>
      </c>
      <c r="F335" s="85" t="s">
        <v>1463</v>
      </c>
      <c r="G335" s="85" t="b">
        <v>0</v>
      </c>
      <c r="H335" s="85" t="b">
        <v>0</v>
      </c>
      <c r="I335" s="85" t="b">
        <v>0</v>
      </c>
      <c r="J335" s="85" t="b">
        <v>0</v>
      </c>
      <c r="K335" s="85" t="b">
        <v>0</v>
      </c>
      <c r="L335" s="85" t="b">
        <v>0</v>
      </c>
    </row>
    <row r="336" spans="1:12" ht="15">
      <c r="A336" s="85" t="s">
        <v>2021</v>
      </c>
      <c r="B336" s="85" t="s">
        <v>2022</v>
      </c>
      <c r="C336" s="85">
        <v>2</v>
      </c>
      <c r="D336" s="122">
        <v>0.0041884240628653185</v>
      </c>
      <c r="E336" s="122">
        <v>2.46014581749175</v>
      </c>
      <c r="F336" s="85" t="s">
        <v>1463</v>
      </c>
      <c r="G336" s="85" t="b">
        <v>0</v>
      </c>
      <c r="H336" s="85" t="b">
        <v>0</v>
      </c>
      <c r="I336" s="85" t="b">
        <v>0</v>
      </c>
      <c r="J336" s="85" t="b">
        <v>0</v>
      </c>
      <c r="K336" s="85" t="b">
        <v>0</v>
      </c>
      <c r="L336" s="85" t="b">
        <v>0</v>
      </c>
    </row>
    <row r="337" spans="1:12" ht="15">
      <c r="A337" s="85" t="s">
        <v>2022</v>
      </c>
      <c r="B337" s="85" t="s">
        <v>1941</v>
      </c>
      <c r="C337" s="85">
        <v>2</v>
      </c>
      <c r="D337" s="122">
        <v>0.0041884240628653185</v>
      </c>
      <c r="E337" s="122">
        <v>2.159115821827769</v>
      </c>
      <c r="F337" s="85" t="s">
        <v>1463</v>
      </c>
      <c r="G337" s="85" t="b">
        <v>0</v>
      </c>
      <c r="H337" s="85" t="b">
        <v>0</v>
      </c>
      <c r="I337" s="85" t="b">
        <v>0</v>
      </c>
      <c r="J337" s="85" t="b">
        <v>0</v>
      </c>
      <c r="K337" s="85" t="b">
        <v>0</v>
      </c>
      <c r="L337" s="85" t="b">
        <v>0</v>
      </c>
    </row>
    <row r="338" spans="1:12" ht="15">
      <c r="A338" s="85" t="s">
        <v>1941</v>
      </c>
      <c r="B338" s="85" t="s">
        <v>296</v>
      </c>
      <c r="C338" s="85">
        <v>2</v>
      </c>
      <c r="D338" s="122">
        <v>0.0041884240628653185</v>
      </c>
      <c r="E338" s="122">
        <v>2.159115821827769</v>
      </c>
      <c r="F338" s="85" t="s">
        <v>1463</v>
      </c>
      <c r="G338" s="85" t="b">
        <v>0</v>
      </c>
      <c r="H338" s="85" t="b">
        <v>0</v>
      </c>
      <c r="I338" s="85" t="b">
        <v>0</v>
      </c>
      <c r="J338" s="85" t="b">
        <v>0</v>
      </c>
      <c r="K338" s="85" t="b">
        <v>0</v>
      </c>
      <c r="L338" s="85" t="b">
        <v>0</v>
      </c>
    </row>
    <row r="339" spans="1:12" ht="15">
      <c r="A339" s="85" t="s">
        <v>296</v>
      </c>
      <c r="B339" s="85" t="s">
        <v>1570</v>
      </c>
      <c r="C339" s="85">
        <v>2</v>
      </c>
      <c r="D339" s="122">
        <v>0.0041884240628653185</v>
      </c>
      <c r="E339" s="122">
        <v>1.5307268917774575</v>
      </c>
      <c r="F339" s="85" t="s">
        <v>1463</v>
      </c>
      <c r="G339" s="85" t="b">
        <v>0</v>
      </c>
      <c r="H339" s="85" t="b">
        <v>0</v>
      </c>
      <c r="I339" s="85" t="b">
        <v>0</v>
      </c>
      <c r="J339" s="85" t="b">
        <v>0</v>
      </c>
      <c r="K339" s="85" t="b">
        <v>0</v>
      </c>
      <c r="L339" s="85" t="b">
        <v>0</v>
      </c>
    </row>
    <row r="340" spans="1:12" ht="15">
      <c r="A340" s="85" t="s">
        <v>1936</v>
      </c>
      <c r="B340" s="85" t="s">
        <v>2023</v>
      </c>
      <c r="C340" s="85">
        <v>2</v>
      </c>
      <c r="D340" s="122">
        <v>0.0041884240628653185</v>
      </c>
      <c r="E340" s="122">
        <v>2.159115821827769</v>
      </c>
      <c r="F340" s="85" t="s">
        <v>1463</v>
      </c>
      <c r="G340" s="85" t="b">
        <v>0</v>
      </c>
      <c r="H340" s="85" t="b">
        <v>0</v>
      </c>
      <c r="I340" s="85" t="b">
        <v>0</v>
      </c>
      <c r="J340" s="85" t="b">
        <v>0</v>
      </c>
      <c r="K340" s="85" t="b">
        <v>0</v>
      </c>
      <c r="L340" s="85" t="b">
        <v>0</v>
      </c>
    </row>
    <row r="341" spans="1:12" ht="15">
      <c r="A341" s="85" t="s">
        <v>2023</v>
      </c>
      <c r="B341" s="85" t="s">
        <v>2024</v>
      </c>
      <c r="C341" s="85">
        <v>2</v>
      </c>
      <c r="D341" s="122">
        <v>0.0041884240628653185</v>
      </c>
      <c r="E341" s="122">
        <v>2.46014581749175</v>
      </c>
      <c r="F341" s="85" t="s">
        <v>1463</v>
      </c>
      <c r="G341" s="85" t="b">
        <v>0</v>
      </c>
      <c r="H341" s="85" t="b">
        <v>0</v>
      </c>
      <c r="I341" s="85" t="b">
        <v>0</v>
      </c>
      <c r="J341" s="85" t="b">
        <v>0</v>
      </c>
      <c r="K341" s="85" t="b">
        <v>0</v>
      </c>
      <c r="L341" s="85" t="b">
        <v>0</v>
      </c>
    </row>
    <row r="342" spans="1:12" ht="15">
      <c r="A342" s="85" t="s">
        <v>2024</v>
      </c>
      <c r="B342" s="85" t="s">
        <v>2025</v>
      </c>
      <c r="C342" s="85">
        <v>2</v>
      </c>
      <c r="D342" s="122">
        <v>0.0041884240628653185</v>
      </c>
      <c r="E342" s="122">
        <v>2.46014581749175</v>
      </c>
      <c r="F342" s="85" t="s">
        <v>1463</v>
      </c>
      <c r="G342" s="85" t="b">
        <v>0</v>
      </c>
      <c r="H342" s="85" t="b">
        <v>0</v>
      </c>
      <c r="I342" s="85" t="b">
        <v>0</v>
      </c>
      <c r="J342" s="85" t="b">
        <v>0</v>
      </c>
      <c r="K342" s="85" t="b">
        <v>0</v>
      </c>
      <c r="L342" s="85" t="b">
        <v>0</v>
      </c>
    </row>
    <row r="343" spans="1:12" ht="15">
      <c r="A343" s="85" t="s">
        <v>2025</v>
      </c>
      <c r="B343" s="85" t="s">
        <v>1592</v>
      </c>
      <c r="C343" s="85">
        <v>2</v>
      </c>
      <c r="D343" s="122">
        <v>0.0041884240628653185</v>
      </c>
      <c r="E343" s="122">
        <v>1.6150477774774934</v>
      </c>
      <c r="F343" s="85" t="s">
        <v>1463</v>
      </c>
      <c r="G343" s="85" t="b">
        <v>0</v>
      </c>
      <c r="H343" s="85" t="b">
        <v>0</v>
      </c>
      <c r="I343" s="85" t="b">
        <v>0</v>
      </c>
      <c r="J343" s="85" t="b">
        <v>0</v>
      </c>
      <c r="K343" s="85" t="b">
        <v>0</v>
      </c>
      <c r="L343" s="85" t="b">
        <v>0</v>
      </c>
    </row>
    <row r="344" spans="1:12" ht="15">
      <c r="A344" s="85" t="s">
        <v>2008</v>
      </c>
      <c r="B344" s="85" t="s">
        <v>1940</v>
      </c>
      <c r="C344" s="85">
        <v>2</v>
      </c>
      <c r="D344" s="122">
        <v>0.0041884240628653185</v>
      </c>
      <c r="E344" s="122">
        <v>2.2840545584360687</v>
      </c>
      <c r="F344" s="85" t="s">
        <v>1463</v>
      </c>
      <c r="G344" s="85" t="b">
        <v>1</v>
      </c>
      <c r="H344" s="85" t="b">
        <v>0</v>
      </c>
      <c r="I344" s="85" t="b">
        <v>0</v>
      </c>
      <c r="J344" s="85" t="b">
        <v>0</v>
      </c>
      <c r="K344" s="85" t="b">
        <v>0</v>
      </c>
      <c r="L344" s="85" t="b">
        <v>0</v>
      </c>
    </row>
    <row r="345" spans="1:12" ht="15">
      <c r="A345" s="85" t="s">
        <v>1598</v>
      </c>
      <c r="B345" s="85" t="s">
        <v>1613</v>
      </c>
      <c r="C345" s="85">
        <v>2</v>
      </c>
      <c r="D345" s="122">
        <v>0.0041884240628653185</v>
      </c>
      <c r="E345" s="122">
        <v>1.0799345757801442</v>
      </c>
      <c r="F345" s="85" t="s">
        <v>1463</v>
      </c>
      <c r="G345" s="85" t="b">
        <v>0</v>
      </c>
      <c r="H345" s="85" t="b">
        <v>0</v>
      </c>
      <c r="I345" s="85" t="b">
        <v>0</v>
      </c>
      <c r="J345" s="85" t="b">
        <v>0</v>
      </c>
      <c r="K345" s="85" t="b">
        <v>0</v>
      </c>
      <c r="L345" s="85" t="b">
        <v>0</v>
      </c>
    </row>
    <row r="346" spans="1:12" ht="15">
      <c r="A346" s="85" t="s">
        <v>1613</v>
      </c>
      <c r="B346" s="85" t="s">
        <v>1605</v>
      </c>
      <c r="C346" s="85">
        <v>2</v>
      </c>
      <c r="D346" s="122">
        <v>0.0041884240628653185</v>
      </c>
      <c r="E346" s="122">
        <v>1.1177231366695441</v>
      </c>
      <c r="F346" s="85" t="s">
        <v>1463</v>
      </c>
      <c r="G346" s="85" t="b">
        <v>0</v>
      </c>
      <c r="H346" s="85" t="b">
        <v>0</v>
      </c>
      <c r="I346" s="85" t="b">
        <v>0</v>
      </c>
      <c r="J346" s="85" t="b">
        <v>0</v>
      </c>
      <c r="K346" s="85" t="b">
        <v>0</v>
      </c>
      <c r="L346" s="85" t="b">
        <v>0</v>
      </c>
    </row>
    <row r="347" spans="1:12" ht="15">
      <c r="A347" s="85" t="s">
        <v>1941</v>
      </c>
      <c r="B347" s="85" t="s">
        <v>2009</v>
      </c>
      <c r="C347" s="85">
        <v>2</v>
      </c>
      <c r="D347" s="122">
        <v>0.0041884240628653185</v>
      </c>
      <c r="E347" s="122">
        <v>2.159115821827769</v>
      </c>
      <c r="F347" s="85" t="s">
        <v>1463</v>
      </c>
      <c r="G347" s="85" t="b">
        <v>0</v>
      </c>
      <c r="H347" s="85" t="b">
        <v>0</v>
      </c>
      <c r="I347" s="85" t="b">
        <v>0</v>
      </c>
      <c r="J347" s="85" t="b">
        <v>0</v>
      </c>
      <c r="K347" s="85" t="b">
        <v>0</v>
      </c>
      <c r="L347" s="85" t="b">
        <v>0</v>
      </c>
    </row>
    <row r="348" spans="1:12" ht="15">
      <c r="A348" s="85" t="s">
        <v>2009</v>
      </c>
      <c r="B348" s="85" t="s">
        <v>298</v>
      </c>
      <c r="C348" s="85">
        <v>2</v>
      </c>
      <c r="D348" s="122">
        <v>0.0041884240628653185</v>
      </c>
      <c r="E348" s="122">
        <v>2.46014581749175</v>
      </c>
      <c r="F348" s="85" t="s">
        <v>1463</v>
      </c>
      <c r="G348" s="85" t="b">
        <v>0</v>
      </c>
      <c r="H348" s="85" t="b">
        <v>0</v>
      </c>
      <c r="I348" s="85" t="b">
        <v>0</v>
      </c>
      <c r="J348" s="85" t="b">
        <v>0</v>
      </c>
      <c r="K348" s="85" t="b">
        <v>0</v>
      </c>
      <c r="L348" s="85" t="b">
        <v>0</v>
      </c>
    </row>
    <row r="349" spans="1:12" ht="15">
      <c r="A349" s="85" t="s">
        <v>298</v>
      </c>
      <c r="B349" s="85" t="s">
        <v>2010</v>
      </c>
      <c r="C349" s="85">
        <v>2</v>
      </c>
      <c r="D349" s="122">
        <v>0.0041884240628653185</v>
      </c>
      <c r="E349" s="122">
        <v>2.46014581749175</v>
      </c>
      <c r="F349" s="85" t="s">
        <v>1463</v>
      </c>
      <c r="G349" s="85" t="b">
        <v>0</v>
      </c>
      <c r="H349" s="85" t="b">
        <v>0</v>
      </c>
      <c r="I349" s="85" t="b">
        <v>0</v>
      </c>
      <c r="J349" s="85" t="b">
        <v>0</v>
      </c>
      <c r="K349" s="85" t="b">
        <v>0</v>
      </c>
      <c r="L349" s="85" t="b">
        <v>0</v>
      </c>
    </row>
    <row r="350" spans="1:12" ht="15">
      <c r="A350" s="85" t="s">
        <v>2010</v>
      </c>
      <c r="B350" s="85" t="s">
        <v>2011</v>
      </c>
      <c r="C350" s="85">
        <v>2</v>
      </c>
      <c r="D350" s="122">
        <v>0.0041884240628653185</v>
      </c>
      <c r="E350" s="122">
        <v>2.46014581749175</v>
      </c>
      <c r="F350" s="85" t="s">
        <v>1463</v>
      </c>
      <c r="G350" s="85" t="b">
        <v>0</v>
      </c>
      <c r="H350" s="85" t="b">
        <v>0</v>
      </c>
      <c r="I350" s="85" t="b">
        <v>0</v>
      </c>
      <c r="J350" s="85" t="b">
        <v>1</v>
      </c>
      <c r="K350" s="85" t="b">
        <v>0</v>
      </c>
      <c r="L350" s="85" t="b">
        <v>0</v>
      </c>
    </row>
    <row r="351" spans="1:12" ht="15">
      <c r="A351" s="85" t="s">
        <v>2011</v>
      </c>
      <c r="B351" s="85" t="s">
        <v>2012</v>
      </c>
      <c r="C351" s="85">
        <v>2</v>
      </c>
      <c r="D351" s="122">
        <v>0.0041884240628653185</v>
      </c>
      <c r="E351" s="122">
        <v>2.46014581749175</v>
      </c>
      <c r="F351" s="85" t="s">
        <v>1463</v>
      </c>
      <c r="G351" s="85" t="b">
        <v>1</v>
      </c>
      <c r="H351" s="85" t="b">
        <v>0</v>
      </c>
      <c r="I351" s="85" t="b">
        <v>0</v>
      </c>
      <c r="J351" s="85" t="b">
        <v>1</v>
      </c>
      <c r="K351" s="85" t="b">
        <v>0</v>
      </c>
      <c r="L351" s="85" t="b">
        <v>0</v>
      </c>
    </row>
    <row r="352" spans="1:12" ht="15">
      <c r="A352" s="85" t="s">
        <v>2012</v>
      </c>
      <c r="B352" s="85" t="s">
        <v>2013</v>
      </c>
      <c r="C352" s="85">
        <v>2</v>
      </c>
      <c r="D352" s="122">
        <v>0.0041884240628653185</v>
      </c>
      <c r="E352" s="122">
        <v>2.46014581749175</v>
      </c>
      <c r="F352" s="85" t="s">
        <v>1463</v>
      </c>
      <c r="G352" s="85" t="b">
        <v>1</v>
      </c>
      <c r="H352" s="85" t="b">
        <v>0</v>
      </c>
      <c r="I352" s="85" t="b">
        <v>0</v>
      </c>
      <c r="J352" s="85" t="b">
        <v>1</v>
      </c>
      <c r="K352" s="85" t="b">
        <v>0</v>
      </c>
      <c r="L352" s="85" t="b">
        <v>0</v>
      </c>
    </row>
    <row r="353" spans="1:12" ht="15">
      <c r="A353" s="85" t="s">
        <v>2013</v>
      </c>
      <c r="B353" s="85" t="s">
        <v>1967</v>
      </c>
      <c r="C353" s="85">
        <v>2</v>
      </c>
      <c r="D353" s="122">
        <v>0.0041884240628653185</v>
      </c>
      <c r="E353" s="122">
        <v>2.46014581749175</v>
      </c>
      <c r="F353" s="85" t="s">
        <v>1463</v>
      </c>
      <c r="G353" s="85" t="b">
        <v>1</v>
      </c>
      <c r="H353" s="85" t="b">
        <v>0</v>
      </c>
      <c r="I353" s="85" t="b">
        <v>0</v>
      </c>
      <c r="J353" s="85" t="b">
        <v>0</v>
      </c>
      <c r="K353" s="85" t="b">
        <v>0</v>
      </c>
      <c r="L353" s="85" t="b">
        <v>0</v>
      </c>
    </row>
    <row r="354" spans="1:12" ht="15">
      <c r="A354" s="85" t="s">
        <v>1966</v>
      </c>
      <c r="B354" s="85" t="s">
        <v>2007</v>
      </c>
      <c r="C354" s="85">
        <v>2</v>
      </c>
      <c r="D354" s="122">
        <v>0.0041884240628653185</v>
      </c>
      <c r="E354" s="122">
        <v>2.46014581749175</v>
      </c>
      <c r="F354" s="85" t="s">
        <v>1463</v>
      </c>
      <c r="G354" s="85" t="b">
        <v>0</v>
      </c>
      <c r="H354" s="85" t="b">
        <v>0</v>
      </c>
      <c r="I354" s="85" t="b">
        <v>0</v>
      </c>
      <c r="J354" s="85" t="b">
        <v>0</v>
      </c>
      <c r="K354" s="85" t="b">
        <v>0</v>
      </c>
      <c r="L354" s="85" t="b">
        <v>0</v>
      </c>
    </row>
    <row r="355" spans="1:12" ht="15">
      <c r="A355" s="85" t="s">
        <v>1598</v>
      </c>
      <c r="B355" s="85" t="s">
        <v>2032</v>
      </c>
      <c r="C355" s="85">
        <v>2</v>
      </c>
      <c r="D355" s="122">
        <v>0.0041884240628653185</v>
      </c>
      <c r="E355" s="122">
        <v>1.6819945671081065</v>
      </c>
      <c r="F355" s="85" t="s">
        <v>1463</v>
      </c>
      <c r="G355" s="85" t="b">
        <v>0</v>
      </c>
      <c r="H355" s="85" t="b">
        <v>0</v>
      </c>
      <c r="I355" s="85" t="b">
        <v>0</v>
      </c>
      <c r="J355" s="85" t="b">
        <v>0</v>
      </c>
      <c r="K355" s="85" t="b">
        <v>0</v>
      </c>
      <c r="L355" s="85" t="b">
        <v>0</v>
      </c>
    </row>
    <row r="356" spans="1:12" ht="15">
      <c r="A356" s="85" t="s">
        <v>2032</v>
      </c>
      <c r="B356" s="85" t="s">
        <v>2033</v>
      </c>
      <c r="C356" s="85">
        <v>2</v>
      </c>
      <c r="D356" s="122">
        <v>0.0041884240628653185</v>
      </c>
      <c r="E356" s="122">
        <v>2.46014581749175</v>
      </c>
      <c r="F356" s="85" t="s">
        <v>1463</v>
      </c>
      <c r="G356" s="85" t="b">
        <v>0</v>
      </c>
      <c r="H356" s="85" t="b">
        <v>0</v>
      </c>
      <c r="I356" s="85" t="b">
        <v>0</v>
      </c>
      <c r="J356" s="85" t="b">
        <v>1</v>
      </c>
      <c r="K356" s="85" t="b">
        <v>0</v>
      </c>
      <c r="L356" s="85" t="b">
        <v>0</v>
      </c>
    </row>
    <row r="357" spans="1:12" ht="15">
      <c r="A357" s="85" t="s">
        <v>2033</v>
      </c>
      <c r="B357" s="85" t="s">
        <v>2034</v>
      </c>
      <c r="C357" s="85">
        <v>2</v>
      </c>
      <c r="D357" s="122">
        <v>0.0041884240628653185</v>
      </c>
      <c r="E357" s="122">
        <v>2.46014581749175</v>
      </c>
      <c r="F357" s="85" t="s">
        <v>1463</v>
      </c>
      <c r="G357" s="85" t="b">
        <v>1</v>
      </c>
      <c r="H357" s="85" t="b">
        <v>0</v>
      </c>
      <c r="I357" s="85" t="b">
        <v>0</v>
      </c>
      <c r="J357" s="85" t="b">
        <v>0</v>
      </c>
      <c r="K357" s="85" t="b">
        <v>0</v>
      </c>
      <c r="L357" s="85" t="b">
        <v>0</v>
      </c>
    </row>
    <row r="358" spans="1:12" ht="15">
      <c r="A358" s="85" t="s">
        <v>2034</v>
      </c>
      <c r="B358" s="85" t="s">
        <v>2035</v>
      </c>
      <c r="C358" s="85">
        <v>2</v>
      </c>
      <c r="D358" s="122">
        <v>0.0041884240628653185</v>
      </c>
      <c r="E358" s="122">
        <v>2.46014581749175</v>
      </c>
      <c r="F358" s="85" t="s">
        <v>1463</v>
      </c>
      <c r="G358" s="85" t="b">
        <v>0</v>
      </c>
      <c r="H358" s="85" t="b">
        <v>0</v>
      </c>
      <c r="I358" s="85" t="b">
        <v>0</v>
      </c>
      <c r="J358" s="85" t="b">
        <v>0</v>
      </c>
      <c r="K358" s="85" t="b">
        <v>0</v>
      </c>
      <c r="L358" s="85" t="b">
        <v>0</v>
      </c>
    </row>
    <row r="359" spans="1:12" ht="15">
      <c r="A359" s="85" t="s">
        <v>2035</v>
      </c>
      <c r="B359" s="85" t="s">
        <v>1945</v>
      </c>
      <c r="C359" s="85">
        <v>2</v>
      </c>
      <c r="D359" s="122">
        <v>0.0041884240628653185</v>
      </c>
      <c r="E359" s="122">
        <v>2.0622058088197126</v>
      </c>
      <c r="F359" s="85" t="s">
        <v>1463</v>
      </c>
      <c r="G359" s="85" t="b">
        <v>0</v>
      </c>
      <c r="H359" s="85" t="b">
        <v>0</v>
      </c>
      <c r="I359" s="85" t="b">
        <v>0</v>
      </c>
      <c r="J359" s="85" t="b">
        <v>0</v>
      </c>
      <c r="K359" s="85" t="b">
        <v>0</v>
      </c>
      <c r="L359" s="85" t="b">
        <v>0</v>
      </c>
    </row>
    <row r="360" spans="1:12" ht="15">
      <c r="A360" s="85" t="s">
        <v>1945</v>
      </c>
      <c r="B360" s="85" t="s">
        <v>2036</v>
      </c>
      <c r="C360" s="85">
        <v>2</v>
      </c>
      <c r="D360" s="122">
        <v>0.0041884240628653185</v>
      </c>
      <c r="E360" s="122">
        <v>2.0622058088197126</v>
      </c>
      <c r="F360" s="85" t="s">
        <v>1463</v>
      </c>
      <c r="G360" s="85" t="b">
        <v>0</v>
      </c>
      <c r="H360" s="85" t="b">
        <v>0</v>
      </c>
      <c r="I360" s="85" t="b">
        <v>0</v>
      </c>
      <c r="J360" s="85" t="b">
        <v>1</v>
      </c>
      <c r="K360" s="85" t="b">
        <v>0</v>
      </c>
      <c r="L360" s="85" t="b">
        <v>0</v>
      </c>
    </row>
    <row r="361" spans="1:12" ht="15">
      <c r="A361" s="85" t="s">
        <v>2036</v>
      </c>
      <c r="B361" s="85" t="s">
        <v>2037</v>
      </c>
      <c r="C361" s="85">
        <v>2</v>
      </c>
      <c r="D361" s="122">
        <v>0.0041884240628653185</v>
      </c>
      <c r="E361" s="122">
        <v>2.46014581749175</v>
      </c>
      <c r="F361" s="85" t="s">
        <v>1463</v>
      </c>
      <c r="G361" s="85" t="b">
        <v>1</v>
      </c>
      <c r="H361" s="85" t="b">
        <v>0</v>
      </c>
      <c r="I361" s="85" t="b">
        <v>0</v>
      </c>
      <c r="J361" s="85" t="b">
        <v>0</v>
      </c>
      <c r="K361" s="85" t="b">
        <v>0</v>
      </c>
      <c r="L361" s="85" t="b">
        <v>0</v>
      </c>
    </row>
    <row r="362" spans="1:12" ht="15">
      <c r="A362" s="85" t="s">
        <v>2037</v>
      </c>
      <c r="B362" s="85" t="s">
        <v>2038</v>
      </c>
      <c r="C362" s="85">
        <v>2</v>
      </c>
      <c r="D362" s="122">
        <v>0.0041884240628653185</v>
      </c>
      <c r="E362" s="122">
        <v>2.46014581749175</v>
      </c>
      <c r="F362" s="85" t="s">
        <v>1463</v>
      </c>
      <c r="G362" s="85" t="b">
        <v>0</v>
      </c>
      <c r="H362" s="85" t="b">
        <v>0</v>
      </c>
      <c r="I362" s="85" t="b">
        <v>0</v>
      </c>
      <c r="J362" s="85" t="b">
        <v>0</v>
      </c>
      <c r="K362" s="85" t="b">
        <v>0</v>
      </c>
      <c r="L362" s="85" t="b">
        <v>0</v>
      </c>
    </row>
    <row r="363" spans="1:12" ht="15">
      <c r="A363" s="85" t="s">
        <v>2038</v>
      </c>
      <c r="B363" s="85" t="s">
        <v>1928</v>
      </c>
      <c r="C363" s="85">
        <v>2</v>
      </c>
      <c r="D363" s="122">
        <v>0.0041884240628653185</v>
      </c>
      <c r="E363" s="122">
        <v>1.9160777731414746</v>
      </c>
      <c r="F363" s="85" t="s">
        <v>1463</v>
      </c>
      <c r="G363" s="85" t="b">
        <v>0</v>
      </c>
      <c r="H363" s="85" t="b">
        <v>0</v>
      </c>
      <c r="I363" s="85" t="b">
        <v>0</v>
      </c>
      <c r="J363" s="85" t="b">
        <v>0</v>
      </c>
      <c r="K363" s="85" t="b">
        <v>0</v>
      </c>
      <c r="L363" s="85" t="b">
        <v>0</v>
      </c>
    </row>
    <row r="364" spans="1:12" ht="15">
      <c r="A364" s="85" t="s">
        <v>1598</v>
      </c>
      <c r="B364" s="85" t="s">
        <v>1977</v>
      </c>
      <c r="C364" s="85">
        <v>2</v>
      </c>
      <c r="D364" s="122">
        <v>0.0041884240628653185</v>
      </c>
      <c r="E364" s="122">
        <v>1.6819945671081065</v>
      </c>
      <c r="F364" s="85" t="s">
        <v>1463</v>
      </c>
      <c r="G364" s="85" t="b">
        <v>0</v>
      </c>
      <c r="H364" s="85" t="b">
        <v>0</v>
      </c>
      <c r="I364" s="85" t="b">
        <v>0</v>
      </c>
      <c r="J364" s="85" t="b">
        <v>0</v>
      </c>
      <c r="K364" s="85" t="b">
        <v>0</v>
      </c>
      <c r="L364" s="85" t="b">
        <v>0</v>
      </c>
    </row>
    <row r="365" spans="1:12" ht="15">
      <c r="A365" s="85" t="s">
        <v>1977</v>
      </c>
      <c r="B365" s="85" t="s">
        <v>2039</v>
      </c>
      <c r="C365" s="85">
        <v>2</v>
      </c>
      <c r="D365" s="122">
        <v>0.0041884240628653185</v>
      </c>
      <c r="E365" s="122">
        <v>2.46014581749175</v>
      </c>
      <c r="F365" s="85" t="s">
        <v>1463</v>
      </c>
      <c r="G365" s="85" t="b">
        <v>0</v>
      </c>
      <c r="H365" s="85" t="b">
        <v>0</v>
      </c>
      <c r="I365" s="85" t="b">
        <v>0</v>
      </c>
      <c r="J365" s="85" t="b">
        <v>0</v>
      </c>
      <c r="K365" s="85" t="b">
        <v>0</v>
      </c>
      <c r="L365" s="85" t="b">
        <v>0</v>
      </c>
    </row>
    <row r="366" spans="1:12" ht="15">
      <c r="A366" s="85" t="s">
        <v>263</v>
      </c>
      <c r="B366" s="85" t="s">
        <v>1634</v>
      </c>
      <c r="C366" s="85">
        <v>2</v>
      </c>
      <c r="D366" s="122">
        <v>0.0041884240628653185</v>
      </c>
      <c r="E366" s="122">
        <v>1.7611758131557314</v>
      </c>
      <c r="F366" s="85" t="s">
        <v>1463</v>
      </c>
      <c r="G366" s="85" t="b">
        <v>0</v>
      </c>
      <c r="H366" s="85" t="b">
        <v>0</v>
      </c>
      <c r="I366" s="85" t="b">
        <v>0</v>
      </c>
      <c r="J366" s="85" t="b">
        <v>0</v>
      </c>
      <c r="K366" s="85" t="b">
        <v>0</v>
      </c>
      <c r="L366" s="85" t="b">
        <v>0</v>
      </c>
    </row>
    <row r="367" spans="1:12" ht="15">
      <c r="A367" s="85" t="s">
        <v>1601</v>
      </c>
      <c r="B367" s="85" t="s">
        <v>1577</v>
      </c>
      <c r="C367" s="85">
        <v>4</v>
      </c>
      <c r="D367" s="122">
        <v>0.008286647484973235</v>
      </c>
      <c r="E367" s="122">
        <v>1.2068258760318498</v>
      </c>
      <c r="F367" s="85" t="s">
        <v>1464</v>
      </c>
      <c r="G367" s="85" t="b">
        <v>0</v>
      </c>
      <c r="H367" s="85" t="b">
        <v>0</v>
      </c>
      <c r="I367" s="85" t="b">
        <v>0</v>
      </c>
      <c r="J367" s="85" t="b">
        <v>0</v>
      </c>
      <c r="K367" s="85" t="b">
        <v>0</v>
      </c>
      <c r="L367" s="85" t="b">
        <v>0</v>
      </c>
    </row>
    <row r="368" spans="1:12" ht="15">
      <c r="A368" s="85" t="s">
        <v>1602</v>
      </c>
      <c r="B368" s="85" t="s">
        <v>1603</v>
      </c>
      <c r="C368" s="85">
        <v>4</v>
      </c>
      <c r="D368" s="122">
        <v>0.008286647484973235</v>
      </c>
      <c r="E368" s="122">
        <v>1.6047658847038875</v>
      </c>
      <c r="F368" s="85" t="s">
        <v>1464</v>
      </c>
      <c r="G368" s="85" t="b">
        <v>0</v>
      </c>
      <c r="H368" s="85" t="b">
        <v>0</v>
      </c>
      <c r="I368" s="85" t="b">
        <v>0</v>
      </c>
      <c r="J368" s="85" t="b">
        <v>0</v>
      </c>
      <c r="K368" s="85" t="b">
        <v>0</v>
      </c>
      <c r="L368" s="85" t="b">
        <v>0</v>
      </c>
    </row>
    <row r="369" spans="1:12" ht="15">
      <c r="A369" s="85" t="s">
        <v>1603</v>
      </c>
      <c r="B369" s="85" t="s">
        <v>1604</v>
      </c>
      <c r="C369" s="85">
        <v>4</v>
      </c>
      <c r="D369" s="122">
        <v>0.008286647484973235</v>
      </c>
      <c r="E369" s="122">
        <v>1.6047658847038875</v>
      </c>
      <c r="F369" s="85" t="s">
        <v>1464</v>
      </c>
      <c r="G369" s="85" t="b">
        <v>0</v>
      </c>
      <c r="H369" s="85" t="b">
        <v>0</v>
      </c>
      <c r="I369" s="85" t="b">
        <v>0</v>
      </c>
      <c r="J369" s="85" t="b">
        <v>0</v>
      </c>
      <c r="K369" s="85" t="b">
        <v>0</v>
      </c>
      <c r="L369" s="85" t="b">
        <v>0</v>
      </c>
    </row>
    <row r="370" spans="1:12" ht="15">
      <c r="A370" s="85" t="s">
        <v>1577</v>
      </c>
      <c r="B370" s="85" t="s">
        <v>1600</v>
      </c>
      <c r="C370" s="85">
        <v>3</v>
      </c>
      <c r="D370" s="122">
        <v>0.008419786847994043</v>
      </c>
      <c r="E370" s="122">
        <v>1.0818871394235499</v>
      </c>
      <c r="F370" s="85" t="s">
        <v>1464</v>
      </c>
      <c r="G370" s="85" t="b">
        <v>0</v>
      </c>
      <c r="H370" s="85" t="b">
        <v>0</v>
      </c>
      <c r="I370" s="85" t="b">
        <v>0</v>
      </c>
      <c r="J370" s="85" t="b">
        <v>0</v>
      </c>
      <c r="K370" s="85" t="b">
        <v>0</v>
      </c>
      <c r="L370" s="85" t="b">
        <v>0</v>
      </c>
    </row>
    <row r="371" spans="1:12" ht="15">
      <c r="A371" s="85" t="s">
        <v>1986</v>
      </c>
      <c r="B371" s="85" t="s">
        <v>1987</v>
      </c>
      <c r="C371" s="85">
        <v>3</v>
      </c>
      <c r="D371" s="122">
        <v>0.008419786847994043</v>
      </c>
      <c r="E371" s="122">
        <v>1.7297046213121872</v>
      </c>
      <c r="F371" s="85" t="s">
        <v>1464</v>
      </c>
      <c r="G371" s="85" t="b">
        <v>0</v>
      </c>
      <c r="H371" s="85" t="b">
        <v>0</v>
      </c>
      <c r="I371" s="85" t="b">
        <v>0</v>
      </c>
      <c r="J371" s="85" t="b">
        <v>0</v>
      </c>
      <c r="K371" s="85" t="b">
        <v>0</v>
      </c>
      <c r="L371" s="85" t="b">
        <v>0</v>
      </c>
    </row>
    <row r="372" spans="1:12" ht="15">
      <c r="A372" s="85" t="s">
        <v>1987</v>
      </c>
      <c r="B372" s="85" t="s">
        <v>1606</v>
      </c>
      <c r="C372" s="85">
        <v>3</v>
      </c>
      <c r="D372" s="122">
        <v>0.008419786847994043</v>
      </c>
      <c r="E372" s="122">
        <v>1.6047658847038873</v>
      </c>
      <c r="F372" s="85" t="s">
        <v>1464</v>
      </c>
      <c r="G372" s="85" t="b">
        <v>0</v>
      </c>
      <c r="H372" s="85" t="b">
        <v>0</v>
      </c>
      <c r="I372" s="85" t="b">
        <v>0</v>
      </c>
      <c r="J372" s="85" t="b">
        <v>0</v>
      </c>
      <c r="K372" s="85" t="b">
        <v>0</v>
      </c>
      <c r="L372" s="85" t="b">
        <v>0</v>
      </c>
    </row>
    <row r="373" spans="1:12" ht="15">
      <c r="A373" s="85" t="s">
        <v>1606</v>
      </c>
      <c r="B373" s="85" t="s">
        <v>1601</v>
      </c>
      <c r="C373" s="85">
        <v>3</v>
      </c>
      <c r="D373" s="122">
        <v>0.008419786847994043</v>
      </c>
      <c r="E373" s="122">
        <v>1.4798271480955876</v>
      </c>
      <c r="F373" s="85" t="s">
        <v>1464</v>
      </c>
      <c r="G373" s="85" t="b">
        <v>0</v>
      </c>
      <c r="H373" s="85" t="b">
        <v>0</v>
      </c>
      <c r="I373" s="85" t="b">
        <v>0</v>
      </c>
      <c r="J373" s="85" t="b">
        <v>0</v>
      </c>
      <c r="K373" s="85" t="b">
        <v>0</v>
      </c>
      <c r="L373" s="85" t="b">
        <v>0</v>
      </c>
    </row>
    <row r="374" spans="1:12" ht="15">
      <c r="A374" s="85" t="s">
        <v>1577</v>
      </c>
      <c r="B374" s="85" t="s">
        <v>1605</v>
      </c>
      <c r="C374" s="85">
        <v>3</v>
      </c>
      <c r="D374" s="122">
        <v>0.008419786847994043</v>
      </c>
      <c r="E374" s="122">
        <v>1.0818871394235499</v>
      </c>
      <c r="F374" s="85" t="s">
        <v>1464</v>
      </c>
      <c r="G374" s="85" t="b">
        <v>0</v>
      </c>
      <c r="H374" s="85" t="b">
        <v>0</v>
      </c>
      <c r="I374" s="85" t="b">
        <v>0</v>
      </c>
      <c r="J374" s="85" t="b">
        <v>0</v>
      </c>
      <c r="K374" s="85" t="b">
        <v>0</v>
      </c>
      <c r="L374" s="85" t="b">
        <v>0</v>
      </c>
    </row>
    <row r="375" spans="1:12" ht="15">
      <c r="A375" s="85" t="s">
        <v>1605</v>
      </c>
      <c r="B375" s="85" t="s">
        <v>1602</v>
      </c>
      <c r="C375" s="85">
        <v>3</v>
      </c>
      <c r="D375" s="122">
        <v>0.008419786847994043</v>
      </c>
      <c r="E375" s="122">
        <v>1.4798271480955876</v>
      </c>
      <c r="F375" s="85" t="s">
        <v>1464</v>
      </c>
      <c r="G375" s="85" t="b">
        <v>0</v>
      </c>
      <c r="H375" s="85" t="b">
        <v>0</v>
      </c>
      <c r="I375" s="85" t="b">
        <v>0</v>
      </c>
      <c r="J375" s="85" t="b">
        <v>0</v>
      </c>
      <c r="K375" s="85" t="b">
        <v>0</v>
      </c>
      <c r="L375" s="85" t="b">
        <v>0</v>
      </c>
    </row>
    <row r="376" spans="1:12" ht="15">
      <c r="A376" s="85" t="s">
        <v>1604</v>
      </c>
      <c r="B376" s="85" t="s">
        <v>1607</v>
      </c>
      <c r="C376" s="85">
        <v>3</v>
      </c>
      <c r="D376" s="122">
        <v>0.008419786847994043</v>
      </c>
      <c r="E376" s="122">
        <v>1.4798271480955876</v>
      </c>
      <c r="F376" s="85" t="s">
        <v>1464</v>
      </c>
      <c r="G376" s="85" t="b">
        <v>0</v>
      </c>
      <c r="H376" s="85" t="b">
        <v>0</v>
      </c>
      <c r="I376" s="85" t="b">
        <v>0</v>
      </c>
      <c r="J376" s="85" t="b">
        <v>0</v>
      </c>
      <c r="K376" s="85" t="b">
        <v>0</v>
      </c>
      <c r="L376" s="85" t="b">
        <v>0</v>
      </c>
    </row>
    <row r="377" spans="1:12" ht="15">
      <c r="A377" s="85" t="s">
        <v>1607</v>
      </c>
      <c r="B377" s="85" t="s">
        <v>1957</v>
      </c>
      <c r="C377" s="85">
        <v>3</v>
      </c>
      <c r="D377" s="122">
        <v>0.008419786847994043</v>
      </c>
      <c r="E377" s="122">
        <v>1.6047658847038873</v>
      </c>
      <c r="F377" s="85" t="s">
        <v>1464</v>
      </c>
      <c r="G377" s="85" t="b">
        <v>0</v>
      </c>
      <c r="H377" s="85" t="b">
        <v>0</v>
      </c>
      <c r="I377" s="85" t="b">
        <v>0</v>
      </c>
      <c r="J377" s="85" t="b">
        <v>0</v>
      </c>
      <c r="K377" s="85" t="b">
        <v>0</v>
      </c>
      <c r="L377" s="85" t="b">
        <v>0</v>
      </c>
    </row>
    <row r="378" spans="1:12" ht="15">
      <c r="A378" s="85" t="s">
        <v>1957</v>
      </c>
      <c r="B378" s="85" t="s">
        <v>1958</v>
      </c>
      <c r="C378" s="85">
        <v>3</v>
      </c>
      <c r="D378" s="122">
        <v>0.008419786847994043</v>
      </c>
      <c r="E378" s="122">
        <v>1.7297046213121872</v>
      </c>
      <c r="F378" s="85" t="s">
        <v>1464</v>
      </c>
      <c r="G378" s="85" t="b">
        <v>0</v>
      </c>
      <c r="H378" s="85" t="b">
        <v>0</v>
      </c>
      <c r="I378" s="85" t="b">
        <v>0</v>
      </c>
      <c r="J378" s="85" t="b">
        <v>0</v>
      </c>
      <c r="K378" s="85" t="b">
        <v>1</v>
      </c>
      <c r="L378" s="85" t="b">
        <v>0</v>
      </c>
    </row>
    <row r="379" spans="1:12" ht="15">
      <c r="A379" s="85" t="s">
        <v>1958</v>
      </c>
      <c r="B379" s="85" t="s">
        <v>1988</v>
      </c>
      <c r="C379" s="85">
        <v>3</v>
      </c>
      <c r="D379" s="122">
        <v>0.008419786847994043</v>
      </c>
      <c r="E379" s="122">
        <v>1.7297046213121872</v>
      </c>
      <c r="F379" s="85" t="s">
        <v>1464</v>
      </c>
      <c r="G379" s="85" t="b">
        <v>0</v>
      </c>
      <c r="H379" s="85" t="b">
        <v>1</v>
      </c>
      <c r="I379" s="85" t="b">
        <v>0</v>
      </c>
      <c r="J379" s="85" t="b">
        <v>0</v>
      </c>
      <c r="K379" s="85" t="b">
        <v>0</v>
      </c>
      <c r="L379" s="85" t="b">
        <v>0</v>
      </c>
    </row>
    <row r="380" spans="1:12" ht="15">
      <c r="A380" s="85" t="s">
        <v>1988</v>
      </c>
      <c r="B380" s="85" t="s">
        <v>1989</v>
      </c>
      <c r="C380" s="85">
        <v>3</v>
      </c>
      <c r="D380" s="122">
        <v>0.008419786847994043</v>
      </c>
      <c r="E380" s="122">
        <v>1.7297046213121872</v>
      </c>
      <c r="F380" s="85" t="s">
        <v>1464</v>
      </c>
      <c r="G380" s="85" t="b">
        <v>0</v>
      </c>
      <c r="H380" s="85" t="b">
        <v>0</v>
      </c>
      <c r="I380" s="85" t="b">
        <v>0</v>
      </c>
      <c r="J380" s="85" t="b">
        <v>0</v>
      </c>
      <c r="K380" s="85" t="b">
        <v>0</v>
      </c>
      <c r="L380" s="85" t="b">
        <v>0</v>
      </c>
    </row>
    <row r="381" spans="1:12" ht="15">
      <c r="A381" s="85" t="s">
        <v>1989</v>
      </c>
      <c r="B381" s="85" t="s">
        <v>1990</v>
      </c>
      <c r="C381" s="85">
        <v>3</v>
      </c>
      <c r="D381" s="122">
        <v>0.008419786847994043</v>
      </c>
      <c r="E381" s="122">
        <v>1.7297046213121872</v>
      </c>
      <c r="F381" s="85" t="s">
        <v>1464</v>
      </c>
      <c r="G381" s="85" t="b">
        <v>0</v>
      </c>
      <c r="H381" s="85" t="b">
        <v>0</v>
      </c>
      <c r="I381" s="85" t="b">
        <v>0</v>
      </c>
      <c r="J381" s="85" t="b">
        <v>0</v>
      </c>
      <c r="K381" s="85" t="b">
        <v>0</v>
      </c>
      <c r="L381" s="85" t="b">
        <v>0</v>
      </c>
    </row>
    <row r="382" spans="1:12" ht="15">
      <c r="A382" s="85" t="s">
        <v>1990</v>
      </c>
      <c r="B382" s="85" t="s">
        <v>1956</v>
      </c>
      <c r="C382" s="85">
        <v>3</v>
      </c>
      <c r="D382" s="122">
        <v>0.008419786847994043</v>
      </c>
      <c r="E382" s="122">
        <v>1.7297046213121872</v>
      </c>
      <c r="F382" s="85" t="s">
        <v>1464</v>
      </c>
      <c r="G382" s="85" t="b">
        <v>0</v>
      </c>
      <c r="H382" s="85" t="b">
        <v>0</v>
      </c>
      <c r="I382" s="85" t="b">
        <v>0</v>
      </c>
      <c r="J382" s="85" t="b">
        <v>0</v>
      </c>
      <c r="K382" s="85" t="b">
        <v>0</v>
      </c>
      <c r="L382" s="85" t="b">
        <v>0</v>
      </c>
    </row>
    <row r="383" spans="1:12" ht="15">
      <c r="A383" s="85" t="s">
        <v>1942</v>
      </c>
      <c r="B383" s="85" t="s">
        <v>1596</v>
      </c>
      <c r="C383" s="85">
        <v>2</v>
      </c>
      <c r="D383" s="122">
        <v>0.007684853103239338</v>
      </c>
      <c r="E383" s="122">
        <v>1.7297046213121872</v>
      </c>
      <c r="F383" s="85" t="s">
        <v>1464</v>
      </c>
      <c r="G383" s="85" t="b">
        <v>0</v>
      </c>
      <c r="H383" s="85" t="b">
        <v>0</v>
      </c>
      <c r="I383" s="85" t="b">
        <v>0</v>
      </c>
      <c r="J383" s="85" t="b">
        <v>0</v>
      </c>
      <c r="K383" s="85" t="b">
        <v>0</v>
      </c>
      <c r="L383" s="85" t="b">
        <v>0</v>
      </c>
    </row>
    <row r="384" spans="1:12" ht="15">
      <c r="A384" s="85" t="s">
        <v>1596</v>
      </c>
      <c r="B384" s="85" t="s">
        <v>2014</v>
      </c>
      <c r="C384" s="85">
        <v>2</v>
      </c>
      <c r="D384" s="122">
        <v>0.007684853103239338</v>
      </c>
      <c r="E384" s="122">
        <v>1.9057958803678685</v>
      </c>
      <c r="F384" s="85" t="s">
        <v>1464</v>
      </c>
      <c r="G384" s="85" t="b">
        <v>0</v>
      </c>
      <c r="H384" s="85" t="b">
        <v>0</v>
      </c>
      <c r="I384" s="85" t="b">
        <v>0</v>
      </c>
      <c r="J384" s="85" t="b">
        <v>0</v>
      </c>
      <c r="K384" s="85" t="b">
        <v>0</v>
      </c>
      <c r="L384" s="85" t="b">
        <v>0</v>
      </c>
    </row>
    <row r="385" spans="1:12" ht="15">
      <c r="A385" s="85" t="s">
        <v>2014</v>
      </c>
      <c r="B385" s="85" t="s">
        <v>2015</v>
      </c>
      <c r="C385" s="85">
        <v>2</v>
      </c>
      <c r="D385" s="122">
        <v>0.007684853103239338</v>
      </c>
      <c r="E385" s="122">
        <v>1.9057958803678685</v>
      </c>
      <c r="F385" s="85" t="s">
        <v>1464</v>
      </c>
      <c r="G385" s="85" t="b">
        <v>0</v>
      </c>
      <c r="H385" s="85" t="b">
        <v>0</v>
      </c>
      <c r="I385" s="85" t="b">
        <v>0</v>
      </c>
      <c r="J385" s="85" t="b">
        <v>1</v>
      </c>
      <c r="K385" s="85" t="b">
        <v>0</v>
      </c>
      <c r="L385" s="85" t="b">
        <v>0</v>
      </c>
    </row>
    <row r="386" spans="1:12" ht="15">
      <c r="A386" s="85" t="s">
        <v>2015</v>
      </c>
      <c r="B386" s="85" t="s">
        <v>1935</v>
      </c>
      <c r="C386" s="85">
        <v>2</v>
      </c>
      <c r="D386" s="122">
        <v>0.007684853103239338</v>
      </c>
      <c r="E386" s="122">
        <v>1.9057958803678685</v>
      </c>
      <c r="F386" s="85" t="s">
        <v>1464</v>
      </c>
      <c r="G386" s="85" t="b">
        <v>1</v>
      </c>
      <c r="H386" s="85" t="b">
        <v>0</v>
      </c>
      <c r="I386" s="85" t="b">
        <v>0</v>
      </c>
      <c r="J386" s="85" t="b">
        <v>1</v>
      </c>
      <c r="K386" s="85" t="b">
        <v>0</v>
      </c>
      <c r="L386" s="85" t="b">
        <v>0</v>
      </c>
    </row>
    <row r="387" spans="1:12" ht="15">
      <c r="A387" s="85" t="s">
        <v>1935</v>
      </c>
      <c r="B387" s="85" t="s">
        <v>2016</v>
      </c>
      <c r="C387" s="85">
        <v>2</v>
      </c>
      <c r="D387" s="122">
        <v>0.007684853103239338</v>
      </c>
      <c r="E387" s="122">
        <v>1.9057958803678685</v>
      </c>
      <c r="F387" s="85" t="s">
        <v>1464</v>
      </c>
      <c r="G387" s="85" t="b">
        <v>1</v>
      </c>
      <c r="H387" s="85" t="b">
        <v>0</v>
      </c>
      <c r="I387" s="85" t="b">
        <v>0</v>
      </c>
      <c r="J387" s="85" t="b">
        <v>1</v>
      </c>
      <c r="K387" s="85" t="b">
        <v>0</v>
      </c>
      <c r="L387" s="85" t="b">
        <v>0</v>
      </c>
    </row>
    <row r="388" spans="1:12" ht="15">
      <c r="A388" s="85" t="s">
        <v>2016</v>
      </c>
      <c r="B388" s="85" t="s">
        <v>2017</v>
      </c>
      <c r="C388" s="85">
        <v>2</v>
      </c>
      <c r="D388" s="122">
        <v>0.007684853103239338</v>
      </c>
      <c r="E388" s="122">
        <v>1.9057958803678685</v>
      </c>
      <c r="F388" s="85" t="s">
        <v>1464</v>
      </c>
      <c r="G388" s="85" t="b">
        <v>1</v>
      </c>
      <c r="H388" s="85" t="b">
        <v>0</v>
      </c>
      <c r="I388" s="85" t="b">
        <v>0</v>
      </c>
      <c r="J388" s="85" t="b">
        <v>0</v>
      </c>
      <c r="K388" s="85" t="b">
        <v>0</v>
      </c>
      <c r="L388" s="85" t="b">
        <v>0</v>
      </c>
    </row>
    <row r="389" spans="1:12" ht="15">
      <c r="A389" s="85" t="s">
        <v>2017</v>
      </c>
      <c r="B389" s="85" t="s">
        <v>2018</v>
      </c>
      <c r="C389" s="85">
        <v>2</v>
      </c>
      <c r="D389" s="122">
        <v>0.007684853103239338</v>
      </c>
      <c r="E389" s="122">
        <v>1.9057958803678685</v>
      </c>
      <c r="F389" s="85" t="s">
        <v>1464</v>
      </c>
      <c r="G389" s="85" t="b">
        <v>0</v>
      </c>
      <c r="H389" s="85" t="b">
        <v>0</v>
      </c>
      <c r="I389" s="85" t="b">
        <v>0</v>
      </c>
      <c r="J389" s="85" t="b">
        <v>0</v>
      </c>
      <c r="K389" s="85" t="b">
        <v>0</v>
      </c>
      <c r="L389" s="85" t="b">
        <v>0</v>
      </c>
    </row>
    <row r="390" spans="1:12" ht="15">
      <c r="A390" s="85" t="s">
        <v>2018</v>
      </c>
      <c r="B390" s="85" t="s">
        <v>1953</v>
      </c>
      <c r="C390" s="85">
        <v>2</v>
      </c>
      <c r="D390" s="122">
        <v>0.007684853103239338</v>
      </c>
      <c r="E390" s="122">
        <v>1.7297046213121872</v>
      </c>
      <c r="F390" s="85" t="s">
        <v>1464</v>
      </c>
      <c r="G390" s="85" t="b">
        <v>0</v>
      </c>
      <c r="H390" s="85" t="b">
        <v>0</v>
      </c>
      <c r="I390" s="85" t="b">
        <v>0</v>
      </c>
      <c r="J390" s="85" t="b">
        <v>0</v>
      </c>
      <c r="K390" s="85" t="b">
        <v>0</v>
      </c>
      <c r="L390" s="85" t="b">
        <v>0</v>
      </c>
    </row>
    <row r="391" spans="1:12" ht="15">
      <c r="A391" s="85" t="s">
        <v>1953</v>
      </c>
      <c r="B391" s="85" t="s">
        <v>1577</v>
      </c>
      <c r="C391" s="85">
        <v>2</v>
      </c>
      <c r="D391" s="122">
        <v>0.007684853103239338</v>
      </c>
      <c r="E391" s="122">
        <v>1.0307346169761684</v>
      </c>
      <c r="F391" s="85" t="s">
        <v>1464</v>
      </c>
      <c r="G391" s="85" t="b">
        <v>0</v>
      </c>
      <c r="H391" s="85" t="b">
        <v>0</v>
      </c>
      <c r="I391" s="85" t="b">
        <v>0</v>
      </c>
      <c r="J391" s="85" t="b">
        <v>0</v>
      </c>
      <c r="K391" s="85" t="b">
        <v>0</v>
      </c>
      <c r="L391" s="85" t="b">
        <v>0</v>
      </c>
    </row>
    <row r="392" spans="1:12" ht="15">
      <c r="A392" s="85" t="s">
        <v>1600</v>
      </c>
      <c r="B392" s="85" t="s">
        <v>1968</v>
      </c>
      <c r="C392" s="85">
        <v>2</v>
      </c>
      <c r="D392" s="122">
        <v>0.007684853103239338</v>
      </c>
      <c r="E392" s="122">
        <v>1.4286746256482061</v>
      </c>
      <c r="F392" s="85" t="s">
        <v>1464</v>
      </c>
      <c r="G392" s="85" t="b">
        <v>0</v>
      </c>
      <c r="H392" s="85" t="b">
        <v>0</v>
      </c>
      <c r="I392" s="85" t="b">
        <v>0</v>
      </c>
      <c r="J392" s="85" t="b">
        <v>0</v>
      </c>
      <c r="K392" s="85" t="b">
        <v>0</v>
      </c>
      <c r="L392" s="85" t="b">
        <v>0</v>
      </c>
    </row>
    <row r="393" spans="1:12" ht="15">
      <c r="A393" s="85" t="s">
        <v>1968</v>
      </c>
      <c r="B393" s="85" t="s">
        <v>1611</v>
      </c>
      <c r="C393" s="85">
        <v>2</v>
      </c>
      <c r="D393" s="122">
        <v>0.007684853103239338</v>
      </c>
      <c r="E393" s="122">
        <v>1.9057958803678685</v>
      </c>
      <c r="F393" s="85" t="s">
        <v>1464</v>
      </c>
      <c r="G393" s="85" t="b">
        <v>0</v>
      </c>
      <c r="H393" s="85" t="b">
        <v>0</v>
      </c>
      <c r="I393" s="85" t="b">
        <v>0</v>
      </c>
      <c r="J393" s="85" t="b">
        <v>0</v>
      </c>
      <c r="K393" s="85" t="b">
        <v>0</v>
      </c>
      <c r="L393" s="85" t="b">
        <v>0</v>
      </c>
    </row>
    <row r="394" spans="1:12" ht="15">
      <c r="A394" s="85" t="s">
        <v>260</v>
      </c>
      <c r="B394" s="85" t="s">
        <v>1986</v>
      </c>
      <c r="C394" s="85">
        <v>2</v>
      </c>
      <c r="D394" s="122">
        <v>0.007684853103239338</v>
      </c>
      <c r="E394" s="122">
        <v>1.6047658847038875</v>
      </c>
      <c r="F394" s="85" t="s">
        <v>1464</v>
      </c>
      <c r="G394" s="85" t="b">
        <v>0</v>
      </c>
      <c r="H394" s="85" t="b">
        <v>0</v>
      </c>
      <c r="I394" s="85" t="b">
        <v>0</v>
      </c>
      <c r="J394" s="85" t="b">
        <v>0</v>
      </c>
      <c r="K394" s="85" t="b">
        <v>0</v>
      </c>
      <c r="L394" s="85" t="b">
        <v>0</v>
      </c>
    </row>
    <row r="395" spans="1:12" ht="15">
      <c r="A395" s="85" t="s">
        <v>1924</v>
      </c>
      <c r="B395" s="85" t="s">
        <v>2071</v>
      </c>
      <c r="C395" s="85">
        <v>2</v>
      </c>
      <c r="D395" s="122">
        <v>0.007684853103239338</v>
      </c>
      <c r="E395" s="122">
        <v>1.9057958803678685</v>
      </c>
      <c r="F395" s="85" t="s">
        <v>1464</v>
      </c>
      <c r="G395" s="85" t="b">
        <v>0</v>
      </c>
      <c r="H395" s="85" t="b">
        <v>0</v>
      </c>
      <c r="I395" s="85" t="b">
        <v>0</v>
      </c>
      <c r="J395" s="85" t="b">
        <v>1</v>
      </c>
      <c r="K395" s="85" t="b">
        <v>0</v>
      </c>
      <c r="L395" s="85" t="b">
        <v>0</v>
      </c>
    </row>
    <row r="396" spans="1:12" ht="15">
      <c r="A396" s="85" t="s">
        <v>2071</v>
      </c>
      <c r="B396" s="85" t="s">
        <v>2072</v>
      </c>
      <c r="C396" s="85">
        <v>2</v>
      </c>
      <c r="D396" s="122">
        <v>0.007684853103239338</v>
      </c>
      <c r="E396" s="122">
        <v>1.9057958803678685</v>
      </c>
      <c r="F396" s="85" t="s">
        <v>1464</v>
      </c>
      <c r="G396" s="85" t="b">
        <v>1</v>
      </c>
      <c r="H396" s="85" t="b">
        <v>0</v>
      </c>
      <c r="I396" s="85" t="b">
        <v>0</v>
      </c>
      <c r="J396" s="85" t="b">
        <v>0</v>
      </c>
      <c r="K396" s="85" t="b">
        <v>0</v>
      </c>
      <c r="L396" s="85" t="b">
        <v>0</v>
      </c>
    </row>
    <row r="397" spans="1:12" ht="15">
      <c r="A397" s="85" t="s">
        <v>2072</v>
      </c>
      <c r="B397" s="85" t="s">
        <v>271</v>
      </c>
      <c r="C397" s="85">
        <v>2</v>
      </c>
      <c r="D397" s="122">
        <v>0.007684853103239338</v>
      </c>
      <c r="E397" s="122">
        <v>1.9057958803678685</v>
      </c>
      <c r="F397" s="85" t="s">
        <v>1464</v>
      </c>
      <c r="G397" s="85" t="b">
        <v>0</v>
      </c>
      <c r="H397" s="85" t="b">
        <v>0</v>
      </c>
      <c r="I397" s="85" t="b">
        <v>0</v>
      </c>
      <c r="J397" s="85" t="b">
        <v>0</v>
      </c>
      <c r="K397" s="85" t="b">
        <v>0</v>
      </c>
      <c r="L397" s="85" t="b">
        <v>0</v>
      </c>
    </row>
    <row r="398" spans="1:12" ht="15">
      <c r="A398" s="85" t="s">
        <v>271</v>
      </c>
      <c r="B398" s="85" t="s">
        <v>1998</v>
      </c>
      <c r="C398" s="85">
        <v>2</v>
      </c>
      <c r="D398" s="122">
        <v>0.007684853103239338</v>
      </c>
      <c r="E398" s="122">
        <v>1.9057958803678685</v>
      </c>
      <c r="F398" s="85" t="s">
        <v>1464</v>
      </c>
      <c r="G398" s="85" t="b">
        <v>0</v>
      </c>
      <c r="H398" s="85" t="b">
        <v>0</v>
      </c>
      <c r="I398" s="85" t="b">
        <v>0</v>
      </c>
      <c r="J398" s="85" t="b">
        <v>0</v>
      </c>
      <c r="K398" s="85" t="b">
        <v>0</v>
      </c>
      <c r="L398" s="85" t="b">
        <v>0</v>
      </c>
    </row>
    <row r="399" spans="1:12" ht="15">
      <c r="A399" s="85" t="s">
        <v>1564</v>
      </c>
      <c r="B399" s="85" t="s">
        <v>1565</v>
      </c>
      <c r="C399" s="85">
        <v>10</v>
      </c>
      <c r="D399" s="122">
        <v>0</v>
      </c>
      <c r="E399" s="122">
        <v>1.0755469613925308</v>
      </c>
      <c r="F399" s="85" t="s">
        <v>1465</v>
      </c>
      <c r="G399" s="85" t="b">
        <v>0</v>
      </c>
      <c r="H399" s="85" t="b">
        <v>0</v>
      </c>
      <c r="I399" s="85" t="b">
        <v>0</v>
      </c>
      <c r="J399" s="85" t="b">
        <v>0</v>
      </c>
      <c r="K399" s="85" t="b">
        <v>0</v>
      </c>
      <c r="L399" s="85" t="b">
        <v>0</v>
      </c>
    </row>
    <row r="400" spans="1:12" ht="15">
      <c r="A400" s="85" t="s">
        <v>1609</v>
      </c>
      <c r="B400" s="85" t="s">
        <v>1610</v>
      </c>
      <c r="C400" s="85">
        <v>8</v>
      </c>
      <c r="D400" s="122">
        <v>0</v>
      </c>
      <c r="E400" s="122">
        <v>1.1724569744005873</v>
      </c>
      <c r="F400" s="85" t="s">
        <v>1465</v>
      </c>
      <c r="G400" s="85" t="b">
        <v>0</v>
      </c>
      <c r="H400" s="85" t="b">
        <v>0</v>
      </c>
      <c r="I400" s="85" t="b">
        <v>0</v>
      </c>
      <c r="J400" s="85" t="b">
        <v>0</v>
      </c>
      <c r="K400" s="85" t="b">
        <v>0</v>
      </c>
      <c r="L400" s="85" t="b">
        <v>0</v>
      </c>
    </row>
    <row r="401" spans="1:12" ht="15">
      <c r="A401" s="85" t="s">
        <v>1610</v>
      </c>
      <c r="B401" s="85" t="s">
        <v>1611</v>
      </c>
      <c r="C401" s="85">
        <v>8</v>
      </c>
      <c r="D401" s="122">
        <v>0</v>
      </c>
      <c r="E401" s="122">
        <v>1.1724569744005873</v>
      </c>
      <c r="F401" s="85" t="s">
        <v>1465</v>
      </c>
      <c r="G401" s="85" t="b">
        <v>0</v>
      </c>
      <c r="H401" s="85" t="b">
        <v>0</v>
      </c>
      <c r="I401" s="85" t="b">
        <v>0</v>
      </c>
      <c r="J401" s="85" t="b">
        <v>0</v>
      </c>
      <c r="K401" s="85" t="b">
        <v>0</v>
      </c>
      <c r="L401" s="85" t="b">
        <v>0</v>
      </c>
    </row>
    <row r="402" spans="1:12" ht="15">
      <c r="A402" s="85" t="s">
        <v>1611</v>
      </c>
      <c r="B402" s="85" t="s">
        <v>1612</v>
      </c>
      <c r="C402" s="85">
        <v>8</v>
      </c>
      <c r="D402" s="122">
        <v>0</v>
      </c>
      <c r="E402" s="122">
        <v>1.1724569744005873</v>
      </c>
      <c r="F402" s="85" t="s">
        <v>1465</v>
      </c>
      <c r="G402" s="85" t="b">
        <v>0</v>
      </c>
      <c r="H402" s="85" t="b">
        <v>0</v>
      </c>
      <c r="I402" s="85" t="b">
        <v>0</v>
      </c>
      <c r="J402" s="85" t="b">
        <v>0</v>
      </c>
      <c r="K402" s="85" t="b">
        <v>0</v>
      </c>
      <c r="L402" s="85" t="b">
        <v>0</v>
      </c>
    </row>
    <row r="403" spans="1:12" ht="15">
      <c r="A403" s="85" t="s">
        <v>1612</v>
      </c>
      <c r="B403" s="85" t="s">
        <v>1564</v>
      </c>
      <c r="C403" s="85">
        <v>8</v>
      </c>
      <c r="D403" s="122">
        <v>0</v>
      </c>
      <c r="E403" s="122">
        <v>1.0755469613925308</v>
      </c>
      <c r="F403" s="85" t="s">
        <v>1465</v>
      </c>
      <c r="G403" s="85" t="b">
        <v>0</v>
      </c>
      <c r="H403" s="85" t="b">
        <v>0</v>
      </c>
      <c r="I403" s="85" t="b">
        <v>0</v>
      </c>
      <c r="J403" s="85" t="b">
        <v>0</v>
      </c>
      <c r="K403" s="85" t="b">
        <v>0</v>
      </c>
      <c r="L403" s="85" t="b">
        <v>0</v>
      </c>
    </row>
    <row r="404" spans="1:12" ht="15">
      <c r="A404" s="85" t="s">
        <v>1565</v>
      </c>
      <c r="B404" s="85" t="s">
        <v>1613</v>
      </c>
      <c r="C404" s="85">
        <v>8</v>
      </c>
      <c r="D404" s="122">
        <v>0</v>
      </c>
      <c r="E404" s="122">
        <v>1.0755469613925308</v>
      </c>
      <c r="F404" s="85" t="s">
        <v>1465</v>
      </c>
      <c r="G404" s="85" t="b">
        <v>0</v>
      </c>
      <c r="H404" s="85" t="b">
        <v>0</v>
      </c>
      <c r="I404" s="85" t="b">
        <v>0</v>
      </c>
      <c r="J404" s="85" t="b">
        <v>0</v>
      </c>
      <c r="K404" s="85" t="b">
        <v>0</v>
      </c>
      <c r="L404" s="85" t="b">
        <v>0</v>
      </c>
    </row>
    <row r="405" spans="1:12" ht="15">
      <c r="A405" s="85" t="s">
        <v>1605</v>
      </c>
      <c r="B405" s="85" t="s">
        <v>1614</v>
      </c>
      <c r="C405" s="85">
        <v>8</v>
      </c>
      <c r="D405" s="122">
        <v>0</v>
      </c>
      <c r="E405" s="122">
        <v>1.1724569744005873</v>
      </c>
      <c r="F405" s="85" t="s">
        <v>1465</v>
      </c>
      <c r="G405" s="85" t="b">
        <v>0</v>
      </c>
      <c r="H405" s="85" t="b">
        <v>0</v>
      </c>
      <c r="I405" s="85" t="b">
        <v>0</v>
      </c>
      <c r="J405" s="85" t="b">
        <v>0</v>
      </c>
      <c r="K405" s="85" t="b">
        <v>0</v>
      </c>
      <c r="L405" s="85" t="b">
        <v>0</v>
      </c>
    </row>
    <row r="406" spans="1:12" ht="15">
      <c r="A406" s="85" t="s">
        <v>1613</v>
      </c>
      <c r="B406" s="85" t="s">
        <v>1615</v>
      </c>
      <c r="C406" s="85">
        <v>7</v>
      </c>
      <c r="D406" s="122">
        <v>0.00319640652632919</v>
      </c>
      <c r="E406" s="122">
        <v>1.1724569744005873</v>
      </c>
      <c r="F406" s="85" t="s">
        <v>1465</v>
      </c>
      <c r="G406" s="85" t="b">
        <v>0</v>
      </c>
      <c r="H406" s="85" t="b">
        <v>0</v>
      </c>
      <c r="I406" s="85" t="b">
        <v>0</v>
      </c>
      <c r="J406" s="85" t="b">
        <v>0</v>
      </c>
      <c r="K406" s="85" t="b">
        <v>0</v>
      </c>
      <c r="L406" s="85" t="b">
        <v>0</v>
      </c>
    </row>
    <row r="407" spans="1:12" ht="15">
      <c r="A407" s="85" t="s">
        <v>1615</v>
      </c>
      <c r="B407" s="85" t="s">
        <v>1632</v>
      </c>
      <c r="C407" s="85">
        <v>7</v>
      </c>
      <c r="D407" s="122">
        <v>0.00319640652632919</v>
      </c>
      <c r="E407" s="122">
        <v>1.2304489213782739</v>
      </c>
      <c r="F407" s="85" t="s">
        <v>1465</v>
      </c>
      <c r="G407" s="85" t="b">
        <v>0</v>
      </c>
      <c r="H407" s="85" t="b">
        <v>0</v>
      </c>
      <c r="I407" s="85" t="b">
        <v>0</v>
      </c>
      <c r="J407" s="85" t="b">
        <v>0</v>
      </c>
      <c r="K407" s="85" t="b">
        <v>0</v>
      </c>
      <c r="L407" s="85" t="b">
        <v>0</v>
      </c>
    </row>
    <row r="408" spans="1:12" ht="15">
      <c r="A408" s="85" t="s">
        <v>1632</v>
      </c>
      <c r="B408" s="85" t="s">
        <v>1633</v>
      </c>
      <c r="C408" s="85">
        <v>7</v>
      </c>
      <c r="D408" s="122">
        <v>0.00319640652632919</v>
      </c>
      <c r="E408" s="122">
        <v>1.2304489213782739</v>
      </c>
      <c r="F408" s="85" t="s">
        <v>1465</v>
      </c>
      <c r="G408" s="85" t="b">
        <v>0</v>
      </c>
      <c r="H408" s="85" t="b">
        <v>0</v>
      </c>
      <c r="I408" s="85" t="b">
        <v>0</v>
      </c>
      <c r="J408" s="85" t="b">
        <v>0</v>
      </c>
      <c r="K408" s="85" t="b">
        <v>0</v>
      </c>
      <c r="L408" s="85" t="b">
        <v>0</v>
      </c>
    </row>
    <row r="409" spans="1:12" ht="15">
      <c r="A409" s="85" t="s">
        <v>1633</v>
      </c>
      <c r="B409" s="85" t="s">
        <v>1605</v>
      </c>
      <c r="C409" s="85">
        <v>7</v>
      </c>
      <c r="D409" s="122">
        <v>0.00319640652632919</v>
      </c>
      <c r="E409" s="122">
        <v>1.1724569744005873</v>
      </c>
      <c r="F409" s="85" t="s">
        <v>1465</v>
      </c>
      <c r="G409" s="85" t="b">
        <v>0</v>
      </c>
      <c r="H409" s="85" t="b">
        <v>0</v>
      </c>
      <c r="I409" s="85" t="b">
        <v>0</v>
      </c>
      <c r="J409" s="85" t="b">
        <v>0</v>
      </c>
      <c r="K409" s="85" t="b">
        <v>0</v>
      </c>
      <c r="L409" s="85" t="b">
        <v>0</v>
      </c>
    </row>
    <row r="410" spans="1:12" ht="15">
      <c r="A410" s="85" t="s">
        <v>263</v>
      </c>
      <c r="B410" s="85" t="s">
        <v>1609</v>
      </c>
      <c r="C410" s="85">
        <v>4</v>
      </c>
      <c r="D410" s="122">
        <v>0.009481259705952164</v>
      </c>
      <c r="E410" s="122">
        <v>1.2973957110088872</v>
      </c>
      <c r="F410" s="85" t="s">
        <v>1465</v>
      </c>
      <c r="G410" s="85" t="b">
        <v>0</v>
      </c>
      <c r="H410" s="85" t="b">
        <v>0</v>
      </c>
      <c r="I410" s="85" t="b">
        <v>0</v>
      </c>
      <c r="J410" s="85" t="b">
        <v>0</v>
      </c>
      <c r="K410" s="85" t="b">
        <v>0</v>
      </c>
      <c r="L410" s="85" t="b">
        <v>0</v>
      </c>
    </row>
    <row r="411" spans="1:12" ht="15">
      <c r="A411" s="85" t="s">
        <v>1614</v>
      </c>
      <c r="B411" s="85" t="s">
        <v>289</v>
      </c>
      <c r="C411" s="85">
        <v>2</v>
      </c>
      <c r="D411" s="122">
        <v>0.009481259705952164</v>
      </c>
      <c r="E411" s="122">
        <v>1.1724569744005873</v>
      </c>
      <c r="F411" s="85" t="s">
        <v>1465</v>
      </c>
      <c r="G411" s="85" t="b">
        <v>0</v>
      </c>
      <c r="H411" s="85" t="b">
        <v>0</v>
      </c>
      <c r="I411" s="85" t="b">
        <v>0</v>
      </c>
      <c r="J411" s="85" t="b">
        <v>0</v>
      </c>
      <c r="K411" s="85" t="b">
        <v>0</v>
      </c>
      <c r="L411" s="85" t="b">
        <v>0</v>
      </c>
    </row>
    <row r="412" spans="1:12" ht="15">
      <c r="A412" s="85" t="s">
        <v>1614</v>
      </c>
      <c r="B412" s="85" t="s">
        <v>1959</v>
      </c>
      <c r="C412" s="85">
        <v>2</v>
      </c>
      <c r="D412" s="122">
        <v>0.009481259705952164</v>
      </c>
      <c r="E412" s="122">
        <v>1.1724569744005873</v>
      </c>
      <c r="F412" s="85" t="s">
        <v>1465</v>
      </c>
      <c r="G412" s="85" t="b">
        <v>0</v>
      </c>
      <c r="H412" s="85" t="b">
        <v>0</v>
      </c>
      <c r="I412" s="85" t="b">
        <v>0</v>
      </c>
      <c r="J412" s="85" t="b">
        <v>0</v>
      </c>
      <c r="K412" s="85" t="b">
        <v>0</v>
      </c>
      <c r="L412" s="85" t="b">
        <v>0</v>
      </c>
    </row>
    <row r="413" spans="1:12" ht="15">
      <c r="A413" s="85" t="s">
        <v>222</v>
      </c>
      <c r="B413" s="85" t="s">
        <v>1609</v>
      </c>
      <c r="C413" s="85">
        <v>2</v>
      </c>
      <c r="D413" s="122">
        <v>0.009481259705952164</v>
      </c>
      <c r="E413" s="122">
        <v>1.2973957110088872</v>
      </c>
      <c r="F413" s="85" t="s">
        <v>1465</v>
      </c>
      <c r="G413" s="85" t="b">
        <v>0</v>
      </c>
      <c r="H413" s="85" t="b">
        <v>0</v>
      </c>
      <c r="I413" s="85" t="b">
        <v>0</v>
      </c>
      <c r="J413" s="85" t="b">
        <v>0</v>
      </c>
      <c r="K413" s="85" t="b">
        <v>0</v>
      </c>
      <c r="L413" s="85" t="b">
        <v>0</v>
      </c>
    </row>
    <row r="414" spans="1:12" ht="15">
      <c r="A414" s="85" t="s">
        <v>1929</v>
      </c>
      <c r="B414" s="85" t="s">
        <v>1930</v>
      </c>
      <c r="C414" s="85">
        <v>2</v>
      </c>
      <c r="D414" s="122">
        <v>0.009481259705952164</v>
      </c>
      <c r="E414" s="122">
        <v>1.7745169657285496</v>
      </c>
      <c r="F414" s="85" t="s">
        <v>1465</v>
      </c>
      <c r="G414" s="85" t="b">
        <v>0</v>
      </c>
      <c r="H414" s="85" t="b">
        <v>0</v>
      </c>
      <c r="I414" s="85" t="b">
        <v>0</v>
      </c>
      <c r="J414" s="85" t="b">
        <v>0</v>
      </c>
      <c r="K414" s="85" t="b">
        <v>0</v>
      </c>
      <c r="L414" s="85" t="b">
        <v>0</v>
      </c>
    </row>
    <row r="415" spans="1:12" ht="15">
      <c r="A415" s="85" t="s">
        <v>1930</v>
      </c>
      <c r="B415" s="85" t="s">
        <v>1927</v>
      </c>
      <c r="C415" s="85">
        <v>2</v>
      </c>
      <c r="D415" s="122">
        <v>0.009481259705952164</v>
      </c>
      <c r="E415" s="122">
        <v>1.7745169657285496</v>
      </c>
      <c r="F415" s="85" t="s">
        <v>1465</v>
      </c>
      <c r="G415" s="85" t="b">
        <v>0</v>
      </c>
      <c r="H415" s="85" t="b">
        <v>0</v>
      </c>
      <c r="I415" s="85" t="b">
        <v>0</v>
      </c>
      <c r="J415" s="85" t="b">
        <v>0</v>
      </c>
      <c r="K415" s="85" t="b">
        <v>0</v>
      </c>
      <c r="L415" s="85" t="b">
        <v>0</v>
      </c>
    </row>
    <row r="416" spans="1:12" ht="15">
      <c r="A416" s="85" t="s">
        <v>1927</v>
      </c>
      <c r="B416" s="85" t="s">
        <v>1564</v>
      </c>
      <c r="C416" s="85">
        <v>2</v>
      </c>
      <c r="D416" s="122">
        <v>0.009481259705952164</v>
      </c>
      <c r="E416" s="122">
        <v>1.0755469613925308</v>
      </c>
      <c r="F416" s="85" t="s">
        <v>1465</v>
      </c>
      <c r="G416" s="85" t="b">
        <v>0</v>
      </c>
      <c r="H416" s="85" t="b">
        <v>0</v>
      </c>
      <c r="I416" s="85" t="b">
        <v>0</v>
      </c>
      <c r="J416" s="85" t="b">
        <v>0</v>
      </c>
      <c r="K416" s="85" t="b">
        <v>0</v>
      </c>
      <c r="L416" s="85" t="b">
        <v>0</v>
      </c>
    </row>
    <row r="417" spans="1:12" ht="15">
      <c r="A417" s="85" t="s">
        <v>1565</v>
      </c>
      <c r="B417" s="85" t="s">
        <v>1592</v>
      </c>
      <c r="C417" s="85">
        <v>2</v>
      </c>
      <c r="D417" s="122">
        <v>0.009481259705952164</v>
      </c>
      <c r="E417" s="122">
        <v>1.0755469613925308</v>
      </c>
      <c r="F417" s="85" t="s">
        <v>1465</v>
      </c>
      <c r="G417" s="85" t="b">
        <v>0</v>
      </c>
      <c r="H417" s="85" t="b">
        <v>0</v>
      </c>
      <c r="I417" s="85" t="b">
        <v>0</v>
      </c>
      <c r="J417" s="85" t="b">
        <v>0</v>
      </c>
      <c r="K417" s="85" t="b">
        <v>0</v>
      </c>
      <c r="L417" s="85" t="b">
        <v>0</v>
      </c>
    </row>
    <row r="418" spans="1:12" ht="15">
      <c r="A418" s="85" t="s">
        <v>1592</v>
      </c>
      <c r="B418" s="85" t="s">
        <v>1591</v>
      </c>
      <c r="C418" s="85">
        <v>2</v>
      </c>
      <c r="D418" s="122">
        <v>0.009481259705952164</v>
      </c>
      <c r="E418" s="122">
        <v>1.7745169657285496</v>
      </c>
      <c r="F418" s="85" t="s">
        <v>1465</v>
      </c>
      <c r="G418" s="85" t="b">
        <v>0</v>
      </c>
      <c r="H418" s="85" t="b">
        <v>0</v>
      </c>
      <c r="I418" s="85" t="b">
        <v>0</v>
      </c>
      <c r="J418" s="85" t="b">
        <v>0</v>
      </c>
      <c r="K418" s="85" t="b">
        <v>0</v>
      </c>
      <c r="L418" s="85" t="b">
        <v>0</v>
      </c>
    </row>
    <row r="419" spans="1:12" ht="15">
      <c r="A419" s="85" t="s">
        <v>1591</v>
      </c>
      <c r="B419" s="85" t="s">
        <v>1925</v>
      </c>
      <c r="C419" s="85">
        <v>2</v>
      </c>
      <c r="D419" s="122">
        <v>0.009481259705952164</v>
      </c>
      <c r="E419" s="122">
        <v>1.7745169657285496</v>
      </c>
      <c r="F419" s="85" t="s">
        <v>1465</v>
      </c>
      <c r="G419" s="85" t="b">
        <v>0</v>
      </c>
      <c r="H419" s="85" t="b">
        <v>0</v>
      </c>
      <c r="I419" s="85" t="b">
        <v>0</v>
      </c>
      <c r="J419" s="85" t="b">
        <v>0</v>
      </c>
      <c r="K419" s="85" t="b">
        <v>0</v>
      </c>
      <c r="L419" s="85" t="b">
        <v>0</v>
      </c>
    </row>
    <row r="420" spans="1:12" ht="15">
      <c r="A420" s="85" t="s">
        <v>1617</v>
      </c>
      <c r="B420" s="85" t="s">
        <v>1618</v>
      </c>
      <c r="C420" s="85">
        <v>5</v>
      </c>
      <c r="D420" s="122">
        <v>0</v>
      </c>
      <c r="E420" s="122">
        <v>0.8325089127062363</v>
      </c>
      <c r="F420" s="85" t="s">
        <v>1466</v>
      </c>
      <c r="G420" s="85" t="b">
        <v>0</v>
      </c>
      <c r="H420" s="85" t="b">
        <v>0</v>
      </c>
      <c r="I420" s="85" t="b">
        <v>0</v>
      </c>
      <c r="J420" s="85" t="b">
        <v>0</v>
      </c>
      <c r="K420" s="85" t="b">
        <v>0</v>
      </c>
      <c r="L420" s="85" t="b">
        <v>0</v>
      </c>
    </row>
    <row r="421" spans="1:12" ht="15">
      <c r="A421" s="85" t="s">
        <v>1618</v>
      </c>
      <c r="B421" s="85" t="s">
        <v>1619</v>
      </c>
      <c r="C421" s="85">
        <v>5</v>
      </c>
      <c r="D421" s="122">
        <v>0</v>
      </c>
      <c r="E421" s="122">
        <v>0.8325089127062363</v>
      </c>
      <c r="F421" s="85" t="s">
        <v>1466</v>
      </c>
      <c r="G421" s="85" t="b">
        <v>0</v>
      </c>
      <c r="H421" s="85" t="b">
        <v>0</v>
      </c>
      <c r="I421" s="85" t="b">
        <v>0</v>
      </c>
      <c r="J421" s="85" t="b">
        <v>0</v>
      </c>
      <c r="K421" s="85" t="b">
        <v>0</v>
      </c>
      <c r="L421" s="85" t="b">
        <v>0</v>
      </c>
    </row>
    <row r="422" spans="1:12" ht="15">
      <c r="A422" s="85" t="s">
        <v>1619</v>
      </c>
      <c r="B422" s="85" t="s">
        <v>1620</v>
      </c>
      <c r="C422" s="85">
        <v>5</v>
      </c>
      <c r="D422" s="122">
        <v>0</v>
      </c>
      <c r="E422" s="122">
        <v>0.8325089127062363</v>
      </c>
      <c r="F422" s="85" t="s">
        <v>1466</v>
      </c>
      <c r="G422" s="85" t="b">
        <v>0</v>
      </c>
      <c r="H422" s="85" t="b">
        <v>0</v>
      </c>
      <c r="I422" s="85" t="b">
        <v>0</v>
      </c>
      <c r="J422" s="85" t="b">
        <v>0</v>
      </c>
      <c r="K422" s="85" t="b">
        <v>0</v>
      </c>
      <c r="L422" s="85" t="b">
        <v>0</v>
      </c>
    </row>
    <row r="423" spans="1:12" ht="15">
      <c r="A423" s="85" t="s">
        <v>1620</v>
      </c>
      <c r="B423" s="85" t="s">
        <v>293</v>
      </c>
      <c r="C423" s="85">
        <v>5</v>
      </c>
      <c r="D423" s="122">
        <v>0</v>
      </c>
      <c r="E423" s="122">
        <v>0.8325089127062363</v>
      </c>
      <c r="F423" s="85" t="s">
        <v>1466</v>
      </c>
      <c r="G423" s="85" t="b">
        <v>0</v>
      </c>
      <c r="H423" s="85" t="b">
        <v>0</v>
      </c>
      <c r="I423" s="85" t="b">
        <v>0</v>
      </c>
      <c r="J423" s="85" t="b">
        <v>0</v>
      </c>
      <c r="K423" s="85" t="b">
        <v>0</v>
      </c>
      <c r="L423" s="85" t="b">
        <v>0</v>
      </c>
    </row>
    <row r="424" spans="1:12" ht="15">
      <c r="A424" s="85" t="s">
        <v>293</v>
      </c>
      <c r="B424" s="85" t="s">
        <v>1592</v>
      </c>
      <c r="C424" s="85">
        <v>5</v>
      </c>
      <c r="D424" s="122">
        <v>0</v>
      </c>
      <c r="E424" s="122">
        <v>0.8325089127062363</v>
      </c>
      <c r="F424" s="85" t="s">
        <v>1466</v>
      </c>
      <c r="G424" s="85" t="b">
        <v>0</v>
      </c>
      <c r="H424" s="85" t="b">
        <v>0</v>
      </c>
      <c r="I424" s="85" t="b">
        <v>0</v>
      </c>
      <c r="J424" s="85" t="b">
        <v>0</v>
      </c>
      <c r="K424" s="85" t="b">
        <v>0</v>
      </c>
      <c r="L424" s="85" t="b">
        <v>0</v>
      </c>
    </row>
    <row r="425" spans="1:12" ht="15">
      <c r="A425" s="85" t="s">
        <v>1592</v>
      </c>
      <c r="B425" s="85" t="s">
        <v>292</v>
      </c>
      <c r="C425" s="85">
        <v>5</v>
      </c>
      <c r="D425" s="122">
        <v>0</v>
      </c>
      <c r="E425" s="122">
        <v>0.8325089127062363</v>
      </c>
      <c r="F425" s="85" t="s">
        <v>1466</v>
      </c>
      <c r="G425" s="85" t="b">
        <v>0</v>
      </c>
      <c r="H425" s="85" t="b">
        <v>0</v>
      </c>
      <c r="I425" s="85" t="b">
        <v>0</v>
      </c>
      <c r="J425" s="85" t="b">
        <v>0</v>
      </c>
      <c r="K425" s="85" t="b">
        <v>0</v>
      </c>
      <c r="L425" s="85" t="b">
        <v>0</v>
      </c>
    </row>
    <row r="426" spans="1:12" ht="15">
      <c r="A426" s="85" t="s">
        <v>241</v>
      </c>
      <c r="B426" s="85" t="s">
        <v>1617</v>
      </c>
      <c r="C426" s="85">
        <v>4</v>
      </c>
      <c r="D426" s="122">
        <v>0.009939488513646812</v>
      </c>
      <c r="E426" s="122">
        <v>0.9294189257142927</v>
      </c>
      <c r="F426" s="85" t="s">
        <v>1466</v>
      </c>
      <c r="G426" s="85" t="b">
        <v>0</v>
      </c>
      <c r="H426" s="85" t="b">
        <v>0</v>
      </c>
      <c r="I426" s="85" t="b">
        <v>0</v>
      </c>
      <c r="J426" s="85" t="b">
        <v>0</v>
      </c>
      <c r="K426" s="85" t="b">
        <v>0</v>
      </c>
      <c r="L426" s="85" t="b">
        <v>0</v>
      </c>
    </row>
    <row r="427" spans="1:12" ht="15">
      <c r="A427" s="85" t="s">
        <v>1564</v>
      </c>
      <c r="B427" s="85" t="s">
        <v>1565</v>
      </c>
      <c r="C427" s="85">
        <v>2</v>
      </c>
      <c r="D427" s="122">
        <v>0.005502851845490039</v>
      </c>
      <c r="E427" s="122">
        <v>1.1321173212354234</v>
      </c>
      <c r="F427" s="85" t="s">
        <v>1468</v>
      </c>
      <c r="G427" s="85" t="b">
        <v>0</v>
      </c>
      <c r="H427" s="85" t="b">
        <v>0</v>
      </c>
      <c r="I427" s="85" t="b">
        <v>0</v>
      </c>
      <c r="J427" s="85" t="b">
        <v>0</v>
      </c>
      <c r="K427" s="85" t="b">
        <v>0</v>
      </c>
      <c r="L427" s="85" t="b">
        <v>0</v>
      </c>
    </row>
    <row r="428" spans="1:12" ht="15">
      <c r="A428" s="85" t="s">
        <v>1623</v>
      </c>
      <c r="B428" s="85" t="s">
        <v>1624</v>
      </c>
      <c r="C428" s="85">
        <v>2</v>
      </c>
      <c r="D428" s="122">
        <v>0.005502851845490039</v>
      </c>
      <c r="E428" s="122">
        <v>1.4842998393467859</v>
      </c>
      <c r="F428" s="85" t="s">
        <v>1468</v>
      </c>
      <c r="G428" s="85" t="b">
        <v>0</v>
      </c>
      <c r="H428" s="85" t="b">
        <v>0</v>
      </c>
      <c r="I428" s="85" t="b">
        <v>0</v>
      </c>
      <c r="J428" s="85" t="b">
        <v>1</v>
      </c>
      <c r="K428" s="85" t="b">
        <v>0</v>
      </c>
      <c r="L428" s="85" t="b">
        <v>0</v>
      </c>
    </row>
    <row r="429" spans="1:12" ht="15">
      <c r="A429" s="85" t="s">
        <v>278</v>
      </c>
      <c r="B429" s="85" t="s">
        <v>1625</v>
      </c>
      <c r="C429" s="85">
        <v>2</v>
      </c>
      <c r="D429" s="122">
        <v>0.005502851845490039</v>
      </c>
      <c r="E429" s="122">
        <v>1.3082085802911045</v>
      </c>
      <c r="F429" s="85" t="s">
        <v>1468</v>
      </c>
      <c r="G429" s="85" t="b">
        <v>0</v>
      </c>
      <c r="H429" s="85" t="b">
        <v>0</v>
      </c>
      <c r="I429" s="85" t="b">
        <v>0</v>
      </c>
      <c r="J429" s="85" t="b">
        <v>0</v>
      </c>
      <c r="K429" s="85" t="b">
        <v>0</v>
      </c>
      <c r="L429" s="85" t="b">
        <v>0</v>
      </c>
    </row>
    <row r="430" spans="1:12" ht="15">
      <c r="A430" s="85" t="s">
        <v>1565</v>
      </c>
      <c r="B430" s="85" t="s">
        <v>1626</v>
      </c>
      <c r="C430" s="85">
        <v>2</v>
      </c>
      <c r="D430" s="122">
        <v>0.005502851845490039</v>
      </c>
      <c r="E430" s="122">
        <v>1.3082085802911045</v>
      </c>
      <c r="F430" s="85" t="s">
        <v>1468</v>
      </c>
      <c r="G430" s="85" t="b">
        <v>0</v>
      </c>
      <c r="H430" s="85" t="b">
        <v>0</v>
      </c>
      <c r="I430" s="85" t="b">
        <v>0</v>
      </c>
      <c r="J430" s="85" t="b">
        <v>0</v>
      </c>
      <c r="K430" s="85" t="b">
        <v>0</v>
      </c>
      <c r="L430" s="85" t="b">
        <v>0</v>
      </c>
    </row>
    <row r="431" spans="1:12" ht="15">
      <c r="A431" s="85" t="s">
        <v>1626</v>
      </c>
      <c r="B431" s="85" t="s">
        <v>1627</v>
      </c>
      <c r="C431" s="85">
        <v>2</v>
      </c>
      <c r="D431" s="122">
        <v>0.005502851845490039</v>
      </c>
      <c r="E431" s="122">
        <v>1.4842998393467859</v>
      </c>
      <c r="F431" s="85" t="s">
        <v>1468</v>
      </c>
      <c r="G431" s="85" t="b">
        <v>0</v>
      </c>
      <c r="H431" s="85" t="b">
        <v>0</v>
      </c>
      <c r="I431" s="85" t="b">
        <v>0</v>
      </c>
      <c r="J431" s="85" t="b">
        <v>0</v>
      </c>
      <c r="K431" s="85" t="b">
        <v>0</v>
      </c>
      <c r="L431" s="85" t="b">
        <v>0</v>
      </c>
    </row>
    <row r="432" spans="1:12" ht="15">
      <c r="A432" s="85" t="s">
        <v>1630</v>
      </c>
      <c r="B432" s="85" t="s">
        <v>297</v>
      </c>
      <c r="C432" s="85">
        <v>4</v>
      </c>
      <c r="D432" s="122">
        <v>0</v>
      </c>
      <c r="E432" s="122">
        <v>1.1832698436828046</v>
      </c>
      <c r="F432" s="85" t="s">
        <v>1470</v>
      </c>
      <c r="G432" s="85" t="b">
        <v>0</v>
      </c>
      <c r="H432" s="85" t="b">
        <v>0</v>
      </c>
      <c r="I432" s="85" t="b">
        <v>0</v>
      </c>
      <c r="J432" s="85" t="b">
        <v>0</v>
      </c>
      <c r="K432" s="85" t="b">
        <v>0</v>
      </c>
      <c r="L432" s="85" t="b">
        <v>0</v>
      </c>
    </row>
    <row r="433" spans="1:12" ht="15">
      <c r="A433" s="85" t="s">
        <v>297</v>
      </c>
      <c r="B433" s="85" t="s">
        <v>1631</v>
      </c>
      <c r="C433" s="85">
        <v>4</v>
      </c>
      <c r="D433" s="122">
        <v>0</v>
      </c>
      <c r="E433" s="122">
        <v>1.1832698436828046</v>
      </c>
      <c r="F433" s="85" t="s">
        <v>1470</v>
      </c>
      <c r="G433" s="85" t="b">
        <v>0</v>
      </c>
      <c r="H433" s="85" t="b">
        <v>0</v>
      </c>
      <c r="I433" s="85" t="b">
        <v>0</v>
      </c>
      <c r="J433" s="85" t="b">
        <v>0</v>
      </c>
      <c r="K433" s="85" t="b">
        <v>0</v>
      </c>
      <c r="L433" s="85" t="b">
        <v>0</v>
      </c>
    </row>
    <row r="434" spans="1:12" ht="15">
      <c r="A434" s="85" t="s">
        <v>1631</v>
      </c>
      <c r="B434" s="85" t="s">
        <v>1564</v>
      </c>
      <c r="C434" s="85">
        <v>4</v>
      </c>
      <c r="D434" s="122">
        <v>0</v>
      </c>
      <c r="E434" s="122">
        <v>1.1832698436828046</v>
      </c>
      <c r="F434" s="85" t="s">
        <v>1470</v>
      </c>
      <c r="G434" s="85" t="b">
        <v>0</v>
      </c>
      <c r="H434" s="85" t="b">
        <v>0</v>
      </c>
      <c r="I434" s="85" t="b">
        <v>0</v>
      </c>
      <c r="J434" s="85" t="b">
        <v>0</v>
      </c>
      <c r="K434" s="85" t="b">
        <v>0</v>
      </c>
      <c r="L434" s="85" t="b">
        <v>0</v>
      </c>
    </row>
    <row r="435" spans="1:12" ht="15">
      <c r="A435" s="85" t="s">
        <v>1564</v>
      </c>
      <c r="B435" s="85" t="s">
        <v>1565</v>
      </c>
      <c r="C435" s="85">
        <v>4</v>
      </c>
      <c r="D435" s="122">
        <v>0</v>
      </c>
      <c r="E435" s="122">
        <v>1.1832698436828046</v>
      </c>
      <c r="F435" s="85" t="s">
        <v>1470</v>
      </c>
      <c r="G435" s="85" t="b">
        <v>0</v>
      </c>
      <c r="H435" s="85" t="b">
        <v>0</v>
      </c>
      <c r="I435" s="85" t="b">
        <v>0</v>
      </c>
      <c r="J435" s="85" t="b">
        <v>0</v>
      </c>
      <c r="K435" s="85" t="b">
        <v>0</v>
      </c>
      <c r="L435" s="85" t="b">
        <v>0</v>
      </c>
    </row>
    <row r="436" spans="1:12" ht="15">
      <c r="A436" s="85" t="s">
        <v>1565</v>
      </c>
      <c r="B436" s="85" t="s">
        <v>1613</v>
      </c>
      <c r="C436" s="85">
        <v>4</v>
      </c>
      <c r="D436" s="122">
        <v>0</v>
      </c>
      <c r="E436" s="122">
        <v>1.1832698436828046</v>
      </c>
      <c r="F436" s="85" t="s">
        <v>1470</v>
      </c>
      <c r="G436" s="85" t="b">
        <v>0</v>
      </c>
      <c r="H436" s="85" t="b">
        <v>0</v>
      </c>
      <c r="I436" s="85" t="b">
        <v>0</v>
      </c>
      <c r="J436" s="85" t="b">
        <v>0</v>
      </c>
      <c r="K436" s="85" t="b">
        <v>0</v>
      </c>
      <c r="L436" s="85" t="b">
        <v>0</v>
      </c>
    </row>
    <row r="437" spans="1:12" ht="15">
      <c r="A437" s="85" t="s">
        <v>1613</v>
      </c>
      <c r="B437" s="85" t="s">
        <v>1615</v>
      </c>
      <c r="C437" s="85">
        <v>4</v>
      </c>
      <c r="D437" s="122">
        <v>0</v>
      </c>
      <c r="E437" s="122">
        <v>1.1832698436828046</v>
      </c>
      <c r="F437" s="85" t="s">
        <v>1470</v>
      </c>
      <c r="G437" s="85" t="b">
        <v>0</v>
      </c>
      <c r="H437" s="85" t="b">
        <v>0</v>
      </c>
      <c r="I437" s="85" t="b">
        <v>0</v>
      </c>
      <c r="J437" s="85" t="b">
        <v>0</v>
      </c>
      <c r="K437" s="85" t="b">
        <v>0</v>
      </c>
      <c r="L437" s="85" t="b">
        <v>0</v>
      </c>
    </row>
    <row r="438" spans="1:12" ht="15">
      <c r="A438" s="85" t="s">
        <v>1615</v>
      </c>
      <c r="B438" s="85" t="s">
        <v>1632</v>
      </c>
      <c r="C438" s="85">
        <v>4</v>
      </c>
      <c r="D438" s="122">
        <v>0</v>
      </c>
      <c r="E438" s="122">
        <v>1.1832698436828046</v>
      </c>
      <c r="F438" s="85" t="s">
        <v>1470</v>
      </c>
      <c r="G438" s="85" t="b">
        <v>0</v>
      </c>
      <c r="H438" s="85" t="b">
        <v>0</v>
      </c>
      <c r="I438" s="85" t="b">
        <v>0</v>
      </c>
      <c r="J438" s="85" t="b">
        <v>0</v>
      </c>
      <c r="K438" s="85" t="b">
        <v>0</v>
      </c>
      <c r="L438" s="85" t="b">
        <v>0</v>
      </c>
    </row>
    <row r="439" spans="1:12" ht="15">
      <c r="A439" s="85" t="s">
        <v>1632</v>
      </c>
      <c r="B439" s="85" t="s">
        <v>1633</v>
      </c>
      <c r="C439" s="85">
        <v>4</v>
      </c>
      <c r="D439" s="122">
        <v>0</v>
      </c>
      <c r="E439" s="122">
        <v>1.1832698436828046</v>
      </c>
      <c r="F439" s="85" t="s">
        <v>1470</v>
      </c>
      <c r="G439" s="85" t="b">
        <v>0</v>
      </c>
      <c r="H439" s="85" t="b">
        <v>0</v>
      </c>
      <c r="I439" s="85" t="b">
        <v>0</v>
      </c>
      <c r="J439" s="85" t="b">
        <v>0</v>
      </c>
      <c r="K439" s="85" t="b">
        <v>0</v>
      </c>
      <c r="L439" s="85" t="b">
        <v>0</v>
      </c>
    </row>
    <row r="440" spans="1:12" ht="15">
      <c r="A440" s="85" t="s">
        <v>1633</v>
      </c>
      <c r="B440" s="85" t="s">
        <v>1634</v>
      </c>
      <c r="C440" s="85">
        <v>4</v>
      </c>
      <c r="D440" s="122">
        <v>0</v>
      </c>
      <c r="E440" s="122">
        <v>1.1832698436828046</v>
      </c>
      <c r="F440" s="85" t="s">
        <v>1470</v>
      </c>
      <c r="G440" s="85" t="b">
        <v>0</v>
      </c>
      <c r="H440" s="85" t="b">
        <v>0</v>
      </c>
      <c r="I440" s="85" t="b">
        <v>0</v>
      </c>
      <c r="J440" s="85" t="b">
        <v>0</v>
      </c>
      <c r="K440" s="85" t="b">
        <v>0</v>
      </c>
      <c r="L440" s="85" t="b">
        <v>0</v>
      </c>
    </row>
    <row r="441" spans="1:12" ht="15">
      <c r="A441" s="85" t="s">
        <v>1634</v>
      </c>
      <c r="B441" s="85" t="s">
        <v>1954</v>
      </c>
      <c r="C441" s="85">
        <v>4</v>
      </c>
      <c r="D441" s="122">
        <v>0</v>
      </c>
      <c r="E441" s="122">
        <v>1.1832698436828046</v>
      </c>
      <c r="F441" s="85" t="s">
        <v>1470</v>
      </c>
      <c r="G441" s="85" t="b">
        <v>0</v>
      </c>
      <c r="H441" s="85" t="b">
        <v>0</v>
      </c>
      <c r="I441" s="85" t="b">
        <v>0</v>
      </c>
      <c r="J441" s="85" t="b">
        <v>0</v>
      </c>
      <c r="K441" s="85" t="b">
        <v>0</v>
      </c>
      <c r="L441" s="85" t="b">
        <v>0</v>
      </c>
    </row>
    <row r="442" spans="1:12" ht="15">
      <c r="A442" s="85" t="s">
        <v>258</v>
      </c>
      <c r="B442" s="85" t="s">
        <v>1630</v>
      </c>
      <c r="C442" s="85">
        <v>3</v>
      </c>
      <c r="D442" s="122">
        <v>0.005766403228075382</v>
      </c>
      <c r="E442" s="122">
        <v>1.3082085802911045</v>
      </c>
      <c r="F442" s="85" t="s">
        <v>1470</v>
      </c>
      <c r="G442" s="85" t="b">
        <v>0</v>
      </c>
      <c r="H442" s="85" t="b">
        <v>0</v>
      </c>
      <c r="I442" s="85" t="b">
        <v>0</v>
      </c>
      <c r="J442" s="85" t="b">
        <v>0</v>
      </c>
      <c r="K442" s="85" t="b">
        <v>0</v>
      </c>
      <c r="L442" s="85" t="b">
        <v>0</v>
      </c>
    </row>
    <row r="443" spans="1:12" ht="15">
      <c r="A443" s="85" t="s">
        <v>1954</v>
      </c>
      <c r="B443" s="85" t="s">
        <v>1969</v>
      </c>
      <c r="C443" s="85">
        <v>3</v>
      </c>
      <c r="D443" s="122">
        <v>0.005766403228075382</v>
      </c>
      <c r="E443" s="122">
        <v>1.1832698436828046</v>
      </c>
      <c r="F443" s="85" t="s">
        <v>1470</v>
      </c>
      <c r="G443" s="85" t="b">
        <v>0</v>
      </c>
      <c r="H443" s="85" t="b">
        <v>0</v>
      </c>
      <c r="I443" s="85" t="b">
        <v>0</v>
      </c>
      <c r="J443" s="85" t="b">
        <v>0</v>
      </c>
      <c r="K443" s="85" t="b">
        <v>0</v>
      </c>
      <c r="L443" s="85" t="b">
        <v>0</v>
      </c>
    </row>
    <row r="444" spans="1:12" ht="15">
      <c r="A444" s="85" t="s">
        <v>1638</v>
      </c>
      <c r="B444" s="85" t="s">
        <v>1639</v>
      </c>
      <c r="C444" s="85">
        <v>3</v>
      </c>
      <c r="D444" s="122">
        <v>0.011288624837399295</v>
      </c>
      <c r="E444" s="122">
        <v>1.3921104650113136</v>
      </c>
      <c r="F444" s="85" t="s">
        <v>1471</v>
      </c>
      <c r="G444" s="85" t="b">
        <v>0</v>
      </c>
      <c r="H444" s="85" t="b">
        <v>1</v>
      </c>
      <c r="I444" s="85" t="b">
        <v>0</v>
      </c>
      <c r="J444" s="85" t="b">
        <v>0</v>
      </c>
      <c r="K444" s="85" t="b">
        <v>0</v>
      </c>
      <c r="L444" s="85" t="b">
        <v>0</v>
      </c>
    </row>
    <row r="445" spans="1:12" ht="15">
      <c r="A445" s="85" t="s">
        <v>1639</v>
      </c>
      <c r="B445" s="85" t="s">
        <v>1640</v>
      </c>
      <c r="C445" s="85">
        <v>3</v>
      </c>
      <c r="D445" s="122">
        <v>0.011288624837399295</v>
      </c>
      <c r="E445" s="122">
        <v>1.3921104650113136</v>
      </c>
      <c r="F445" s="85" t="s">
        <v>1471</v>
      </c>
      <c r="G445" s="85" t="b">
        <v>0</v>
      </c>
      <c r="H445" s="85" t="b">
        <v>0</v>
      </c>
      <c r="I445" s="85" t="b">
        <v>0</v>
      </c>
      <c r="J445" s="85" t="b">
        <v>0</v>
      </c>
      <c r="K445" s="85" t="b">
        <v>0</v>
      </c>
      <c r="L445" s="85" t="b">
        <v>0</v>
      </c>
    </row>
    <row r="446" spans="1:12" ht="15">
      <c r="A446" s="85" t="s">
        <v>1640</v>
      </c>
      <c r="B446" s="85" t="s">
        <v>1641</v>
      </c>
      <c r="C446" s="85">
        <v>3</v>
      </c>
      <c r="D446" s="122">
        <v>0.011288624837399295</v>
      </c>
      <c r="E446" s="122">
        <v>1.3921104650113136</v>
      </c>
      <c r="F446" s="85" t="s">
        <v>1471</v>
      </c>
      <c r="G446" s="85" t="b">
        <v>0</v>
      </c>
      <c r="H446" s="85" t="b">
        <v>0</v>
      </c>
      <c r="I446" s="85" t="b">
        <v>0</v>
      </c>
      <c r="J446" s="85" t="b">
        <v>0</v>
      </c>
      <c r="K446" s="85" t="b">
        <v>0</v>
      </c>
      <c r="L446" s="85" t="b">
        <v>0</v>
      </c>
    </row>
    <row r="447" spans="1:12" ht="15">
      <c r="A447" s="85" t="s">
        <v>1641</v>
      </c>
      <c r="B447" s="85" t="s">
        <v>1642</v>
      </c>
      <c r="C447" s="85">
        <v>3</v>
      </c>
      <c r="D447" s="122">
        <v>0.011288624837399295</v>
      </c>
      <c r="E447" s="122">
        <v>1.3921104650113136</v>
      </c>
      <c r="F447" s="85" t="s">
        <v>1471</v>
      </c>
      <c r="G447" s="85" t="b">
        <v>0</v>
      </c>
      <c r="H447" s="85" t="b">
        <v>0</v>
      </c>
      <c r="I447" s="85" t="b">
        <v>0</v>
      </c>
      <c r="J447" s="85" t="b">
        <v>0</v>
      </c>
      <c r="K447" s="85" t="b">
        <v>0</v>
      </c>
      <c r="L447" s="85" t="b">
        <v>0</v>
      </c>
    </row>
    <row r="448" spans="1:12" ht="15">
      <c r="A448" s="85" t="s">
        <v>1642</v>
      </c>
      <c r="B448" s="85" t="s">
        <v>1643</v>
      </c>
      <c r="C448" s="85">
        <v>3</v>
      </c>
      <c r="D448" s="122">
        <v>0.011288624837399295</v>
      </c>
      <c r="E448" s="122">
        <v>1.3921104650113136</v>
      </c>
      <c r="F448" s="85" t="s">
        <v>1471</v>
      </c>
      <c r="G448" s="85" t="b">
        <v>0</v>
      </c>
      <c r="H448" s="85" t="b">
        <v>0</v>
      </c>
      <c r="I448" s="85" t="b">
        <v>0</v>
      </c>
      <c r="J448" s="85" t="b">
        <v>0</v>
      </c>
      <c r="K448" s="85" t="b">
        <v>0</v>
      </c>
      <c r="L448" s="85" t="b">
        <v>0</v>
      </c>
    </row>
    <row r="449" spans="1:12" ht="15">
      <c r="A449" s="85" t="s">
        <v>1643</v>
      </c>
      <c r="B449" s="85" t="s">
        <v>1970</v>
      </c>
      <c r="C449" s="85">
        <v>3</v>
      </c>
      <c r="D449" s="122">
        <v>0.011288624837399295</v>
      </c>
      <c r="E449" s="122">
        <v>1.3921104650113136</v>
      </c>
      <c r="F449" s="85" t="s">
        <v>1471</v>
      </c>
      <c r="G449" s="85" t="b">
        <v>0</v>
      </c>
      <c r="H449" s="85" t="b">
        <v>0</v>
      </c>
      <c r="I449" s="85" t="b">
        <v>0</v>
      </c>
      <c r="J449" s="85" t="b">
        <v>0</v>
      </c>
      <c r="K449" s="85" t="b">
        <v>0</v>
      </c>
      <c r="L449" s="85" t="b">
        <v>0</v>
      </c>
    </row>
    <row r="450" spans="1:12" ht="15">
      <c r="A450" s="85" t="s">
        <v>1970</v>
      </c>
      <c r="B450" s="85" t="s">
        <v>1971</v>
      </c>
      <c r="C450" s="85">
        <v>3</v>
      </c>
      <c r="D450" s="122">
        <v>0.011288624837399295</v>
      </c>
      <c r="E450" s="122">
        <v>1.3921104650113136</v>
      </c>
      <c r="F450" s="85" t="s">
        <v>1471</v>
      </c>
      <c r="G450" s="85" t="b">
        <v>0</v>
      </c>
      <c r="H450" s="85" t="b">
        <v>0</v>
      </c>
      <c r="I450" s="85" t="b">
        <v>0</v>
      </c>
      <c r="J450" s="85" t="b">
        <v>0</v>
      </c>
      <c r="K450" s="85" t="b">
        <v>0</v>
      </c>
      <c r="L450" s="85" t="b">
        <v>0</v>
      </c>
    </row>
    <row r="451" spans="1:12" ht="15">
      <c r="A451" s="85" t="s">
        <v>1971</v>
      </c>
      <c r="B451" s="85" t="s">
        <v>1943</v>
      </c>
      <c r="C451" s="85">
        <v>3</v>
      </c>
      <c r="D451" s="122">
        <v>0.011288624837399295</v>
      </c>
      <c r="E451" s="122">
        <v>1.3921104650113136</v>
      </c>
      <c r="F451" s="85" t="s">
        <v>1471</v>
      </c>
      <c r="G451" s="85" t="b">
        <v>0</v>
      </c>
      <c r="H451" s="85" t="b">
        <v>0</v>
      </c>
      <c r="I451" s="85" t="b">
        <v>0</v>
      </c>
      <c r="J451" s="85" t="b">
        <v>0</v>
      </c>
      <c r="K451" s="85" t="b">
        <v>0</v>
      </c>
      <c r="L451" s="85" t="b">
        <v>0</v>
      </c>
    </row>
    <row r="452" spans="1:12" ht="15">
      <c r="A452" s="85" t="s">
        <v>1972</v>
      </c>
      <c r="B452" s="85" t="s">
        <v>280</v>
      </c>
      <c r="C452" s="85">
        <v>3</v>
      </c>
      <c r="D452" s="122">
        <v>0.011288624837399295</v>
      </c>
      <c r="E452" s="122">
        <v>1.3921104650113136</v>
      </c>
      <c r="F452" s="85" t="s">
        <v>1471</v>
      </c>
      <c r="G452" s="85" t="b">
        <v>1</v>
      </c>
      <c r="H452" s="85" t="b">
        <v>0</v>
      </c>
      <c r="I452" s="85" t="b">
        <v>0</v>
      </c>
      <c r="J452" s="85" t="b">
        <v>0</v>
      </c>
      <c r="K452" s="85" t="b">
        <v>0</v>
      </c>
      <c r="L452" s="85" t="b">
        <v>0</v>
      </c>
    </row>
    <row r="453" spans="1:12" ht="15">
      <c r="A453" s="85" t="s">
        <v>280</v>
      </c>
      <c r="B453" s="85" t="s">
        <v>1634</v>
      </c>
      <c r="C453" s="85">
        <v>3</v>
      </c>
      <c r="D453" s="122">
        <v>0.011288624837399295</v>
      </c>
      <c r="E453" s="122">
        <v>1.3921104650113136</v>
      </c>
      <c r="F453" s="85" t="s">
        <v>1471</v>
      </c>
      <c r="G453" s="85" t="b">
        <v>0</v>
      </c>
      <c r="H453" s="85" t="b">
        <v>0</v>
      </c>
      <c r="I453" s="85" t="b">
        <v>0</v>
      </c>
      <c r="J453" s="85" t="b">
        <v>0</v>
      </c>
      <c r="K453" s="85" t="b">
        <v>0</v>
      </c>
      <c r="L453" s="85" t="b">
        <v>0</v>
      </c>
    </row>
    <row r="454" spans="1:12" ht="15">
      <c r="A454" s="85" t="s">
        <v>1634</v>
      </c>
      <c r="B454" s="85" t="s">
        <v>1636</v>
      </c>
      <c r="C454" s="85">
        <v>3</v>
      </c>
      <c r="D454" s="122">
        <v>0.011288624837399295</v>
      </c>
      <c r="E454" s="122">
        <v>1.2671717284030137</v>
      </c>
      <c r="F454" s="85" t="s">
        <v>1471</v>
      </c>
      <c r="G454" s="85" t="b">
        <v>0</v>
      </c>
      <c r="H454" s="85" t="b">
        <v>0</v>
      </c>
      <c r="I454" s="85" t="b">
        <v>0</v>
      </c>
      <c r="J454" s="85" t="b">
        <v>0</v>
      </c>
      <c r="K454" s="85" t="b">
        <v>0</v>
      </c>
      <c r="L454" s="85" t="b">
        <v>0</v>
      </c>
    </row>
    <row r="455" spans="1:12" ht="15">
      <c r="A455" s="85" t="s">
        <v>1636</v>
      </c>
      <c r="B455" s="85" t="s">
        <v>1637</v>
      </c>
      <c r="C455" s="85">
        <v>3</v>
      </c>
      <c r="D455" s="122">
        <v>0.011288624837399295</v>
      </c>
      <c r="E455" s="122">
        <v>1.1422329917947138</v>
      </c>
      <c r="F455" s="85" t="s">
        <v>1471</v>
      </c>
      <c r="G455" s="85" t="b">
        <v>0</v>
      </c>
      <c r="H455" s="85" t="b">
        <v>0</v>
      </c>
      <c r="I455" s="85" t="b">
        <v>0</v>
      </c>
      <c r="J455" s="85" t="b">
        <v>0</v>
      </c>
      <c r="K455" s="85" t="b">
        <v>0</v>
      </c>
      <c r="L455" s="85" t="b">
        <v>0</v>
      </c>
    </row>
    <row r="456" spans="1:12" ht="15">
      <c r="A456" s="85" t="s">
        <v>1637</v>
      </c>
      <c r="B456" s="85" t="s">
        <v>1973</v>
      </c>
      <c r="C456" s="85">
        <v>3</v>
      </c>
      <c r="D456" s="122">
        <v>0.011288624837399295</v>
      </c>
      <c r="E456" s="122">
        <v>1.2671717284030137</v>
      </c>
      <c r="F456" s="85" t="s">
        <v>1471</v>
      </c>
      <c r="G456" s="85" t="b">
        <v>0</v>
      </c>
      <c r="H456" s="85" t="b">
        <v>0</v>
      </c>
      <c r="I456" s="85" t="b">
        <v>0</v>
      </c>
      <c r="J456" s="85" t="b">
        <v>0</v>
      </c>
      <c r="K456" s="85" t="b">
        <v>0</v>
      </c>
      <c r="L456" s="85" t="b">
        <v>0</v>
      </c>
    </row>
    <row r="457" spans="1:12" ht="15">
      <c r="A457" s="85" t="s">
        <v>1973</v>
      </c>
      <c r="B457" s="85" t="s">
        <v>1974</v>
      </c>
      <c r="C457" s="85">
        <v>3</v>
      </c>
      <c r="D457" s="122">
        <v>0.011288624837399295</v>
      </c>
      <c r="E457" s="122">
        <v>1.3921104650113136</v>
      </c>
      <c r="F457" s="85" t="s">
        <v>1471</v>
      </c>
      <c r="G457" s="85" t="b">
        <v>0</v>
      </c>
      <c r="H457" s="85" t="b">
        <v>0</v>
      </c>
      <c r="I457" s="85" t="b">
        <v>0</v>
      </c>
      <c r="J457" s="85" t="b">
        <v>0</v>
      </c>
      <c r="K457" s="85" t="b">
        <v>0</v>
      </c>
      <c r="L457" s="85" t="b">
        <v>0</v>
      </c>
    </row>
    <row r="458" spans="1:12" ht="15">
      <c r="A458" s="85" t="s">
        <v>1974</v>
      </c>
      <c r="B458" s="85" t="s">
        <v>1975</v>
      </c>
      <c r="C458" s="85">
        <v>3</v>
      </c>
      <c r="D458" s="122">
        <v>0.011288624837399295</v>
      </c>
      <c r="E458" s="122">
        <v>1.3921104650113136</v>
      </c>
      <c r="F458" s="85" t="s">
        <v>1471</v>
      </c>
      <c r="G458" s="85" t="b">
        <v>0</v>
      </c>
      <c r="H458" s="85" t="b">
        <v>0</v>
      </c>
      <c r="I458" s="85" t="b">
        <v>0</v>
      </c>
      <c r="J458" s="85" t="b">
        <v>0</v>
      </c>
      <c r="K458" s="85" t="b">
        <v>0</v>
      </c>
      <c r="L458" s="85" t="b">
        <v>0</v>
      </c>
    </row>
    <row r="459" spans="1:12" ht="15">
      <c r="A459" s="85" t="s">
        <v>1975</v>
      </c>
      <c r="B459" s="85" t="s">
        <v>1976</v>
      </c>
      <c r="C459" s="85">
        <v>3</v>
      </c>
      <c r="D459" s="122">
        <v>0.011288624837399295</v>
      </c>
      <c r="E459" s="122">
        <v>1.3921104650113136</v>
      </c>
      <c r="F459" s="85" t="s">
        <v>1471</v>
      </c>
      <c r="G459" s="85" t="b">
        <v>0</v>
      </c>
      <c r="H459" s="85" t="b">
        <v>0</v>
      </c>
      <c r="I459" s="85" t="b">
        <v>0</v>
      </c>
      <c r="J459" s="85" t="b">
        <v>0</v>
      </c>
      <c r="K459" s="85" t="b">
        <v>0</v>
      </c>
      <c r="L459" s="85" t="b">
        <v>0</v>
      </c>
    </row>
    <row r="460" spans="1:12" ht="15">
      <c r="A460" s="85" t="s">
        <v>1976</v>
      </c>
      <c r="B460" s="85" t="s">
        <v>263</v>
      </c>
      <c r="C460" s="85">
        <v>3</v>
      </c>
      <c r="D460" s="122">
        <v>0.011288624837399295</v>
      </c>
      <c r="E460" s="122">
        <v>1.2671717284030137</v>
      </c>
      <c r="F460" s="85" t="s">
        <v>1471</v>
      </c>
      <c r="G460" s="85" t="b">
        <v>0</v>
      </c>
      <c r="H460" s="85" t="b">
        <v>0</v>
      </c>
      <c r="I460" s="85" t="b">
        <v>0</v>
      </c>
      <c r="J460" s="85" t="b">
        <v>0</v>
      </c>
      <c r="K460" s="85" t="b">
        <v>0</v>
      </c>
      <c r="L460" s="85" t="b">
        <v>0</v>
      </c>
    </row>
    <row r="461" spans="1:12" ht="15">
      <c r="A461" s="85" t="s">
        <v>255</v>
      </c>
      <c r="B461" s="85" t="s">
        <v>1638</v>
      </c>
      <c r="C461" s="85">
        <v>2</v>
      </c>
      <c r="D461" s="122">
        <v>0.011928031367991561</v>
      </c>
      <c r="E461" s="122">
        <v>1.2671717284030137</v>
      </c>
      <c r="F461" s="85" t="s">
        <v>1471</v>
      </c>
      <c r="G461" s="85" t="b">
        <v>0</v>
      </c>
      <c r="H461" s="85" t="b">
        <v>0</v>
      </c>
      <c r="I461" s="85" t="b">
        <v>0</v>
      </c>
      <c r="J461" s="85" t="b">
        <v>0</v>
      </c>
      <c r="K461" s="85" t="b">
        <v>1</v>
      </c>
      <c r="L461" s="85" t="b">
        <v>0</v>
      </c>
    </row>
    <row r="462" spans="1:12" ht="15">
      <c r="A462" s="85" t="s">
        <v>255</v>
      </c>
      <c r="B462" s="85" t="s">
        <v>1972</v>
      </c>
      <c r="C462" s="85">
        <v>2</v>
      </c>
      <c r="D462" s="122">
        <v>0.011928031367991561</v>
      </c>
      <c r="E462" s="122">
        <v>1.2671717284030137</v>
      </c>
      <c r="F462" s="85" t="s">
        <v>1471</v>
      </c>
      <c r="G462" s="85" t="b">
        <v>0</v>
      </c>
      <c r="H462" s="85" t="b">
        <v>0</v>
      </c>
      <c r="I462" s="85" t="b">
        <v>0</v>
      </c>
      <c r="J462" s="85" t="b">
        <v>1</v>
      </c>
      <c r="K462" s="85" t="b">
        <v>0</v>
      </c>
      <c r="L462" s="85" t="b">
        <v>0</v>
      </c>
    </row>
    <row r="463" spans="1:12" ht="15">
      <c r="A463" s="85" t="s">
        <v>263</v>
      </c>
      <c r="B463" s="85" t="s">
        <v>2019</v>
      </c>
      <c r="C463" s="85">
        <v>2</v>
      </c>
      <c r="D463" s="122">
        <v>0.011928031367991561</v>
      </c>
      <c r="E463" s="122">
        <v>1.2671717284030137</v>
      </c>
      <c r="F463" s="85" t="s">
        <v>1471</v>
      </c>
      <c r="G463" s="85" t="b">
        <v>0</v>
      </c>
      <c r="H463" s="85" t="b">
        <v>0</v>
      </c>
      <c r="I463" s="85" t="b">
        <v>0</v>
      </c>
      <c r="J463" s="85" t="b">
        <v>0</v>
      </c>
      <c r="K463" s="85" t="b">
        <v>0</v>
      </c>
      <c r="L463" s="85" t="b">
        <v>0</v>
      </c>
    </row>
    <row r="464" spans="1:12" ht="15">
      <c r="A464" s="85" t="s">
        <v>1645</v>
      </c>
      <c r="B464" s="85" t="s">
        <v>1646</v>
      </c>
      <c r="C464" s="85">
        <v>4</v>
      </c>
      <c r="D464" s="122">
        <v>0</v>
      </c>
      <c r="E464" s="122">
        <v>0.829303772831025</v>
      </c>
      <c r="F464" s="85" t="s">
        <v>1472</v>
      </c>
      <c r="G464" s="85" t="b">
        <v>0</v>
      </c>
      <c r="H464" s="85" t="b">
        <v>0</v>
      </c>
      <c r="I464" s="85" t="b">
        <v>0</v>
      </c>
      <c r="J464" s="85" t="b">
        <v>0</v>
      </c>
      <c r="K464" s="85" t="b">
        <v>0</v>
      </c>
      <c r="L464" s="85" t="b">
        <v>0</v>
      </c>
    </row>
    <row r="465" spans="1:12" ht="15">
      <c r="A465" s="85" t="s">
        <v>1646</v>
      </c>
      <c r="B465" s="85" t="s">
        <v>1647</v>
      </c>
      <c r="C465" s="85">
        <v>4</v>
      </c>
      <c r="D465" s="122">
        <v>0</v>
      </c>
      <c r="E465" s="122">
        <v>0.829303772831025</v>
      </c>
      <c r="F465" s="85" t="s">
        <v>1472</v>
      </c>
      <c r="G465" s="85" t="b">
        <v>0</v>
      </c>
      <c r="H465" s="85" t="b">
        <v>0</v>
      </c>
      <c r="I465" s="85" t="b">
        <v>0</v>
      </c>
      <c r="J465" s="85" t="b">
        <v>0</v>
      </c>
      <c r="K465" s="85" t="b">
        <v>0</v>
      </c>
      <c r="L465" s="85" t="b">
        <v>0</v>
      </c>
    </row>
    <row r="466" spans="1:12" ht="15">
      <c r="A466" s="85" t="s">
        <v>1647</v>
      </c>
      <c r="B466" s="85" t="s">
        <v>1648</v>
      </c>
      <c r="C466" s="85">
        <v>4</v>
      </c>
      <c r="D466" s="122">
        <v>0</v>
      </c>
      <c r="E466" s="122">
        <v>0.829303772831025</v>
      </c>
      <c r="F466" s="85" t="s">
        <v>1472</v>
      </c>
      <c r="G466" s="85" t="b">
        <v>0</v>
      </c>
      <c r="H466" s="85" t="b">
        <v>0</v>
      </c>
      <c r="I466" s="85" t="b">
        <v>0</v>
      </c>
      <c r="J466" s="85" t="b">
        <v>0</v>
      </c>
      <c r="K466" s="85" t="b">
        <v>0</v>
      </c>
      <c r="L466" s="85" t="b">
        <v>0</v>
      </c>
    </row>
    <row r="467" spans="1:12" ht="15">
      <c r="A467" s="85" t="s">
        <v>1648</v>
      </c>
      <c r="B467" s="85" t="s">
        <v>1592</v>
      </c>
      <c r="C467" s="85">
        <v>4</v>
      </c>
      <c r="D467" s="122">
        <v>0</v>
      </c>
      <c r="E467" s="122">
        <v>0.829303772831025</v>
      </c>
      <c r="F467" s="85" t="s">
        <v>1472</v>
      </c>
      <c r="G467" s="85" t="b">
        <v>0</v>
      </c>
      <c r="H467" s="85" t="b">
        <v>0</v>
      </c>
      <c r="I467" s="85" t="b">
        <v>0</v>
      </c>
      <c r="J467" s="85" t="b">
        <v>0</v>
      </c>
      <c r="K467" s="85" t="b">
        <v>0</v>
      </c>
      <c r="L467" s="85" t="b">
        <v>0</v>
      </c>
    </row>
    <row r="468" spans="1:12" ht="15">
      <c r="A468" s="85" t="s">
        <v>1592</v>
      </c>
      <c r="B468" s="85" t="s">
        <v>1649</v>
      </c>
      <c r="C468" s="85">
        <v>4</v>
      </c>
      <c r="D468" s="122">
        <v>0</v>
      </c>
      <c r="E468" s="122">
        <v>0.829303772831025</v>
      </c>
      <c r="F468" s="85" t="s">
        <v>1472</v>
      </c>
      <c r="G468" s="85" t="b">
        <v>0</v>
      </c>
      <c r="H468" s="85" t="b">
        <v>0</v>
      </c>
      <c r="I468" s="85" t="b">
        <v>0</v>
      </c>
      <c r="J468" s="85" t="b">
        <v>0</v>
      </c>
      <c r="K468" s="85" t="b">
        <v>0</v>
      </c>
      <c r="L468" s="85" t="b">
        <v>0</v>
      </c>
    </row>
    <row r="469" spans="1:12" ht="15">
      <c r="A469" s="85" t="s">
        <v>1649</v>
      </c>
      <c r="B469" s="85" t="s">
        <v>1650</v>
      </c>
      <c r="C469" s="85">
        <v>4</v>
      </c>
      <c r="D469" s="122">
        <v>0</v>
      </c>
      <c r="E469" s="122">
        <v>0.829303772831025</v>
      </c>
      <c r="F469" s="85" t="s">
        <v>1472</v>
      </c>
      <c r="G469" s="85" t="b">
        <v>0</v>
      </c>
      <c r="H469" s="85" t="b">
        <v>0</v>
      </c>
      <c r="I469" s="85" t="b">
        <v>0</v>
      </c>
      <c r="J469" s="85" t="b">
        <v>0</v>
      </c>
      <c r="K469" s="85" t="b">
        <v>0</v>
      </c>
      <c r="L469" s="85" t="b">
        <v>0</v>
      </c>
    </row>
    <row r="470" spans="1:12" ht="15">
      <c r="A470" s="85" t="s">
        <v>231</v>
      </c>
      <c r="B470" s="85" t="s">
        <v>1645</v>
      </c>
      <c r="C470" s="85">
        <v>3</v>
      </c>
      <c r="D470" s="122">
        <v>0.012090845478222574</v>
      </c>
      <c r="E470" s="122">
        <v>0.9542425094393249</v>
      </c>
      <c r="F470" s="85" t="s">
        <v>1472</v>
      </c>
      <c r="G470" s="85" t="b">
        <v>0</v>
      </c>
      <c r="H470" s="85" t="b">
        <v>0</v>
      </c>
      <c r="I470" s="85" t="b">
        <v>0</v>
      </c>
      <c r="J470" s="85" t="b">
        <v>0</v>
      </c>
      <c r="K470" s="85" t="b">
        <v>0</v>
      </c>
      <c r="L470" s="85" t="b">
        <v>0</v>
      </c>
    </row>
    <row r="471" spans="1:12" ht="15">
      <c r="A471" s="85" t="s">
        <v>1564</v>
      </c>
      <c r="B471" s="85" t="s">
        <v>1565</v>
      </c>
      <c r="C471" s="85">
        <v>3</v>
      </c>
      <c r="D471" s="122">
        <v>0.012371095712218404</v>
      </c>
      <c r="E471" s="122">
        <v>1.3617278360175928</v>
      </c>
      <c r="F471" s="85" t="s">
        <v>1473</v>
      </c>
      <c r="G471" s="85" t="b">
        <v>0</v>
      </c>
      <c r="H471" s="85" t="b">
        <v>0</v>
      </c>
      <c r="I471" s="85" t="b">
        <v>0</v>
      </c>
      <c r="J471" s="85" t="b">
        <v>0</v>
      </c>
      <c r="K471" s="85" t="b">
        <v>0</v>
      </c>
      <c r="L471" s="85" t="b">
        <v>0</v>
      </c>
    </row>
    <row r="472" spans="1:12" ht="15">
      <c r="A472" s="85" t="s">
        <v>1935</v>
      </c>
      <c r="B472" s="85" t="s">
        <v>1991</v>
      </c>
      <c r="C472" s="85">
        <v>3</v>
      </c>
      <c r="D472" s="122">
        <v>0.005432118982969562</v>
      </c>
      <c r="E472" s="122">
        <v>1.335792101923193</v>
      </c>
      <c r="F472" s="85" t="s">
        <v>1474</v>
      </c>
      <c r="G472" s="85" t="b">
        <v>1</v>
      </c>
      <c r="H472" s="85" t="b">
        <v>0</v>
      </c>
      <c r="I472" s="85" t="b">
        <v>0</v>
      </c>
      <c r="J472" s="85" t="b">
        <v>0</v>
      </c>
      <c r="K472" s="85" t="b">
        <v>0</v>
      </c>
      <c r="L472" s="85" t="b">
        <v>0</v>
      </c>
    </row>
    <row r="473" spans="1:12" ht="15">
      <c r="A473" s="85" t="s">
        <v>1991</v>
      </c>
      <c r="B473" s="85" t="s">
        <v>1937</v>
      </c>
      <c r="C473" s="85">
        <v>3</v>
      </c>
      <c r="D473" s="122">
        <v>0.005432118982969562</v>
      </c>
      <c r="E473" s="122">
        <v>1.335792101923193</v>
      </c>
      <c r="F473" s="85" t="s">
        <v>1474</v>
      </c>
      <c r="G473" s="85" t="b">
        <v>0</v>
      </c>
      <c r="H473" s="85" t="b">
        <v>0</v>
      </c>
      <c r="I473" s="85" t="b">
        <v>0</v>
      </c>
      <c r="J473" s="85" t="b">
        <v>0</v>
      </c>
      <c r="K473" s="85" t="b">
        <v>0</v>
      </c>
      <c r="L473" s="85" t="b">
        <v>0</v>
      </c>
    </row>
    <row r="474" spans="1:12" ht="15">
      <c r="A474" s="85" t="s">
        <v>1937</v>
      </c>
      <c r="B474" s="85" t="s">
        <v>279</v>
      </c>
      <c r="C474" s="85">
        <v>3</v>
      </c>
      <c r="D474" s="122">
        <v>0.005432118982969562</v>
      </c>
      <c r="E474" s="122">
        <v>1.0347621062592118</v>
      </c>
      <c r="F474" s="85" t="s">
        <v>1474</v>
      </c>
      <c r="G474" s="85" t="b">
        <v>0</v>
      </c>
      <c r="H474" s="85" t="b">
        <v>0</v>
      </c>
      <c r="I474" s="85" t="b">
        <v>0</v>
      </c>
      <c r="J474" s="85" t="b">
        <v>0</v>
      </c>
      <c r="K474" s="85" t="b">
        <v>0</v>
      </c>
      <c r="L474" s="85" t="b">
        <v>0</v>
      </c>
    </row>
    <row r="475" spans="1:12" ht="15">
      <c r="A475" s="85" t="s">
        <v>279</v>
      </c>
      <c r="B475" s="85" t="s">
        <v>1992</v>
      </c>
      <c r="C475" s="85">
        <v>3</v>
      </c>
      <c r="D475" s="122">
        <v>0.005432118982969562</v>
      </c>
      <c r="E475" s="122">
        <v>1.0347621062592118</v>
      </c>
      <c r="F475" s="85" t="s">
        <v>1474</v>
      </c>
      <c r="G475" s="85" t="b">
        <v>0</v>
      </c>
      <c r="H475" s="85" t="b">
        <v>0</v>
      </c>
      <c r="I475" s="85" t="b">
        <v>0</v>
      </c>
      <c r="J475" s="85" t="b">
        <v>0</v>
      </c>
      <c r="K475" s="85" t="b">
        <v>0</v>
      </c>
      <c r="L475" s="85" t="b">
        <v>0</v>
      </c>
    </row>
    <row r="476" spans="1:12" ht="15">
      <c r="A476" s="85" t="s">
        <v>1992</v>
      </c>
      <c r="B476" s="85" t="s">
        <v>1955</v>
      </c>
      <c r="C476" s="85">
        <v>3</v>
      </c>
      <c r="D476" s="122">
        <v>0.005432118982969562</v>
      </c>
      <c r="E476" s="122">
        <v>1.335792101923193</v>
      </c>
      <c r="F476" s="85" t="s">
        <v>1474</v>
      </c>
      <c r="G476" s="85" t="b">
        <v>0</v>
      </c>
      <c r="H476" s="85" t="b">
        <v>0</v>
      </c>
      <c r="I476" s="85" t="b">
        <v>0</v>
      </c>
      <c r="J476" s="85" t="b">
        <v>0</v>
      </c>
      <c r="K476" s="85" t="b">
        <v>0</v>
      </c>
      <c r="L476" s="85" t="b">
        <v>0</v>
      </c>
    </row>
    <row r="477" spans="1:12" ht="15">
      <c r="A477" s="85" t="s">
        <v>1955</v>
      </c>
      <c r="B477" s="85" t="s">
        <v>279</v>
      </c>
      <c r="C477" s="85">
        <v>3</v>
      </c>
      <c r="D477" s="122">
        <v>0.005432118982969562</v>
      </c>
      <c r="E477" s="122">
        <v>1.0347621062592118</v>
      </c>
      <c r="F477" s="85" t="s">
        <v>1474</v>
      </c>
      <c r="G477" s="85" t="b">
        <v>0</v>
      </c>
      <c r="H477" s="85" t="b">
        <v>0</v>
      </c>
      <c r="I477" s="85" t="b">
        <v>0</v>
      </c>
      <c r="J477" s="85" t="b">
        <v>0</v>
      </c>
      <c r="K477" s="85" t="b">
        <v>0</v>
      </c>
      <c r="L477" s="85" t="b">
        <v>0</v>
      </c>
    </row>
    <row r="478" spans="1:12" ht="15">
      <c r="A478" s="85" t="s">
        <v>279</v>
      </c>
      <c r="B478" s="85" t="s">
        <v>1993</v>
      </c>
      <c r="C478" s="85">
        <v>3</v>
      </c>
      <c r="D478" s="122">
        <v>0.005432118982969562</v>
      </c>
      <c r="E478" s="122">
        <v>1.0347621062592118</v>
      </c>
      <c r="F478" s="85" t="s">
        <v>1474</v>
      </c>
      <c r="G478" s="85" t="b">
        <v>0</v>
      </c>
      <c r="H478" s="85" t="b">
        <v>0</v>
      </c>
      <c r="I478" s="85" t="b">
        <v>0</v>
      </c>
      <c r="J478" s="85" t="b">
        <v>0</v>
      </c>
      <c r="K478" s="85" t="b">
        <v>1</v>
      </c>
      <c r="L478" s="85" t="b">
        <v>0</v>
      </c>
    </row>
    <row r="479" spans="1:12" ht="15">
      <c r="A479" s="85" t="s">
        <v>1993</v>
      </c>
      <c r="B479" s="85" t="s">
        <v>1947</v>
      </c>
      <c r="C479" s="85">
        <v>3</v>
      </c>
      <c r="D479" s="122">
        <v>0.005432118982969562</v>
      </c>
      <c r="E479" s="122">
        <v>1.335792101923193</v>
      </c>
      <c r="F479" s="85" t="s">
        <v>1474</v>
      </c>
      <c r="G479" s="85" t="b">
        <v>0</v>
      </c>
      <c r="H479" s="85" t="b">
        <v>1</v>
      </c>
      <c r="I479" s="85" t="b">
        <v>0</v>
      </c>
      <c r="J479" s="85" t="b">
        <v>0</v>
      </c>
      <c r="K479" s="85" t="b">
        <v>0</v>
      </c>
      <c r="L479" s="85" t="b">
        <v>0</v>
      </c>
    </row>
    <row r="480" spans="1:12" ht="15">
      <c r="A480" s="85" t="s">
        <v>1947</v>
      </c>
      <c r="B480" s="85" t="s">
        <v>1994</v>
      </c>
      <c r="C480" s="85">
        <v>3</v>
      </c>
      <c r="D480" s="122">
        <v>0.005432118982969562</v>
      </c>
      <c r="E480" s="122">
        <v>1.335792101923193</v>
      </c>
      <c r="F480" s="85" t="s">
        <v>1474</v>
      </c>
      <c r="G480" s="85" t="b">
        <v>0</v>
      </c>
      <c r="H480" s="85" t="b">
        <v>0</v>
      </c>
      <c r="I480" s="85" t="b">
        <v>0</v>
      </c>
      <c r="J480" s="85" t="b">
        <v>0</v>
      </c>
      <c r="K480" s="85" t="b">
        <v>0</v>
      </c>
      <c r="L480" s="85" t="b">
        <v>0</v>
      </c>
    </row>
    <row r="481" spans="1:12" ht="15">
      <c r="A481" s="85" t="s">
        <v>1994</v>
      </c>
      <c r="B481" s="85" t="s">
        <v>1995</v>
      </c>
      <c r="C481" s="85">
        <v>3</v>
      </c>
      <c r="D481" s="122">
        <v>0.005432118982969562</v>
      </c>
      <c r="E481" s="122">
        <v>1.335792101923193</v>
      </c>
      <c r="F481" s="85" t="s">
        <v>1474</v>
      </c>
      <c r="G481" s="85" t="b">
        <v>0</v>
      </c>
      <c r="H481" s="85" t="b">
        <v>0</v>
      </c>
      <c r="I481" s="85" t="b">
        <v>0</v>
      </c>
      <c r="J481" s="85" t="b">
        <v>0</v>
      </c>
      <c r="K481" s="85" t="b">
        <v>0</v>
      </c>
      <c r="L481" s="85" t="b">
        <v>0</v>
      </c>
    </row>
    <row r="482" spans="1:12" ht="15">
      <c r="A482" s="85" t="s">
        <v>1995</v>
      </c>
      <c r="B482" s="85" t="s">
        <v>1948</v>
      </c>
      <c r="C482" s="85">
        <v>3</v>
      </c>
      <c r="D482" s="122">
        <v>0.005432118982969562</v>
      </c>
      <c r="E482" s="122">
        <v>1.335792101923193</v>
      </c>
      <c r="F482" s="85" t="s">
        <v>1474</v>
      </c>
      <c r="G482" s="85" t="b">
        <v>0</v>
      </c>
      <c r="H482" s="85" t="b">
        <v>0</v>
      </c>
      <c r="I482" s="85" t="b">
        <v>0</v>
      </c>
      <c r="J482" s="85" t="b">
        <v>0</v>
      </c>
      <c r="K482" s="85" t="b">
        <v>0</v>
      </c>
      <c r="L482" s="85" t="b">
        <v>0</v>
      </c>
    </row>
    <row r="483" spans="1:12" ht="15">
      <c r="A483" s="85" t="s">
        <v>1948</v>
      </c>
      <c r="B483" s="85" t="s">
        <v>1613</v>
      </c>
      <c r="C483" s="85">
        <v>3</v>
      </c>
      <c r="D483" s="122">
        <v>0.005432118982969562</v>
      </c>
      <c r="E483" s="122">
        <v>1.1139433523068367</v>
      </c>
      <c r="F483" s="85" t="s">
        <v>1474</v>
      </c>
      <c r="G483" s="85" t="b">
        <v>0</v>
      </c>
      <c r="H483" s="85" t="b">
        <v>0</v>
      </c>
      <c r="I483" s="85" t="b">
        <v>0</v>
      </c>
      <c r="J483" s="85" t="b">
        <v>0</v>
      </c>
      <c r="K483" s="85" t="b">
        <v>0</v>
      </c>
      <c r="L483" s="85" t="b">
        <v>0</v>
      </c>
    </row>
    <row r="484" spans="1:12" ht="15">
      <c r="A484" s="85" t="s">
        <v>1613</v>
      </c>
      <c r="B484" s="85" t="s">
        <v>1996</v>
      </c>
      <c r="C484" s="85">
        <v>3</v>
      </c>
      <c r="D484" s="122">
        <v>0.005432118982969562</v>
      </c>
      <c r="E484" s="122">
        <v>1.1139433523068367</v>
      </c>
      <c r="F484" s="85" t="s">
        <v>1474</v>
      </c>
      <c r="G484" s="85" t="b">
        <v>0</v>
      </c>
      <c r="H484" s="85" t="b">
        <v>0</v>
      </c>
      <c r="I484" s="85" t="b">
        <v>0</v>
      </c>
      <c r="J484" s="85" t="b">
        <v>0</v>
      </c>
      <c r="K484" s="85" t="b">
        <v>0</v>
      </c>
      <c r="L484" s="85" t="b">
        <v>0</v>
      </c>
    </row>
    <row r="485" spans="1:12" ht="15">
      <c r="A485" s="85" t="s">
        <v>244</v>
      </c>
      <c r="B485" s="85" t="s">
        <v>1935</v>
      </c>
      <c r="C485" s="85">
        <v>2</v>
      </c>
      <c r="D485" s="122">
        <v>0.008725507120695107</v>
      </c>
      <c r="E485" s="122">
        <v>1.5118833609788744</v>
      </c>
      <c r="F485" s="85" t="s">
        <v>1474</v>
      </c>
      <c r="G485" s="85" t="b">
        <v>0</v>
      </c>
      <c r="H485" s="85" t="b">
        <v>0</v>
      </c>
      <c r="I485" s="85" t="b">
        <v>0</v>
      </c>
      <c r="J485" s="85" t="b">
        <v>1</v>
      </c>
      <c r="K485" s="85" t="b">
        <v>0</v>
      </c>
      <c r="L485" s="85" t="b">
        <v>0</v>
      </c>
    </row>
    <row r="486" spans="1:12" ht="15">
      <c r="A486" s="85" t="s">
        <v>1613</v>
      </c>
      <c r="B486" s="85" t="s">
        <v>1615</v>
      </c>
      <c r="C486" s="85">
        <v>2</v>
      </c>
      <c r="D486" s="122">
        <v>0.008725507120695107</v>
      </c>
      <c r="E486" s="122">
        <v>1.1139433523068367</v>
      </c>
      <c r="F486" s="85" t="s">
        <v>1474</v>
      </c>
      <c r="G486" s="85" t="b">
        <v>0</v>
      </c>
      <c r="H486" s="85" t="b">
        <v>0</v>
      </c>
      <c r="I486" s="85" t="b">
        <v>0</v>
      </c>
      <c r="J486" s="85" t="b">
        <v>0</v>
      </c>
      <c r="K486" s="85" t="b">
        <v>0</v>
      </c>
      <c r="L486" s="85" t="b">
        <v>0</v>
      </c>
    </row>
    <row r="487" spans="1:12" ht="15">
      <c r="A487" s="85" t="s">
        <v>1615</v>
      </c>
      <c r="B487" s="85" t="s">
        <v>1632</v>
      </c>
      <c r="C487" s="85">
        <v>2</v>
      </c>
      <c r="D487" s="122">
        <v>0.008725507120695107</v>
      </c>
      <c r="E487" s="122">
        <v>1.5118833609788744</v>
      </c>
      <c r="F487" s="85" t="s">
        <v>1474</v>
      </c>
      <c r="G487" s="85" t="b">
        <v>0</v>
      </c>
      <c r="H487" s="85" t="b">
        <v>0</v>
      </c>
      <c r="I487" s="85" t="b">
        <v>0</v>
      </c>
      <c r="J487" s="85" t="b">
        <v>0</v>
      </c>
      <c r="K487" s="85" t="b">
        <v>0</v>
      </c>
      <c r="L487" s="85" t="b">
        <v>0</v>
      </c>
    </row>
    <row r="488" spans="1:12" ht="15">
      <c r="A488" s="85" t="s">
        <v>1632</v>
      </c>
      <c r="B488" s="85" t="s">
        <v>1633</v>
      </c>
      <c r="C488" s="85">
        <v>2</v>
      </c>
      <c r="D488" s="122">
        <v>0.008725507120695107</v>
      </c>
      <c r="E488" s="122">
        <v>1.5118833609788744</v>
      </c>
      <c r="F488" s="85" t="s">
        <v>1474</v>
      </c>
      <c r="G488" s="85" t="b">
        <v>0</v>
      </c>
      <c r="H488" s="85" t="b">
        <v>0</v>
      </c>
      <c r="I488" s="85" t="b">
        <v>0</v>
      </c>
      <c r="J488" s="85" t="b">
        <v>0</v>
      </c>
      <c r="K488" s="85" t="b">
        <v>0</v>
      </c>
      <c r="L488" s="85" t="b">
        <v>0</v>
      </c>
    </row>
    <row r="489" spans="1:12" ht="15">
      <c r="A489" s="85" t="s">
        <v>1617</v>
      </c>
      <c r="B489" s="85" t="s">
        <v>2057</v>
      </c>
      <c r="C489" s="85">
        <v>2</v>
      </c>
      <c r="D489" s="122">
        <v>0.005590198700180357</v>
      </c>
      <c r="E489" s="122">
        <v>1.4771212547196624</v>
      </c>
      <c r="F489" s="85" t="s">
        <v>1475</v>
      </c>
      <c r="G489" s="85" t="b">
        <v>0</v>
      </c>
      <c r="H489" s="85" t="b">
        <v>0</v>
      </c>
      <c r="I489" s="85" t="b">
        <v>0</v>
      </c>
      <c r="J489" s="85" t="b">
        <v>0</v>
      </c>
      <c r="K489" s="85" t="b">
        <v>0</v>
      </c>
      <c r="L489" s="85" t="b">
        <v>0</v>
      </c>
    </row>
    <row r="490" spans="1:12" ht="15">
      <c r="A490" s="85" t="s">
        <v>2057</v>
      </c>
      <c r="B490" s="85" t="s">
        <v>1625</v>
      </c>
      <c r="C490" s="85">
        <v>2</v>
      </c>
      <c r="D490" s="122">
        <v>0.005590198700180357</v>
      </c>
      <c r="E490" s="122">
        <v>1.4771212547196624</v>
      </c>
      <c r="F490" s="85" t="s">
        <v>1475</v>
      </c>
      <c r="G490" s="85" t="b">
        <v>0</v>
      </c>
      <c r="H490" s="85" t="b">
        <v>0</v>
      </c>
      <c r="I490" s="85" t="b">
        <v>0</v>
      </c>
      <c r="J490" s="85" t="b">
        <v>0</v>
      </c>
      <c r="K490" s="85" t="b">
        <v>0</v>
      </c>
      <c r="L490" s="85" t="b">
        <v>0</v>
      </c>
    </row>
    <row r="491" spans="1:12" ht="15">
      <c r="A491" s="85" t="s">
        <v>1625</v>
      </c>
      <c r="B491" s="85" t="s">
        <v>1570</v>
      </c>
      <c r="C491" s="85">
        <v>2</v>
      </c>
      <c r="D491" s="122">
        <v>0.005590198700180357</v>
      </c>
      <c r="E491" s="122">
        <v>1.0791812460476249</v>
      </c>
      <c r="F491" s="85" t="s">
        <v>1475</v>
      </c>
      <c r="G491" s="85" t="b">
        <v>0</v>
      </c>
      <c r="H491" s="85" t="b">
        <v>0</v>
      </c>
      <c r="I491" s="85" t="b">
        <v>0</v>
      </c>
      <c r="J491" s="85" t="b">
        <v>0</v>
      </c>
      <c r="K491" s="85" t="b">
        <v>0</v>
      </c>
      <c r="L491" s="85" t="b">
        <v>0</v>
      </c>
    </row>
    <row r="492" spans="1:12" ht="15">
      <c r="A492" s="85" t="s">
        <v>1570</v>
      </c>
      <c r="B492" s="85" t="s">
        <v>1961</v>
      </c>
      <c r="C492" s="85">
        <v>2</v>
      </c>
      <c r="D492" s="122">
        <v>0.005590198700180357</v>
      </c>
      <c r="E492" s="122">
        <v>0.7781512503836437</v>
      </c>
      <c r="F492" s="85" t="s">
        <v>1475</v>
      </c>
      <c r="G492" s="85" t="b">
        <v>0</v>
      </c>
      <c r="H492" s="85" t="b">
        <v>0</v>
      </c>
      <c r="I492" s="85" t="b">
        <v>0</v>
      </c>
      <c r="J492" s="85" t="b">
        <v>0</v>
      </c>
      <c r="K492" s="85" t="b">
        <v>0</v>
      </c>
      <c r="L492" s="85" t="b">
        <v>0</v>
      </c>
    </row>
    <row r="493" spans="1:12" ht="15">
      <c r="A493" s="85" t="s">
        <v>1961</v>
      </c>
      <c r="B493" s="85" t="s">
        <v>2058</v>
      </c>
      <c r="C493" s="85">
        <v>2</v>
      </c>
      <c r="D493" s="122">
        <v>0.005590198700180357</v>
      </c>
      <c r="E493" s="122">
        <v>1.1760912590556813</v>
      </c>
      <c r="F493" s="85" t="s">
        <v>1475</v>
      </c>
      <c r="G493" s="85" t="b">
        <v>0</v>
      </c>
      <c r="H493" s="85" t="b">
        <v>0</v>
      </c>
      <c r="I493" s="85" t="b">
        <v>0</v>
      </c>
      <c r="J493" s="85" t="b">
        <v>0</v>
      </c>
      <c r="K493" s="85" t="b">
        <v>0</v>
      </c>
      <c r="L493" s="85" t="b">
        <v>0</v>
      </c>
    </row>
    <row r="494" spans="1:12" ht="15">
      <c r="A494" s="85" t="s">
        <v>2058</v>
      </c>
      <c r="B494" s="85" t="s">
        <v>2059</v>
      </c>
      <c r="C494" s="85">
        <v>2</v>
      </c>
      <c r="D494" s="122">
        <v>0.005590198700180357</v>
      </c>
      <c r="E494" s="122">
        <v>1.4771212547196624</v>
      </c>
      <c r="F494" s="85" t="s">
        <v>1475</v>
      </c>
      <c r="G494" s="85" t="b">
        <v>0</v>
      </c>
      <c r="H494" s="85" t="b">
        <v>0</v>
      </c>
      <c r="I494" s="85" t="b">
        <v>0</v>
      </c>
      <c r="J494" s="85" t="b">
        <v>0</v>
      </c>
      <c r="K494" s="85" t="b">
        <v>0</v>
      </c>
      <c r="L494" s="85" t="b">
        <v>0</v>
      </c>
    </row>
    <row r="495" spans="1:12" ht="15">
      <c r="A495" s="85" t="s">
        <v>2059</v>
      </c>
      <c r="B495" s="85" t="s">
        <v>2060</v>
      </c>
      <c r="C495" s="85">
        <v>2</v>
      </c>
      <c r="D495" s="122">
        <v>0.005590198700180357</v>
      </c>
      <c r="E495" s="122">
        <v>1.4771212547196624</v>
      </c>
      <c r="F495" s="85" t="s">
        <v>1475</v>
      </c>
      <c r="G495" s="85" t="b">
        <v>0</v>
      </c>
      <c r="H495" s="85" t="b">
        <v>0</v>
      </c>
      <c r="I495" s="85" t="b">
        <v>0</v>
      </c>
      <c r="J495" s="85" t="b">
        <v>0</v>
      </c>
      <c r="K495" s="85" t="b">
        <v>0</v>
      </c>
      <c r="L495" s="85" t="b">
        <v>0</v>
      </c>
    </row>
    <row r="496" spans="1:12" ht="15">
      <c r="A496" s="85" t="s">
        <v>2060</v>
      </c>
      <c r="B496" s="85" t="s">
        <v>1999</v>
      </c>
      <c r="C496" s="85">
        <v>2</v>
      </c>
      <c r="D496" s="122">
        <v>0.005590198700180357</v>
      </c>
      <c r="E496" s="122">
        <v>1.4771212547196624</v>
      </c>
      <c r="F496" s="85" t="s">
        <v>1475</v>
      </c>
      <c r="G496" s="85" t="b">
        <v>0</v>
      </c>
      <c r="H496" s="85" t="b">
        <v>0</v>
      </c>
      <c r="I496" s="85" t="b">
        <v>0</v>
      </c>
      <c r="J496" s="85" t="b">
        <v>0</v>
      </c>
      <c r="K496" s="85" t="b">
        <v>0</v>
      </c>
      <c r="L496" s="85" t="b">
        <v>0</v>
      </c>
    </row>
    <row r="497" spans="1:12" ht="15">
      <c r="A497" s="85" t="s">
        <v>1999</v>
      </c>
      <c r="B497" s="85" t="s">
        <v>2061</v>
      </c>
      <c r="C497" s="85">
        <v>2</v>
      </c>
      <c r="D497" s="122">
        <v>0.005590198700180357</v>
      </c>
      <c r="E497" s="122">
        <v>1.4771212547196624</v>
      </c>
      <c r="F497" s="85" t="s">
        <v>1475</v>
      </c>
      <c r="G497" s="85" t="b">
        <v>0</v>
      </c>
      <c r="H497" s="85" t="b">
        <v>0</v>
      </c>
      <c r="I497" s="85" t="b">
        <v>0</v>
      </c>
      <c r="J497" s="85" t="b">
        <v>0</v>
      </c>
      <c r="K497" s="85" t="b">
        <v>0</v>
      </c>
      <c r="L497" s="85" t="b">
        <v>0</v>
      </c>
    </row>
    <row r="498" spans="1:12" ht="15">
      <c r="A498" s="85" t="s">
        <v>2061</v>
      </c>
      <c r="B498" s="85" t="s">
        <v>1961</v>
      </c>
      <c r="C498" s="85">
        <v>2</v>
      </c>
      <c r="D498" s="122">
        <v>0.005590198700180357</v>
      </c>
      <c r="E498" s="122">
        <v>1.1760912590556813</v>
      </c>
      <c r="F498" s="85" t="s">
        <v>1475</v>
      </c>
      <c r="G498" s="85" t="b">
        <v>0</v>
      </c>
      <c r="H498" s="85" t="b">
        <v>0</v>
      </c>
      <c r="I498" s="85" t="b">
        <v>0</v>
      </c>
      <c r="J498" s="85" t="b">
        <v>0</v>
      </c>
      <c r="K498" s="85" t="b">
        <v>0</v>
      </c>
      <c r="L498" s="85" t="b">
        <v>0</v>
      </c>
    </row>
    <row r="499" spans="1:12" ht="15">
      <c r="A499" s="85" t="s">
        <v>1961</v>
      </c>
      <c r="B499" s="85" t="s">
        <v>1570</v>
      </c>
      <c r="C499" s="85">
        <v>2</v>
      </c>
      <c r="D499" s="122">
        <v>0.005590198700180357</v>
      </c>
      <c r="E499" s="122">
        <v>0.7781512503836437</v>
      </c>
      <c r="F499" s="85" t="s">
        <v>1475</v>
      </c>
      <c r="G499" s="85" t="b">
        <v>0</v>
      </c>
      <c r="H499" s="85" t="b">
        <v>0</v>
      </c>
      <c r="I499" s="85" t="b">
        <v>0</v>
      </c>
      <c r="J499" s="85" t="b">
        <v>0</v>
      </c>
      <c r="K499" s="85" t="b">
        <v>0</v>
      </c>
      <c r="L499" s="85" t="b">
        <v>0</v>
      </c>
    </row>
    <row r="500" spans="1:12" ht="15">
      <c r="A500" s="85" t="s">
        <v>1570</v>
      </c>
      <c r="B500" s="85" t="s">
        <v>2062</v>
      </c>
      <c r="C500" s="85">
        <v>2</v>
      </c>
      <c r="D500" s="122">
        <v>0.005590198700180357</v>
      </c>
      <c r="E500" s="122">
        <v>1.0791812460476249</v>
      </c>
      <c r="F500" s="85" t="s">
        <v>1475</v>
      </c>
      <c r="G500" s="85" t="b">
        <v>0</v>
      </c>
      <c r="H500" s="85" t="b">
        <v>0</v>
      </c>
      <c r="I500" s="85" t="b">
        <v>0</v>
      </c>
      <c r="J500" s="85" t="b">
        <v>0</v>
      </c>
      <c r="K500" s="85" t="b">
        <v>0</v>
      </c>
      <c r="L500" s="85" t="b">
        <v>0</v>
      </c>
    </row>
    <row r="501" spans="1:12" ht="15">
      <c r="A501" s="85" t="s">
        <v>1564</v>
      </c>
      <c r="B501" s="85" t="s">
        <v>1565</v>
      </c>
      <c r="C501" s="85">
        <v>2</v>
      </c>
      <c r="D501" s="122">
        <v>0</v>
      </c>
      <c r="E501" s="122">
        <v>1.0413926851582251</v>
      </c>
      <c r="F501" s="85" t="s">
        <v>1476</v>
      </c>
      <c r="G501" s="85" t="b">
        <v>0</v>
      </c>
      <c r="H501" s="85" t="b">
        <v>0</v>
      </c>
      <c r="I501" s="85" t="b">
        <v>0</v>
      </c>
      <c r="J501" s="85" t="b">
        <v>0</v>
      </c>
      <c r="K501" s="85" t="b">
        <v>0</v>
      </c>
      <c r="L50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1462</v>
      </c>
      <c r="BB2" s="13" t="s">
        <v>1491</v>
      </c>
      <c r="BC2" s="13" t="s">
        <v>1492</v>
      </c>
      <c r="BD2" s="117" t="s">
        <v>2090</v>
      </c>
      <c r="BE2" s="117" t="s">
        <v>2091</v>
      </c>
      <c r="BF2" s="117" t="s">
        <v>2092</v>
      </c>
      <c r="BG2" s="117" t="s">
        <v>2093</v>
      </c>
      <c r="BH2" s="117" t="s">
        <v>2094</v>
      </c>
      <c r="BI2" s="117" t="s">
        <v>2095</v>
      </c>
      <c r="BJ2" s="117" t="s">
        <v>2096</v>
      </c>
      <c r="BK2" s="117" t="s">
        <v>2097</v>
      </c>
      <c r="BL2" s="117" t="s">
        <v>2098</v>
      </c>
    </row>
    <row r="3" spans="1:64" ht="15" customHeight="1">
      <c r="A3" s="64" t="s">
        <v>212</v>
      </c>
      <c r="B3" s="64" t="s">
        <v>266</v>
      </c>
      <c r="C3" s="65"/>
      <c r="D3" s="66"/>
      <c r="E3" s="67"/>
      <c r="F3" s="68"/>
      <c r="G3" s="65"/>
      <c r="H3" s="69"/>
      <c r="I3" s="70"/>
      <c r="J3" s="70"/>
      <c r="K3" s="34" t="s">
        <v>65</v>
      </c>
      <c r="L3" s="71">
        <v>3</v>
      </c>
      <c r="M3" s="71"/>
      <c r="N3" s="72"/>
      <c r="O3" s="78" t="s">
        <v>306</v>
      </c>
      <c r="P3" s="80">
        <v>43567.59541666666</v>
      </c>
      <c r="Q3" s="78" t="s">
        <v>308</v>
      </c>
      <c r="R3" s="83" t="s">
        <v>384</v>
      </c>
      <c r="S3" s="78" t="s">
        <v>410</v>
      </c>
      <c r="T3" s="78" t="s">
        <v>420</v>
      </c>
      <c r="U3" s="78"/>
      <c r="V3" s="83" t="s">
        <v>473</v>
      </c>
      <c r="W3" s="80">
        <v>43567.59541666666</v>
      </c>
      <c r="X3" s="83" t="s">
        <v>509</v>
      </c>
      <c r="Y3" s="78"/>
      <c r="Z3" s="78"/>
      <c r="AA3" s="85" t="s">
        <v>602</v>
      </c>
      <c r="AB3" s="78"/>
      <c r="AC3" s="78" t="b">
        <v>0</v>
      </c>
      <c r="AD3" s="78">
        <v>7</v>
      </c>
      <c r="AE3" s="85" t="s">
        <v>698</v>
      </c>
      <c r="AF3" s="78" t="b">
        <v>0</v>
      </c>
      <c r="AG3" s="78" t="s">
        <v>702</v>
      </c>
      <c r="AH3" s="78"/>
      <c r="AI3" s="85" t="s">
        <v>698</v>
      </c>
      <c r="AJ3" s="78" t="b">
        <v>0</v>
      </c>
      <c r="AK3" s="78">
        <v>3</v>
      </c>
      <c r="AL3" s="85" t="s">
        <v>698</v>
      </c>
      <c r="AM3" s="78" t="s">
        <v>705</v>
      </c>
      <c r="AN3" s="78" t="b">
        <v>0</v>
      </c>
      <c r="AO3" s="85" t="s">
        <v>602</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271</v>
      </c>
      <c r="C4" s="65"/>
      <c r="D4" s="66"/>
      <c r="E4" s="67"/>
      <c r="F4" s="68"/>
      <c r="G4" s="65"/>
      <c r="H4" s="69"/>
      <c r="I4" s="70"/>
      <c r="J4" s="70"/>
      <c r="K4" s="34" t="s">
        <v>65</v>
      </c>
      <c r="L4" s="77">
        <v>9</v>
      </c>
      <c r="M4" s="77"/>
      <c r="N4" s="72"/>
      <c r="O4" s="79" t="s">
        <v>306</v>
      </c>
      <c r="P4" s="81">
        <v>43567.66181712963</v>
      </c>
      <c r="Q4" s="79" t="s">
        <v>309</v>
      </c>
      <c r="R4" s="84" t="s">
        <v>384</v>
      </c>
      <c r="S4" s="79" t="s">
        <v>410</v>
      </c>
      <c r="T4" s="79" t="s">
        <v>421</v>
      </c>
      <c r="U4" s="79"/>
      <c r="V4" s="84" t="s">
        <v>474</v>
      </c>
      <c r="W4" s="81">
        <v>43567.66181712963</v>
      </c>
      <c r="X4" s="84" t="s">
        <v>510</v>
      </c>
      <c r="Y4" s="79"/>
      <c r="Z4" s="79"/>
      <c r="AA4" s="82" t="s">
        <v>603</v>
      </c>
      <c r="AB4" s="79"/>
      <c r="AC4" s="79" t="b">
        <v>0</v>
      </c>
      <c r="AD4" s="79">
        <v>0</v>
      </c>
      <c r="AE4" s="82" t="s">
        <v>698</v>
      </c>
      <c r="AF4" s="79" t="b">
        <v>0</v>
      </c>
      <c r="AG4" s="79" t="s">
        <v>702</v>
      </c>
      <c r="AH4" s="79"/>
      <c r="AI4" s="82" t="s">
        <v>698</v>
      </c>
      <c r="AJ4" s="79" t="b">
        <v>0</v>
      </c>
      <c r="AK4" s="79">
        <v>3</v>
      </c>
      <c r="AL4" s="82" t="s">
        <v>602</v>
      </c>
      <c r="AM4" s="79" t="s">
        <v>706</v>
      </c>
      <c r="AN4" s="79" t="b">
        <v>0</v>
      </c>
      <c r="AO4" s="82" t="s">
        <v>602</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272</v>
      </c>
      <c r="C5" s="65"/>
      <c r="D5" s="66"/>
      <c r="E5" s="67"/>
      <c r="F5" s="68"/>
      <c r="G5" s="65"/>
      <c r="H5" s="69"/>
      <c r="I5" s="70"/>
      <c r="J5" s="70"/>
      <c r="K5" s="34" t="s">
        <v>65</v>
      </c>
      <c r="L5" s="77">
        <v>13</v>
      </c>
      <c r="M5" s="77"/>
      <c r="N5" s="72"/>
      <c r="O5" s="79" t="s">
        <v>306</v>
      </c>
      <c r="P5" s="81">
        <v>43567.69636574074</v>
      </c>
      <c r="Q5" s="79" t="s">
        <v>310</v>
      </c>
      <c r="R5" s="84" t="s">
        <v>385</v>
      </c>
      <c r="S5" s="79" t="s">
        <v>411</v>
      </c>
      <c r="T5" s="79"/>
      <c r="U5" s="79"/>
      <c r="V5" s="84" t="s">
        <v>475</v>
      </c>
      <c r="W5" s="81">
        <v>43567.69636574074</v>
      </c>
      <c r="X5" s="84" t="s">
        <v>511</v>
      </c>
      <c r="Y5" s="79"/>
      <c r="Z5" s="79"/>
      <c r="AA5" s="82" t="s">
        <v>604</v>
      </c>
      <c r="AB5" s="79"/>
      <c r="AC5" s="79" t="b">
        <v>0</v>
      </c>
      <c r="AD5" s="79">
        <v>1</v>
      </c>
      <c r="AE5" s="82" t="s">
        <v>698</v>
      </c>
      <c r="AF5" s="79" t="b">
        <v>0</v>
      </c>
      <c r="AG5" s="79" t="s">
        <v>702</v>
      </c>
      <c r="AH5" s="79"/>
      <c r="AI5" s="82" t="s">
        <v>698</v>
      </c>
      <c r="AJ5" s="79" t="b">
        <v>0</v>
      </c>
      <c r="AK5" s="79">
        <v>0</v>
      </c>
      <c r="AL5" s="82" t="s">
        <v>698</v>
      </c>
      <c r="AM5" s="79" t="s">
        <v>707</v>
      </c>
      <c r="AN5" s="79" t="b">
        <v>0</v>
      </c>
      <c r="AO5" s="82" t="s">
        <v>604</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1</v>
      </c>
      <c r="BE5" s="49">
        <v>3.8461538461538463</v>
      </c>
      <c r="BF5" s="48">
        <v>0</v>
      </c>
      <c r="BG5" s="49">
        <v>0</v>
      </c>
      <c r="BH5" s="48">
        <v>0</v>
      </c>
      <c r="BI5" s="49">
        <v>0</v>
      </c>
      <c r="BJ5" s="48">
        <v>25</v>
      </c>
      <c r="BK5" s="49">
        <v>96.15384615384616</v>
      </c>
      <c r="BL5" s="48">
        <v>26</v>
      </c>
    </row>
    <row r="6" spans="1:64" ht="15">
      <c r="A6" s="64" t="s">
        <v>215</v>
      </c>
      <c r="B6" s="64" t="s">
        <v>273</v>
      </c>
      <c r="C6" s="65"/>
      <c r="D6" s="66"/>
      <c r="E6" s="67"/>
      <c r="F6" s="68"/>
      <c r="G6" s="65"/>
      <c r="H6" s="69"/>
      <c r="I6" s="70"/>
      <c r="J6" s="70"/>
      <c r="K6" s="34" t="s">
        <v>65</v>
      </c>
      <c r="L6" s="77">
        <v>15</v>
      </c>
      <c r="M6" s="77"/>
      <c r="N6" s="72"/>
      <c r="O6" s="79" t="s">
        <v>306</v>
      </c>
      <c r="P6" s="81">
        <v>43567.66236111111</v>
      </c>
      <c r="Q6" s="79" t="s">
        <v>311</v>
      </c>
      <c r="R6" s="79"/>
      <c r="S6" s="79"/>
      <c r="T6" s="79" t="s">
        <v>422</v>
      </c>
      <c r="U6" s="79"/>
      <c r="V6" s="84" t="s">
        <v>476</v>
      </c>
      <c r="W6" s="81">
        <v>43567.66236111111</v>
      </c>
      <c r="X6" s="84" t="s">
        <v>512</v>
      </c>
      <c r="Y6" s="79"/>
      <c r="Z6" s="79"/>
      <c r="AA6" s="82" t="s">
        <v>605</v>
      </c>
      <c r="AB6" s="79"/>
      <c r="AC6" s="79" t="b">
        <v>0</v>
      </c>
      <c r="AD6" s="79">
        <v>2</v>
      </c>
      <c r="AE6" s="82" t="s">
        <v>698</v>
      </c>
      <c r="AF6" s="79" t="b">
        <v>0</v>
      </c>
      <c r="AG6" s="79" t="s">
        <v>702</v>
      </c>
      <c r="AH6" s="79"/>
      <c r="AI6" s="82" t="s">
        <v>698</v>
      </c>
      <c r="AJ6" s="79" t="b">
        <v>0</v>
      </c>
      <c r="AK6" s="79">
        <v>0</v>
      </c>
      <c r="AL6" s="82" t="s">
        <v>698</v>
      </c>
      <c r="AM6" s="79" t="s">
        <v>705</v>
      </c>
      <c r="AN6" s="79" t="b">
        <v>0</v>
      </c>
      <c r="AO6" s="82" t="s">
        <v>605</v>
      </c>
      <c r="AP6" s="79" t="s">
        <v>176</v>
      </c>
      <c r="AQ6" s="79">
        <v>0</v>
      </c>
      <c r="AR6" s="79">
        <v>0</v>
      </c>
      <c r="AS6" s="79"/>
      <c r="AT6" s="79"/>
      <c r="AU6" s="79"/>
      <c r="AV6" s="79"/>
      <c r="AW6" s="79"/>
      <c r="AX6" s="79"/>
      <c r="AY6" s="79"/>
      <c r="AZ6" s="79"/>
      <c r="BA6">
        <v>1</v>
      </c>
      <c r="BB6" s="78" t="str">
        <f>REPLACE(INDEX(GroupVertices[Group],MATCH(Edges24[[#This Row],[Vertex 1]],GroupVertices[Vertex],0)),1,1,"")</f>
        <v>6</v>
      </c>
      <c r="BC6" s="78" t="str">
        <f>REPLACE(INDEX(GroupVertices[Group],MATCH(Edges24[[#This Row],[Vertex 2]],GroupVertices[Vertex],0)),1,1,"")</f>
        <v>6</v>
      </c>
      <c r="BD6" s="48"/>
      <c r="BE6" s="49"/>
      <c r="BF6" s="48"/>
      <c r="BG6" s="49"/>
      <c r="BH6" s="48"/>
      <c r="BI6" s="49"/>
      <c r="BJ6" s="48"/>
      <c r="BK6" s="49"/>
      <c r="BL6" s="48"/>
    </row>
    <row r="7" spans="1:64" ht="15">
      <c r="A7" s="64" t="s">
        <v>215</v>
      </c>
      <c r="B7" s="64" t="s">
        <v>275</v>
      </c>
      <c r="C7" s="65"/>
      <c r="D7" s="66"/>
      <c r="E7" s="67"/>
      <c r="F7" s="68"/>
      <c r="G7" s="65"/>
      <c r="H7" s="69"/>
      <c r="I7" s="70"/>
      <c r="J7" s="70"/>
      <c r="K7" s="34" t="s">
        <v>65</v>
      </c>
      <c r="L7" s="77">
        <v>17</v>
      </c>
      <c r="M7" s="77"/>
      <c r="N7" s="72"/>
      <c r="O7" s="79" t="s">
        <v>306</v>
      </c>
      <c r="P7" s="81">
        <v>43567.68896990741</v>
      </c>
      <c r="Q7" s="79" t="s">
        <v>312</v>
      </c>
      <c r="R7" s="84" t="s">
        <v>386</v>
      </c>
      <c r="S7" s="79" t="s">
        <v>412</v>
      </c>
      <c r="T7" s="79" t="s">
        <v>423</v>
      </c>
      <c r="U7" s="84" t="s">
        <v>452</v>
      </c>
      <c r="V7" s="84" t="s">
        <v>452</v>
      </c>
      <c r="W7" s="81">
        <v>43567.68896990741</v>
      </c>
      <c r="X7" s="84" t="s">
        <v>513</v>
      </c>
      <c r="Y7" s="79"/>
      <c r="Z7" s="79"/>
      <c r="AA7" s="82" t="s">
        <v>606</v>
      </c>
      <c r="AB7" s="79"/>
      <c r="AC7" s="79" t="b">
        <v>0</v>
      </c>
      <c r="AD7" s="79">
        <v>1</v>
      </c>
      <c r="AE7" s="82" t="s">
        <v>698</v>
      </c>
      <c r="AF7" s="79" t="b">
        <v>0</v>
      </c>
      <c r="AG7" s="79" t="s">
        <v>702</v>
      </c>
      <c r="AH7" s="79"/>
      <c r="AI7" s="82" t="s">
        <v>698</v>
      </c>
      <c r="AJ7" s="79" t="b">
        <v>0</v>
      </c>
      <c r="AK7" s="79">
        <v>0</v>
      </c>
      <c r="AL7" s="82" t="s">
        <v>698</v>
      </c>
      <c r="AM7" s="79" t="s">
        <v>705</v>
      </c>
      <c r="AN7" s="79" t="b">
        <v>0</v>
      </c>
      <c r="AO7" s="82" t="s">
        <v>606</v>
      </c>
      <c r="AP7" s="79" t="s">
        <v>176</v>
      </c>
      <c r="AQ7" s="79">
        <v>0</v>
      </c>
      <c r="AR7" s="79">
        <v>0</v>
      </c>
      <c r="AS7" s="79"/>
      <c r="AT7" s="79"/>
      <c r="AU7" s="79"/>
      <c r="AV7" s="79"/>
      <c r="AW7" s="79"/>
      <c r="AX7" s="79"/>
      <c r="AY7" s="79"/>
      <c r="AZ7" s="79"/>
      <c r="BA7">
        <v>1</v>
      </c>
      <c r="BB7" s="78" t="str">
        <f>REPLACE(INDEX(GroupVertices[Group],MATCH(Edges24[[#This Row],[Vertex 1]],GroupVertices[Vertex],0)),1,1,"")</f>
        <v>6</v>
      </c>
      <c r="BC7" s="78" t="str">
        <f>REPLACE(INDEX(GroupVertices[Group],MATCH(Edges24[[#This Row],[Vertex 2]],GroupVertices[Vertex],0)),1,1,"")</f>
        <v>6</v>
      </c>
      <c r="BD7" s="48"/>
      <c r="BE7" s="49"/>
      <c r="BF7" s="48"/>
      <c r="BG7" s="49"/>
      <c r="BH7" s="48"/>
      <c r="BI7" s="49"/>
      <c r="BJ7" s="48"/>
      <c r="BK7" s="49"/>
      <c r="BL7" s="48"/>
    </row>
    <row r="8" spans="1:64" ht="15">
      <c r="A8" s="64" t="s">
        <v>215</v>
      </c>
      <c r="B8" s="64" t="s">
        <v>276</v>
      </c>
      <c r="C8" s="65"/>
      <c r="D8" s="66"/>
      <c r="E8" s="67"/>
      <c r="F8" s="68"/>
      <c r="G8" s="65"/>
      <c r="H8" s="69"/>
      <c r="I8" s="70"/>
      <c r="J8" s="70"/>
      <c r="K8" s="34" t="s">
        <v>65</v>
      </c>
      <c r="L8" s="77">
        <v>18</v>
      </c>
      <c r="M8" s="77"/>
      <c r="N8" s="72"/>
      <c r="O8" s="79" t="s">
        <v>306</v>
      </c>
      <c r="P8" s="81">
        <v>43567.761608796296</v>
      </c>
      <c r="Q8" s="79" t="s">
        <v>313</v>
      </c>
      <c r="R8" s="79"/>
      <c r="S8" s="79"/>
      <c r="T8" s="79" t="s">
        <v>424</v>
      </c>
      <c r="U8" s="79"/>
      <c r="V8" s="84" t="s">
        <v>476</v>
      </c>
      <c r="W8" s="81">
        <v>43567.761608796296</v>
      </c>
      <c r="X8" s="84" t="s">
        <v>514</v>
      </c>
      <c r="Y8" s="79"/>
      <c r="Z8" s="79"/>
      <c r="AA8" s="82" t="s">
        <v>607</v>
      </c>
      <c r="AB8" s="79"/>
      <c r="AC8" s="79" t="b">
        <v>0</v>
      </c>
      <c r="AD8" s="79">
        <v>1</v>
      </c>
      <c r="AE8" s="82" t="s">
        <v>698</v>
      </c>
      <c r="AF8" s="79" t="b">
        <v>0</v>
      </c>
      <c r="AG8" s="79" t="s">
        <v>702</v>
      </c>
      <c r="AH8" s="79"/>
      <c r="AI8" s="82" t="s">
        <v>698</v>
      </c>
      <c r="AJ8" s="79" t="b">
        <v>0</v>
      </c>
      <c r="AK8" s="79">
        <v>0</v>
      </c>
      <c r="AL8" s="82" t="s">
        <v>698</v>
      </c>
      <c r="AM8" s="79" t="s">
        <v>705</v>
      </c>
      <c r="AN8" s="79" t="b">
        <v>0</v>
      </c>
      <c r="AO8" s="82" t="s">
        <v>607</v>
      </c>
      <c r="AP8" s="79" t="s">
        <v>176</v>
      </c>
      <c r="AQ8" s="79">
        <v>0</v>
      </c>
      <c r="AR8" s="79">
        <v>0</v>
      </c>
      <c r="AS8" s="79"/>
      <c r="AT8" s="79"/>
      <c r="AU8" s="79"/>
      <c r="AV8" s="79"/>
      <c r="AW8" s="79"/>
      <c r="AX8" s="79"/>
      <c r="AY8" s="79"/>
      <c r="AZ8" s="79"/>
      <c r="BA8">
        <v>1</v>
      </c>
      <c r="BB8" s="78" t="str">
        <f>REPLACE(INDEX(GroupVertices[Group],MATCH(Edges24[[#This Row],[Vertex 1]],GroupVertices[Vertex],0)),1,1,"")</f>
        <v>6</v>
      </c>
      <c r="BC8" s="78" t="str">
        <f>REPLACE(INDEX(GroupVertices[Group],MATCH(Edges24[[#This Row],[Vertex 2]],GroupVertices[Vertex],0)),1,1,"")</f>
        <v>6</v>
      </c>
      <c r="BD8" s="48"/>
      <c r="BE8" s="49"/>
      <c r="BF8" s="48"/>
      <c r="BG8" s="49"/>
      <c r="BH8" s="48"/>
      <c r="BI8" s="49"/>
      <c r="BJ8" s="48"/>
      <c r="BK8" s="49"/>
      <c r="BL8" s="48"/>
    </row>
    <row r="9" spans="1:64" ht="15">
      <c r="A9" s="64" t="s">
        <v>216</v>
      </c>
      <c r="B9" s="64" t="s">
        <v>220</v>
      </c>
      <c r="C9" s="65"/>
      <c r="D9" s="66"/>
      <c r="E9" s="67"/>
      <c r="F9" s="68"/>
      <c r="G9" s="65"/>
      <c r="H9" s="69"/>
      <c r="I9" s="70"/>
      <c r="J9" s="70"/>
      <c r="K9" s="34" t="s">
        <v>65</v>
      </c>
      <c r="L9" s="77">
        <v>27</v>
      </c>
      <c r="M9" s="77"/>
      <c r="N9" s="72"/>
      <c r="O9" s="79" t="s">
        <v>306</v>
      </c>
      <c r="P9" s="81">
        <v>43570.44414351852</v>
      </c>
      <c r="Q9" s="79" t="s">
        <v>314</v>
      </c>
      <c r="R9" s="79"/>
      <c r="S9" s="79"/>
      <c r="T9" s="79"/>
      <c r="U9" s="79"/>
      <c r="V9" s="84" t="s">
        <v>477</v>
      </c>
      <c r="W9" s="81">
        <v>43570.44414351852</v>
      </c>
      <c r="X9" s="84" t="s">
        <v>515</v>
      </c>
      <c r="Y9" s="79"/>
      <c r="Z9" s="79"/>
      <c r="AA9" s="82" t="s">
        <v>608</v>
      </c>
      <c r="AB9" s="79"/>
      <c r="AC9" s="79" t="b">
        <v>0</v>
      </c>
      <c r="AD9" s="79">
        <v>0</v>
      </c>
      <c r="AE9" s="82" t="s">
        <v>698</v>
      </c>
      <c r="AF9" s="79" t="b">
        <v>0</v>
      </c>
      <c r="AG9" s="79" t="s">
        <v>702</v>
      </c>
      <c r="AH9" s="79"/>
      <c r="AI9" s="82" t="s">
        <v>698</v>
      </c>
      <c r="AJ9" s="79" t="b">
        <v>0</v>
      </c>
      <c r="AK9" s="79">
        <v>1</v>
      </c>
      <c r="AL9" s="82" t="s">
        <v>612</v>
      </c>
      <c r="AM9" s="79" t="s">
        <v>708</v>
      </c>
      <c r="AN9" s="79" t="b">
        <v>0</v>
      </c>
      <c r="AO9" s="82" t="s">
        <v>612</v>
      </c>
      <c r="AP9" s="79" t="s">
        <v>176</v>
      </c>
      <c r="AQ9" s="79">
        <v>0</v>
      </c>
      <c r="AR9" s="79">
        <v>0</v>
      </c>
      <c r="AS9" s="79"/>
      <c r="AT9" s="79"/>
      <c r="AU9" s="79"/>
      <c r="AV9" s="79"/>
      <c r="AW9" s="79"/>
      <c r="AX9" s="79"/>
      <c r="AY9" s="79"/>
      <c r="AZ9" s="79"/>
      <c r="BA9">
        <v>1</v>
      </c>
      <c r="BB9" s="78" t="str">
        <f>REPLACE(INDEX(GroupVertices[Group],MATCH(Edges24[[#This Row],[Vertex 1]],GroupVertices[Vertex],0)),1,1,"")</f>
        <v>13</v>
      </c>
      <c r="BC9" s="78" t="str">
        <f>REPLACE(INDEX(GroupVertices[Group],MATCH(Edges24[[#This Row],[Vertex 2]],GroupVertices[Vertex],0)),1,1,"")</f>
        <v>13</v>
      </c>
      <c r="BD9" s="48">
        <v>0</v>
      </c>
      <c r="BE9" s="49">
        <v>0</v>
      </c>
      <c r="BF9" s="48">
        <v>0</v>
      </c>
      <c r="BG9" s="49">
        <v>0</v>
      </c>
      <c r="BH9" s="48">
        <v>0</v>
      </c>
      <c r="BI9" s="49">
        <v>0</v>
      </c>
      <c r="BJ9" s="48">
        <v>22</v>
      </c>
      <c r="BK9" s="49">
        <v>100</v>
      </c>
      <c r="BL9" s="48">
        <v>22</v>
      </c>
    </row>
    <row r="10" spans="1:64" ht="15">
      <c r="A10" s="64" t="s">
        <v>217</v>
      </c>
      <c r="B10" s="64" t="s">
        <v>279</v>
      </c>
      <c r="C10" s="65"/>
      <c r="D10" s="66"/>
      <c r="E10" s="67"/>
      <c r="F10" s="68"/>
      <c r="G10" s="65"/>
      <c r="H10" s="69"/>
      <c r="I10" s="70"/>
      <c r="J10" s="70"/>
      <c r="K10" s="34" t="s">
        <v>65</v>
      </c>
      <c r="L10" s="77">
        <v>28</v>
      </c>
      <c r="M10" s="77"/>
      <c r="N10" s="72"/>
      <c r="O10" s="79" t="s">
        <v>306</v>
      </c>
      <c r="P10" s="81">
        <v>43570.63543981482</v>
      </c>
      <c r="Q10" s="79" t="s">
        <v>315</v>
      </c>
      <c r="R10" s="79"/>
      <c r="S10" s="79"/>
      <c r="T10" s="79"/>
      <c r="U10" s="79"/>
      <c r="V10" s="84" t="s">
        <v>478</v>
      </c>
      <c r="W10" s="81">
        <v>43570.63543981482</v>
      </c>
      <c r="X10" s="84" t="s">
        <v>516</v>
      </c>
      <c r="Y10" s="79"/>
      <c r="Z10" s="79"/>
      <c r="AA10" s="82" t="s">
        <v>609</v>
      </c>
      <c r="AB10" s="79"/>
      <c r="AC10" s="79" t="b">
        <v>0</v>
      </c>
      <c r="AD10" s="79">
        <v>0</v>
      </c>
      <c r="AE10" s="82" t="s">
        <v>698</v>
      </c>
      <c r="AF10" s="79" t="b">
        <v>0</v>
      </c>
      <c r="AG10" s="79" t="s">
        <v>702</v>
      </c>
      <c r="AH10" s="79"/>
      <c r="AI10" s="82" t="s">
        <v>698</v>
      </c>
      <c r="AJ10" s="79" t="b">
        <v>0</v>
      </c>
      <c r="AK10" s="79">
        <v>1</v>
      </c>
      <c r="AL10" s="82" t="s">
        <v>614</v>
      </c>
      <c r="AM10" s="79" t="s">
        <v>709</v>
      </c>
      <c r="AN10" s="79" t="b">
        <v>0</v>
      </c>
      <c r="AO10" s="82" t="s">
        <v>614</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218</v>
      </c>
      <c r="B11" s="64" t="s">
        <v>263</v>
      </c>
      <c r="C11" s="65"/>
      <c r="D11" s="66"/>
      <c r="E11" s="67"/>
      <c r="F11" s="68"/>
      <c r="G11" s="65"/>
      <c r="H11" s="69"/>
      <c r="I11" s="70"/>
      <c r="J11" s="70"/>
      <c r="K11" s="34" t="s">
        <v>65</v>
      </c>
      <c r="L11" s="77">
        <v>30</v>
      </c>
      <c r="M11" s="77"/>
      <c r="N11" s="72"/>
      <c r="O11" s="79" t="s">
        <v>306</v>
      </c>
      <c r="P11" s="81">
        <v>43570.67212962963</v>
      </c>
      <c r="Q11" s="79" t="s">
        <v>316</v>
      </c>
      <c r="R11" s="84" t="s">
        <v>387</v>
      </c>
      <c r="S11" s="79" t="s">
        <v>413</v>
      </c>
      <c r="T11" s="79" t="s">
        <v>425</v>
      </c>
      <c r="U11" s="84" t="s">
        <v>453</v>
      </c>
      <c r="V11" s="84" t="s">
        <v>453</v>
      </c>
      <c r="W11" s="81">
        <v>43570.67212962963</v>
      </c>
      <c r="X11" s="84" t="s">
        <v>517</v>
      </c>
      <c r="Y11" s="79"/>
      <c r="Z11" s="79"/>
      <c r="AA11" s="82" t="s">
        <v>610</v>
      </c>
      <c r="AB11" s="79"/>
      <c r="AC11" s="79" t="b">
        <v>0</v>
      </c>
      <c r="AD11" s="79">
        <v>0</v>
      </c>
      <c r="AE11" s="82" t="s">
        <v>698</v>
      </c>
      <c r="AF11" s="79" t="b">
        <v>0</v>
      </c>
      <c r="AG11" s="79" t="s">
        <v>702</v>
      </c>
      <c r="AH11" s="79"/>
      <c r="AI11" s="82" t="s">
        <v>698</v>
      </c>
      <c r="AJ11" s="79" t="b">
        <v>0</v>
      </c>
      <c r="AK11" s="79">
        <v>0</v>
      </c>
      <c r="AL11" s="82" t="s">
        <v>698</v>
      </c>
      <c r="AM11" s="79" t="s">
        <v>705</v>
      </c>
      <c r="AN11" s="79" t="b">
        <v>0</v>
      </c>
      <c r="AO11" s="82" t="s">
        <v>610</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24</v>
      </c>
      <c r="BK11" s="49">
        <v>100</v>
      </c>
      <c r="BL11" s="48">
        <v>24</v>
      </c>
    </row>
    <row r="12" spans="1:64" ht="15">
      <c r="A12" s="64" t="s">
        <v>219</v>
      </c>
      <c r="B12" s="64" t="s">
        <v>280</v>
      </c>
      <c r="C12" s="65"/>
      <c r="D12" s="66"/>
      <c r="E12" s="67"/>
      <c r="F12" s="68"/>
      <c r="G12" s="65"/>
      <c r="H12" s="69"/>
      <c r="I12" s="70"/>
      <c r="J12" s="70"/>
      <c r="K12" s="34" t="s">
        <v>65</v>
      </c>
      <c r="L12" s="77">
        <v>31</v>
      </c>
      <c r="M12" s="77"/>
      <c r="N12" s="72"/>
      <c r="O12" s="79" t="s">
        <v>306</v>
      </c>
      <c r="P12" s="81">
        <v>43570.83796296296</v>
      </c>
      <c r="Q12" s="79" t="s">
        <v>317</v>
      </c>
      <c r="R12" s="79"/>
      <c r="S12" s="79"/>
      <c r="T12" s="79"/>
      <c r="U12" s="79"/>
      <c r="V12" s="84" t="s">
        <v>479</v>
      </c>
      <c r="W12" s="81">
        <v>43570.83796296296</v>
      </c>
      <c r="X12" s="84" t="s">
        <v>518</v>
      </c>
      <c r="Y12" s="79"/>
      <c r="Z12" s="79"/>
      <c r="AA12" s="82" t="s">
        <v>611</v>
      </c>
      <c r="AB12" s="79"/>
      <c r="AC12" s="79" t="b">
        <v>0</v>
      </c>
      <c r="AD12" s="79">
        <v>0</v>
      </c>
      <c r="AE12" s="82" t="s">
        <v>698</v>
      </c>
      <c r="AF12" s="79" t="b">
        <v>0</v>
      </c>
      <c r="AG12" s="79" t="s">
        <v>702</v>
      </c>
      <c r="AH12" s="79"/>
      <c r="AI12" s="82" t="s">
        <v>698</v>
      </c>
      <c r="AJ12" s="79" t="b">
        <v>0</v>
      </c>
      <c r="AK12" s="79">
        <v>2</v>
      </c>
      <c r="AL12" s="82" t="s">
        <v>654</v>
      </c>
      <c r="AM12" s="79" t="s">
        <v>710</v>
      </c>
      <c r="AN12" s="79" t="b">
        <v>0</v>
      </c>
      <c r="AO12" s="82" t="s">
        <v>654</v>
      </c>
      <c r="AP12" s="79" t="s">
        <v>176</v>
      </c>
      <c r="AQ12" s="79">
        <v>0</v>
      </c>
      <c r="AR12" s="79">
        <v>0</v>
      </c>
      <c r="AS12" s="79"/>
      <c r="AT12" s="79"/>
      <c r="AU12" s="79"/>
      <c r="AV12" s="79"/>
      <c r="AW12" s="79"/>
      <c r="AX12" s="79"/>
      <c r="AY12" s="79"/>
      <c r="AZ12" s="79"/>
      <c r="BA12">
        <v>1</v>
      </c>
      <c r="BB12" s="78" t="str">
        <f>REPLACE(INDEX(GroupVertices[Group],MATCH(Edges24[[#This Row],[Vertex 1]],GroupVertices[Vertex],0)),1,1,"")</f>
        <v>9</v>
      </c>
      <c r="BC12" s="78" t="str">
        <f>REPLACE(INDEX(GroupVertices[Group],MATCH(Edges24[[#This Row],[Vertex 2]],GroupVertices[Vertex],0)),1,1,"")</f>
        <v>9</v>
      </c>
      <c r="BD12" s="48"/>
      <c r="BE12" s="49"/>
      <c r="BF12" s="48"/>
      <c r="BG12" s="49"/>
      <c r="BH12" s="48"/>
      <c r="BI12" s="49"/>
      <c r="BJ12" s="48"/>
      <c r="BK12" s="49"/>
      <c r="BL12" s="48"/>
    </row>
    <row r="13" spans="1:64" ht="15">
      <c r="A13" s="64" t="s">
        <v>220</v>
      </c>
      <c r="B13" s="64" t="s">
        <v>220</v>
      </c>
      <c r="C13" s="65"/>
      <c r="D13" s="66"/>
      <c r="E13" s="67"/>
      <c r="F13" s="68"/>
      <c r="G13" s="65"/>
      <c r="H13" s="69"/>
      <c r="I13" s="70"/>
      <c r="J13" s="70"/>
      <c r="K13" s="34" t="s">
        <v>65</v>
      </c>
      <c r="L13" s="77">
        <v>33</v>
      </c>
      <c r="M13" s="77"/>
      <c r="N13" s="72"/>
      <c r="O13" s="79" t="s">
        <v>176</v>
      </c>
      <c r="P13" s="81">
        <v>43570.42965277778</v>
      </c>
      <c r="Q13" s="79" t="s">
        <v>318</v>
      </c>
      <c r="R13" s="84" t="s">
        <v>388</v>
      </c>
      <c r="S13" s="79" t="s">
        <v>414</v>
      </c>
      <c r="T13" s="79" t="s">
        <v>426</v>
      </c>
      <c r="U13" s="84" t="s">
        <v>454</v>
      </c>
      <c r="V13" s="84" t="s">
        <v>454</v>
      </c>
      <c r="W13" s="81">
        <v>43570.42965277778</v>
      </c>
      <c r="X13" s="84" t="s">
        <v>519</v>
      </c>
      <c r="Y13" s="79"/>
      <c r="Z13" s="79"/>
      <c r="AA13" s="82" t="s">
        <v>612</v>
      </c>
      <c r="AB13" s="79"/>
      <c r="AC13" s="79" t="b">
        <v>0</v>
      </c>
      <c r="AD13" s="79">
        <v>2</v>
      </c>
      <c r="AE13" s="82" t="s">
        <v>698</v>
      </c>
      <c r="AF13" s="79" t="b">
        <v>0</v>
      </c>
      <c r="AG13" s="79" t="s">
        <v>702</v>
      </c>
      <c r="AH13" s="79"/>
      <c r="AI13" s="82" t="s">
        <v>698</v>
      </c>
      <c r="AJ13" s="79" t="b">
        <v>0</v>
      </c>
      <c r="AK13" s="79">
        <v>1</v>
      </c>
      <c r="AL13" s="82" t="s">
        <v>698</v>
      </c>
      <c r="AM13" s="79" t="s">
        <v>705</v>
      </c>
      <c r="AN13" s="79" t="b">
        <v>0</v>
      </c>
      <c r="AO13" s="82" t="s">
        <v>612</v>
      </c>
      <c r="AP13" s="79" t="s">
        <v>176</v>
      </c>
      <c r="AQ13" s="79">
        <v>0</v>
      </c>
      <c r="AR13" s="79">
        <v>0</v>
      </c>
      <c r="AS13" s="79"/>
      <c r="AT13" s="79"/>
      <c r="AU13" s="79"/>
      <c r="AV13" s="79"/>
      <c r="AW13" s="79"/>
      <c r="AX13" s="79"/>
      <c r="AY13" s="79"/>
      <c r="AZ13" s="79"/>
      <c r="BA13">
        <v>1</v>
      </c>
      <c r="BB13" s="78" t="str">
        <f>REPLACE(INDEX(GroupVertices[Group],MATCH(Edges24[[#This Row],[Vertex 1]],GroupVertices[Vertex],0)),1,1,"")</f>
        <v>13</v>
      </c>
      <c r="BC13" s="78" t="str">
        <f>REPLACE(INDEX(GroupVertices[Group],MATCH(Edges24[[#This Row],[Vertex 2]],GroupVertices[Vertex],0)),1,1,"")</f>
        <v>13</v>
      </c>
      <c r="BD13" s="48">
        <v>0</v>
      </c>
      <c r="BE13" s="49">
        <v>0</v>
      </c>
      <c r="BF13" s="48">
        <v>0</v>
      </c>
      <c r="BG13" s="49">
        <v>0</v>
      </c>
      <c r="BH13" s="48">
        <v>0</v>
      </c>
      <c r="BI13" s="49">
        <v>0</v>
      </c>
      <c r="BJ13" s="48">
        <v>38</v>
      </c>
      <c r="BK13" s="49">
        <v>100</v>
      </c>
      <c r="BL13" s="48">
        <v>38</v>
      </c>
    </row>
    <row r="14" spans="1:64" ht="15">
      <c r="A14" s="64" t="s">
        <v>221</v>
      </c>
      <c r="B14" s="64" t="s">
        <v>220</v>
      </c>
      <c r="C14" s="65"/>
      <c r="D14" s="66"/>
      <c r="E14" s="67"/>
      <c r="F14" s="68"/>
      <c r="G14" s="65"/>
      <c r="H14" s="69"/>
      <c r="I14" s="70"/>
      <c r="J14" s="70"/>
      <c r="K14" s="34" t="s">
        <v>65</v>
      </c>
      <c r="L14" s="77">
        <v>34</v>
      </c>
      <c r="M14" s="77"/>
      <c r="N14" s="72"/>
      <c r="O14" s="79" t="s">
        <v>306</v>
      </c>
      <c r="P14" s="81">
        <v>43571.24303240741</v>
      </c>
      <c r="Q14" s="79" t="s">
        <v>319</v>
      </c>
      <c r="R14" s="84" t="s">
        <v>389</v>
      </c>
      <c r="S14" s="79" t="s">
        <v>415</v>
      </c>
      <c r="T14" s="79" t="s">
        <v>427</v>
      </c>
      <c r="U14" s="84" t="s">
        <v>455</v>
      </c>
      <c r="V14" s="84" t="s">
        <v>455</v>
      </c>
      <c r="W14" s="81">
        <v>43571.24303240741</v>
      </c>
      <c r="X14" s="84" t="s">
        <v>520</v>
      </c>
      <c r="Y14" s="79"/>
      <c r="Z14" s="79"/>
      <c r="AA14" s="82" t="s">
        <v>613</v>
      </c>
      <c r="AB14" s="79"/>
      <c r="AC14" s="79" t="b">
        <v>0</v>
      </c>
      <c r="AD14" s="79">
        <v>1</v>
      </c>
      <c r="AE14" s="82" t="s">
        <v>698</v>
      </c>
      <c r="AF14" s="79" t="b">
        <v>0</v>
      </c>
      <c r="AG14" s="79" t="s">
        <v>703</v>
      </c>
      <c r="AH14" s="79"/>
      <c r="AI14" s="82" t="s">
        <v>698</v>
      </c>
      <c r="AJ14" s="79" t="b">
        <v>0</v>
      </c>
      <c r="AK14" s="79">
        <v>0</v>
      </c>
      <c r="AL14" s="82" t="s">
        <v>698</v>
      </c>
      <c r="AM14" s="79" t="s">
        <v>711</v>
      </c>
      <c r="AN14" s="79" t="b">
        <v>0</v>
      </c>
      <c r="AO14" s="82" t="s">
        <v>613</v>
      </c>
      <c r="AP14" s="79" t="s">
        <v>176</v>
      </c>
      <c r="AQ14" s="79">
        <v>0</v>
      </c>
      <c r="AR14" s="79">
        <v>0</v>
      </c>
      <c r="AS14" s="79"/>
      <c r="AT14" s="79"/>
      <c r="AU14" s="79"/>
      <c r="AV14" s="79"/>
      <c r="AW14" s="79"/>
      <c r="AX14" s="79"/>
      <c r="AY14" s="79"/>
      <c r="AZ14" s="79"/>
      <c r="BA14">
        <v>1</v>
      </c>
      <c r="BB14" s="78" t="str">
        <f>REPLACE(INDEX(GroupVertices[Group],MATCH(Edges24[[#This Row],[Vertex 1]],GroupVertices[Vertex],0)),1,1,"")</f>
        <v>13</v>
      </c>
      <c r="BC14" s="78" t="str">
        <f>REPLACE(INDEX(GroupVertices[Group],MATCH(Edges24[[#This Row],[Vertex 2]],GroupVertices[Vertex],0)),1,1,"")</f>
        <v>13</v>
      </c>
      <c r="BD14" s="48">
        <v>0</v>
      </c>
      <c r="BE14" s="49">
        <v>0</v>
      </c>
      <c r="BF14" s="48">
        <v>1</v>
      </c>
      <c r="BG14" s="49">
        <v>3.3333333333333335</v>
      </c>
      <c r="BH14" s="48">
        <v>0</v>
      </c>
      <c r="BI14" s="49">
        <v>0</v>
      </c>
      <c r="BJ14" s="48">
        <v>29</v>
      </c>
      <c r="BK14" s="49">
        <v>96.66666666666667</v>
      </c>
      <c r="BL14" s="48">
        <v>30</v>
      </c>
    </row>
    <row r="15" spans="1:64" ht="15">
      <c r="A15" s="64" t="s">
        <v>222</v>
      </c>
      <c r="B15" s="64" t="s">
        <v>281</v>
      </c>
      <c r="C15" s="65"/>
      <c r="D15" s="66"/>
      <c r="E15" s="67"/>
      <c r="F15" s="68"/>
      <c r="G15" s="65"/>
      <c r="H15" s="69"/>
      <c r="I15" s="70"/>
      <c r="J15" s="70"/>
      <c r="K15" s="34" t="s">
        <v>65</v>
      </c>
      <c r="L15" s="77">
        <v>35</v>
      </c>
      <c r="M15" s="77"/>
      <c r="N15" s="72"/>
      <c r="O15" s="79" t="s">
        <v>306</v>
      </c>
      <c r="P15" s="81">
        <v>43570.634791666664</v>
      </c>
      <c r="Q15" s="79" t="s">
        <v>320</v>
      </c>
      <c r="R15" s="84" t="s">
        <v>390</v>
      </c>
      <c r="S15" s="79" t="s">
        <v>411</v>
      </c>
      <c r="T15" s="79" t="s">
        <v>428</v>
      </c>
      <c r="U15" s="84" t="s">
        <v>456</v>
      </c>
      <c r="V15" s="84" t="s">
        <v>456</v>
      </c>
      <c r="W15" s="81">
        <v>43570.634791666664</v>
      </c>
      <c r="X15" s="84" t="s">
        <v>521</v>
      </c>
      <c r="Y15" s="79"/>
      <c r="Z15" s="79"/>
      <c r="AA15" s="82" t="s">
        <v>614</v>
      </c>
      <c r="AB15" s="79"/>
      <c r="AC15" s="79" t="b">
        <v>0</v>
      </c>
      <c r="AD15" s="79">
        <v>0</v>
      </c>
      <c r="AE15" s="82" t="s">
        <v>698</v>
      </c>
      <c r="AF15" s="79" t="b">
        <v>0</v>
      </c>
      <c r="AG15" s="79" t="s">
        <v>702</v>
      </c>
      <c r="AH15" s="79"/>
      <c r="AI15" s="82" t="s">
        <v>698</v>
      </c>
      <c r="AJ15" s="79" t="b">
        <v>0</v>
      </c>
      <c r="AK15" s="79">
        <v>1</v>
      </c>
      <c r="AL15" s="82" t="s">
        <v>698</v>
      </c>
      <c r="AM15" s="79" t="s">
        <v>711</v>
      </c>
      <c r="AN15" s="79" t="b">
        <v>0</v>
      </c>
      <c r="AO15" s="82" t="s">
        <v>614</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222</v>
      </c>
      <c r="B16" s="64" t="s">
        <v>282</v>
      </c>
      <c r="C16" s="65"/>
      <c r="D16" s="66"/>
      <c r="E16" s="67"/>
      <c r="F16" s="68"/>
      <c r="G16" s="65"/>
      <c r="H16" s="69"/>
      <c r="I16" s="70"/>
      <c r="J16" s="70"/>
      <c r="K16" s="34" t="s">
        <v>65</v>
      </c>
      <c r="L16" s="77">
        <v>37</v>
      </c>
      <c r="M16" s="77"/>
      <c r="N16" s="72"/>
      <c r="O16" s="79" t="s">
        <v>306</v>
      </c>
      <c r="P16" s="81">
        <v>43571.60371527778</v>
      </c>
      <c r="Q16" s="79" t="s">
        <v>321</v>
      </c>
      <c r="R16" s="84" t="s">
        <v>391</v>
      </c>
      <c r="S16" s="79" t="s">
        <v>411</v>
      </c>
      <c r="T16" s="79" t="s">
        <v>428</v>
      </c>
      <c r="U16" s="84" t="s">
        <v>457</v>
      </c>
      <c r="V16" s="84" t="s">
        <v>457</v>
      </c>
      <c r="W16" s="81">
        <v>43571.60371527778</v>
      </c>
      <c r="X16" s="84" t="s">
        <v>522</v>
      </c>
      <c r="Y16" s="79"/>
      <c r="Z16" s="79"/>
      <c r="AA16" s="82" t="s">
        <v>615</v>
      </c>
      <c r="AB16" s="79"/>
      <c r="AC16" s="79" t="b">
        <v>0</v>
      </c>
      <c r="AD16" s="79">
        <v>1</v>
      </c>
      <c r="AE16" s="82" t="s">
        <v>698</v>
      </c>
      <c r="AF16" s="79" t="b">
        <v>0</v>
      </c>
      <c r="AG16" s="79" t="s">
        <v>702</v>
      </c>
      <c r="AH16" s="79"/>
      <c r="AI16" s="82" t="s">
        <v>698</v>
      </c>
      <c r="AJ16" s="79" t="b">
        <v>0</v>
      </c>
      <c r="AK16" s="79">
        <v>1</v>
      </c>
      <c r="AL16" s="82" t="s">
        <v>698</v>
      </c>
      <c r="AM16" s="79" t="s">
        <v>711</v>
      </c>
      <c r="AN16" s="79" t="b">
        <v>0</v>
      </c>
      <c r="AO16" s="82" t="s">
        <v>615</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0</v>
      </c>
      <c r="BG16" s="49">
        <v>0</v>
      </c>
      <c r="BH16" s="48">
        <v>0</v>
      </c>
      <c r="BI16" s="49">
        <v>0</v>
      </c>
      <c r="BJ16" s="48">
        <v>35</v>
      </c>
      <c r="BK16" s="49">
        <v>100</v>
      </c>
      <c r="BL16" s="48">
        <v>35</v>
      </c>
    </row>
    <row r="17" spans="1:64" ht="15">
      <c r="A17" s="64" t="s">
        <v>223</v>
      </c>
      <c r="B17" s="64" t="s">
        <v>222</v>
      </c>
      <c r="C17" s="65"/>
      <c r="D17" s="66"/>
      <c r="E17" s="67"/>
      <c r="F17" s="68"/>
      <c r="G17" s="65"/>
      <c r="H17" s="69"/>
      <c r="I17" s="70"/>
      <c r="J17" s="70"/>
      <c r="K17" s="34" t="s">
        <v>65</v>
      </c>
      <c r="L17" s="77">
        <v>38</v>
      </c>
      <c r="M17" s="77"/>
      <c r="N17" s="72"/>
      <c r="O17" s="79" t="s">
        <v>306</v>
      </c>
      <c r="P17" s="81">
        <v>43571.60422453703</v>
      </c>
      <c r="Q17" s="79" t="s">
        <v>322</v>
      </c>
      <c r="R17" s="79"/>
      <c r="S17" s="79"/>
      <c r="T17" s="79"/>
      <c r="U17" s="79"/>
      <c r="V17" s="84" t="s">
        <v>480</v>
      </c>
      <c r="W17" s="81">
        <v>43571.60422453703</v>
      </c>
      <c r="X17" s="84" t="s">
        <v>523</v>
      </c>
      <c r="Y17" s="79"/>
      <c r="Z17" s="79"/>
      <c r="AA17" s="82" t="s">
        <v>616</v>
      </c>
      <c r="AB17" s="79"/>
      <c r="AC17" s="79" t="b">
        <v>0</v>
      </c>
      <c r="AD17" s="79">
        <v>0</v>
      </c>
      <c r="AE17" s="82" t="s">
        <v>698</v>
      </c>
      <c r="AF17" s="79" t="b">
        <v>0</v>
      </c>
      <c r="AG17" s="79" t="s">
        <v>702</v>
      </c>
      <c r="AH17" s="79"/>
      <c r="AI17" s="82" t="s">
        <v>698</v>
      </c>
      <c r="AJ17" s="79" t="b">
        <v>0</v>
      </c>
      <c r="AK17" s="79">
        <v>1</v>
      </c>
      <c r="AL17" s="82" t="s">
        <v>615</v>
      </c>
      <c r="AM17" s="79" t="s">
        <v>712</v>
      </c>
      <c r="AN17" s="79" t="b">
        <v>0</v>
      </c>
      <c r="AO17" s="82" t="s">
        <v>615</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22</v>
      </c>
      <c r="BK17" s="49">
        <v>100</v>
      </c>
      <c r="BL17" s="48">
        <v>22</v>
      </c>
    </row>
    <row r="18" spans="1:64" ht="15">
      <c r="A18" s="64" t="s">
        <v>224</v>
      </c>
      <c r="B18" s="64" t="s">
        <v>283</v>
      </c>
      <c r="C18" s="65"/>
      <c r="D18" s="66"/>
      <c r="E18" s="67"/>
      <c r="F18" s="68"/>
      <c r="G18" s="65"/>
      <c r="H18" s="69"/>
      <c r="I18" s="70"/>
      <c r="J18" s="70"/>
      <c r="K18" s="34" t="s">
        <v>65</v>
      </c>
      <c r="L18" s="77">
        <v>39</v>
      </c>
      <c r="M18" s="77"/>
      <c r="N18" s="72"/>
      <c r="O18" s="79" t="s">
        <v>306</v>
      </c>
      <c r="P18" s="81">
        <v>43571.62944444444</v>
      </c>
      <c r="Q18" s="79" t="s">
        <v>323</v>
      </c>
      <c r="R18" s="84" t="s">
        <v>392</v>
      </c>
      <c r="S18" s="79" t="s">
        <v>416</v>
      </c>
      <c r="T18" s="79" t="s">
        <v>429</v>
      </c>
      <c r="U18" s="84" t="s">
        <v>458</v>
      </c>
      <c r="V18" s="84" t="s">
        <v>458</v>
      </c>
      <c r="W18" s="81">
        <v>43571.62944444444</v>
      </c>
      <c r="X18" s="84" t="s">
        <v>524</v>
      </c>
      <c r="Y18" s="79"/>
      <c r="Z18" s="79"/>
      <c r="AA18" s="82" t="s">
        <v>617</v>
      </c>
      <c r="AB18" s="79"/>
      <c r="AC18" s="79" t="b">
        <v>0</v>
      </c>
      <c r="AD18" s="79">
        <v>0</v>
      </c>
      <c r="AE18" s="82" t="s">
        <v>698</v>
      </c>
      <c r="AF18" s="79" t="b">
        <v>0</v>
      </c>
      <c r="AG18" s="79" t="s">
        <v>702</v>
      </c>
      <c r="AH18" s="79"/>
      <c r="AI18" s="82" t="s">
        <v>698</v>
      </c>
      <c r="AJ18" s="79" t="b">
        <v>0</v>
      </c>
      <c r="AK18" s="79">
        <v>0</v>
      </c>
      <c r="AL18" s="82" t="s">
        <v>698</v>
      </c>
      <c r="AM18" s="79" t="s">
        <v>705</v>
      </c>
      <c r="AN18" s="79" t="b">
        <v>0</v>
      </c>
      <c r="AO18" s="82" t="s">
        <v>617</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c r="BE18" s="49"/>
      <c r="BF18" s="48"/>
      <c r="BG18" s="49"/>
      <c r="BH18" s="48"/>
      <c r="BI18" s="49"/>
      <c r="BJ18" s="48"/>
      <c r="BK18" s="49"/>
      <c r="BL18" s="48"/>
    </row>
    <row r="19" spans="1:64" ht="15">
      <c r="A19" s="64" t="s">
        <v>225</v>
      </c>
      <c r="B19" s="64" t="s">
        <v>263</v>
      </c>
      <c r="C19" s="65"/>
      <c r="D19" s="66"/>
      <c r="E19" s="67"/>
      <c r="F19" s="68"/>
      <c r="G19" s="65"/>
      <c r="H19" s="69"/>
      <c r="I19" s="70"/>
      <c r="J19" s="70"/>
      <c r="K19" s="34" t="s">
        <v>65</v>
      </c>
      <c r="L19" s="77">
        <v>46</v>
      </c>
      <c r="M19" s="77"/>
      <c r="N19" s="72"/>
      <c r="O19" s="79" t="s">
        <v>306</v>
      </c>
      <c r="P19" s="81">
        <v>43567.58703703704</v>
      </c>
      <c r="Q19" s="79" t="s">
        <v>324</v>
      </c>
      <c r="R19" s="79"/>
      <c r="S19" s="79"/>
      <c r="T19" s="79"/>
      <c r="U19" s="79"/>
      <c r="V19" s="84" t="s">
        <v>481</v>
      </c>
      <c r="W19" s="81">
        <v>43567.58703703704</v>
      </c>
      <c r="X19" s="84" t="s">
        <v>525</v>
      </c>
      <c r="Y19" s="79"/>
      <c r="Z19" s="79"/>
      <c r="AA19" s="82" t="s">
        <v>618</v>
      </c>
      <c r="AB19" s="79"/>
      <c r="AC19" s="79" t="b">
        <v>0</v>
      </c>
      <c r="AD19" s="79">
        <v>0</v>
      </c>
      <c r="AE19" s="82" t="s">
        <v>698</v>
      </c>
      <c r="AF19" s="79" t="b">
        <v>0</v>
      </c>
      <c r="AG19" s="79" t="s">
        <v>702</v>
      </c>
      <c r="AH19" s="79"/>
      <c r="AI19" s="82" t="s">
        <v>698</v>
      </c>
      <c r="AJ19" s="79" t="b">
        <v>0</v>
      </c>
      <c r="AK19" s="79">
        <v>1</v>
      </c>
      <c r="AL19" s="82" t="s">
        <v>671</v>
      </c>
      <c r="AM19" s="79" t="s">
        <v>713</v>
      </c>
      <c r="AN19" s="79" t="b">
        <v>0</v>
      </c>
      <c r="AO19" s="82" t="s">
        <v>671</v>
      </c>
      <c r="AP19" s="79" t="s">
        <v>176</v>
      </c>
      <c r="AQ19" s="79">
        <v>0</v>
      </c>
      <c r="AR19" s="79">
        <v>0</v>
      </c>
      <c r="AS19" s="79"/>
      <c r="AT19" s="79"/>
      <c r="AU19" s="79"/>
      <c r="AV19" s="79"/>
      <c r="AW19" s="79"/>
      <c r="AX19" s="79"/>
      <c r="AY19" s="79"/>
      <c r="AZ19" s="79"/>
      <c r="BA19">
        <v>3</v>
      </c>
      <c r="BB19" s="78" t="str">
        <f>REPLACE(INDEX(GroupVertices[Group],MATCH(Edges24[[#This Row],[Vertex 1]],GroupVertices[Vertex],0)),1,1,"")</f>
        <v>3</v>
      </c>
      <c r="BC19" s="78" t="str">
        <f>REPLACE(INDEX(GroupVertices[Group],MATCH(Edges24[[#This Row],[Vertex 2]],GroupVertices[Vertex],0)),1,1,"")</f>
        <v>1</v>
      </c>
      <c r="BD19" s="48">
        <v>0</v>
      </c>
      <c r="BE19" s="49">
        <v>0</v>
      </c>
      <c r="BF19" s="48">
        <v>0</v>
      </c>
      <c r="BG19" s="49">
        <v>0</v>
      </c>
      <c r="BH19" s="48">
        <v>0</v>
      </c>
      <c r="BI19" s="49">
        <v>0</v>
      </c>
      <c r="BJ19" s="48">
        <v>20</v>
      </c>
      <c r="BK19" s="49">
        <v>100</v>
      </c>
      <c r="BL19" s="48">
        <v>20</v>
      </c>
    </row>
    <row r="20" spans="1:64" ht="15">
      <c r="A20" s="64" t="s">
        <v>225</v>
      </c>
      <c r="B20" s="64" t="s">
        <v>289</v>
      </c>
      <c r="C20" s="65"/>
      <c r="D20" s="66"/>
      <c r="E20" s="67"/>
      <c r="F20" s="68"/>
      <c r="G20" s="65"/>
      <c r="H20" s="69"/>
      <c r="I20" s="70"/>
      <c r="J20" s="70"/>
      <c r="K20" s="34" t="s">
        <v>65</v>
      </c>
      <c r="L20" s="77">
        <v>47</v>
      </c>
      <c r="M20" s="77"/>
      <c r="N20" s="72"/>
      <c r="O20" s="79" t="s">
        <v>306</v>
      </c>
      <c r="P20" s="81">
        <v>43570.790821759256</v>
      </c>
      <c r="Q20" s="79" t="s">
        <v>325</v>
      </c>
      <c r="R20" s="79"/>
      <c r="S20" s="79"/>
      <c r="T20" s="79"/>
      <c r="U20" s="79"/>
      <c r="V20" s="84" t="s">
        <v>481</v>
      </c>
      <c r="W20" s="81">
        <v>43570.790821759256</v>
      </c>
      <c r="X20" s="84" t="s">
        <v>526</v>
      </c>
      <c r="Y20" s="79"/>
      <c r="Z20" s="79"/>
      <c r="AA20" s="82" t="s">
        <v>619</v>
      </c>
      <c r="AB20" s="79"/>
      <c r="AC20" s="79" t="b">
        <v>0</v>
      </c>
      <c r="AD20" s="79">
        <v>0</v>
      </c>
      <c r="AE20" s="82" t="s">
        <v>698</v>
      </c>
      <c r="AF20" s="79" t="b">
        <v>0</v>
      </c>
      <c r="AG20" s="79" t="s">
        <v>702</v>
      </c>
      <c r="AH20" s="79"/>
      <c r="AI20" s="82" t="s">
        <v>698</v>
      </c>
      <c r="AJ20" s="79" t="b">
        <v>0</v>
      </c>
      <c r="AK20" s="79">
        <v>1</v>
      </c>
      <c r="AL20" s="82" t="s">
        <v>672</v>
      </c>
      <c r="AM20" s="79" t="s">
        <v>713</v>
      </c>
      <c r="AN20" s="79" t="b">
        <v>0</v>
      </c>
      <c r="AO20" s="82" t="s">
        <v>672</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0</v>
      </c>
      <c r="BE20" s="49">
        <v>0</v>
      </c>
      <c r="BF20" s="48">
        <v>0</v>
      </c>
      <c r="BG20" s="49">
        <v>0</v>
      </c>
      <c r="BH20" s="48">
        <v>0</v>
      </c>
      <c r="BI20" s="49">
        <v>0</v>
      </c>
      <c r="BJ20" s="48">
        <v>22</v>
      </c>
      <c r="BK20" s="49">
        <v>100</v>
      </c>
      <c r="BL20" s="48">
        <v>22</v>
      </c>
    </row>
    <row r="21" spans="1:64" ht="15">
      <c r="A21" s="64" t="s">
        <v>225</v>
      </c>
      <c r="B21" s="64" t="s">
        <v>263</v>
      </c>
      <c r="C21" s="65"/>
      <c r="D21" s="66"/>
      <c r="E21" s="67"/>
      <c r="F21" s="68"/>
      <c r="G21" s="65"/>
      <c r="H21" s="69"/>
      <c r="I21" s="70"/>
      <c r="J21" s="70"/>
      <c r="K21" s="34" t="s">
        <v>65</v>
      </c>
      <c r="L21" s="77">
        <v>49</v>
      </c>
      <c r="M21" s="77"/>
      <c r="N21" s="72"/>
      <c r="O21" s="79" t="s">
        <v>306</v>
      </c>
      <c r="P21" s="81">
        <v>43571.64172453704</v>
      </c>
      <c r="Q21" s="79" t="s">
        <v>326</v>
      </c>
      <c r="R21" s="79"/>
      <c r="S21" s="79"/>
      <c r="T21" s="79"/>
      <c r="U21" s="79"/>
      <c r="V21" s="84" t="s">
        <v>481</v>
      </c>
      <c r="W21" s="81">
        <v>43571.64172453704</v>
      </c>
      <c r="X21" s="84" t="s">
        <v>527</v>
      </c>
      <c r="Y21" s="79"/>
      <c r="Z21" s="79"/>
      <c r="AA21" s="82" t="s">
        <v>620</v>
      </c>
      <c r="AB21" s="79"/>
      <c r="AC21" s="79" t="b">
        <v>0</v>
      </c>
      <c r="AD21" s="79">
        <v>0</v>
      </c>
      <c r="AE21" s="82" t="s">
        <v>698</v>
      </c>
      <c r="AF21" s="79" t="b">
        <v>0</v>
      </c>
      <c r="AG21" s="79" t="s">
        <v>702</v>
      </c>
      <c r="AH21" s="79"/>
      <c r="AI21" s="82" t="s">
        <v>698</v>
      </c>
      <c r="AJ21" s="79" t="b">
        <v>0</v>
      </c>
      <c r="AK21" s="79">
        <v>2</v>
      </c>
      <c r="AL21" s="82" t="s">
        <v>675</v>
      </c>
      <c r="AM21" s="79" t="s">
        <v>713</v>
      </c>
      <c r="AN21" s="79" t="b">
        <v>0</v>
      </c>
      <c r="AO21" s="82" t="s">
        <v>675</v>
      </c>
      <c r="AP21" s="79" t="s">
        <v>176</v>
      </c>
      <c r="AQ21" s="79">
        <v>0</v>
      </c>
      <c r="AR21" s="79">
        <v>0</v>
      </c>
      <c r="AS21" s="79"/>
      <c r="AT21" s="79"/>
      <c r="AU21" s="79"/>
      <c r="AV21" s="79"/>
      <c r="AW21" s="79"/>
      <c r="AX21" s="79"/>
      <c r="AY21" s="79"/>
      <c r="AZ21" s="79"/>
      <c r="BA21">
        <v>3</v>
      </c>
      <c r="BB21" s="78" t="str">
        <f>REPLACE(INDEX(GroupVertices[Group],MATCH(Edges24[[#This Row],[Vertex 1]],GroupVertices[Vertex],0)),1,1,"")</f>
        <v>3</v>
      </c>
      <c r="BC21" s="78" t="str">
        <f>REPLACE(INDEX(GroupVertices[Group],MATCH(Edges24[[#This Row],[Vertex 2]],GroupVertices[Vertex],0)),1,1,"")</f>
        <v>1</v>
      </c>
      <c r="BD21" s="48">
        <v>0</v>
      </c>
      <c r="BE21" s="49">
        <v>0</v>
      </c>
      <c r="BF21" s="48">
        <v>0</v>
      </c>
      <c r="BG21" s="49">
        <v>0</v>
      </c>
      <c r="BH21" s="48">
        <v>0</v>
      </c>
      <c r="BI21" s="49">
        <v>0</v>
      </c>
      <c r="BJ21" s="48">
        <v>22</v>
      </c>
      <c r="BK21" s="49">
        <v>100</v>
      </c>
      <c r="BL21" s="48">
        <v>22</v>
      </c>
    </row>
    <row r="22" spans="1:64" ht="15">
      <c r="A22" s="64" t="s">
        <v>226</v>
      </c>
      <c r="B22" s="64" t="s">
        <v>290</v>
      </c>
      <c r="C22" s="65"/>
      <c r="D22" s="66"/>
      <c r="E22" s="67"/>
      <c r="F22" s="68"/>
      <c r="G22" s="65"/>
      <c r="H22" s="69"/>
      <c r="I22" s="70"/>
      <c r="J22" s="70"/>
      <c r="K22" s="34" t="s">
        <v>65</v>
      </c>
      <c r="L22" s="77">
        <v>50</v>
      </c>
      <c r="M22" s="77"/>
      <c r="N22" s="72"/>
      <c r="O22" s="79" t="s">
        <v>306</v>
      </c>
      <c r="P22" s="81">
        <v>43571.67737268518</v>
      </c>
      <c r="Q22" s="79" t="s">
        <v>327</v>
      </c>
      <c r="R22" s="79"/>
      <c r="S22" s="79"/>
      <c r="T22" s="79" t="s">
        <v>430</v>
      </c>
      <c r="U22" s="84" t="s">
        <v>459</v>
      </c>
      <c r="V22" s="84" t="s">
        <v>459</v>
      </c>
      <c r="W22" s="81">
        <v>43571.67737268518</v>
      </c>
      <c r="X22" s="84" t="s">
        <v>528</v>
      </c>
      <c r="Y22" s="79"/>
      <c r="Z22" s="79"/>
      <c r="AA22" s="82" t="s">
        <v>621</v>
      </c>
      <c r="AB22" s="79"/>
      <c r="AC22" s="79" t="b">
        <v>0</v>
      </c>
      <c r="AD22" s="79">
        <v>0</v>
      </c>
      <c r="AE22" s="82" t="s">
        <v>698</v>
      </c>
      <c r="AF22" s="79" t="b">
        <v>0</v>
      </c>
      <c r="AG22" s="79" t="s">
        <v>702</v>
      </c>
      <c r="AH22" s="79"/>
      <c r="AI22" s="82" t="s">
        <v>698</v>
      </c>
      <c r="AJ22" s="79" t="b">
        <v>0</v>
      </c>
      <c r="AK22" s="79">
        <v>1</v>
      </c>
      <c r="AL22" s="82" t="s">
        <v>698</v>
      </c>
      <c r="AM22" s="79" t="s">
        <v>705</v>
      </c>
      <c r="AN22" s="79" t="b">
        <v>0</v>
      </c>
      <c r="AO22" s="82" t="s">
        <v>621</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227</v>
      </c>
      <c r="B23" s="64" t="s">
        <v>227</v>
      </c>
      <c r="C23" s="65"/>
      <c r="D23" s="66"/>
      <c r="E23" s="67"/>
      <c r="F23" s="68"/>
      <c r="G23" s="65"/>
      <c r="H23" s="69"/>
      <c r="I23" s="70"/>
      <c r="J23" s="70"/>
      <c r="K23" s="34" t="s">
        <v>65</v>
      </c>
      <c r="L23" s="77">
        <v>52</v>
      </c>
      <c r="M23" s="77"/>
      <c r="N23" s="72"/>
      <c r="O23" s="79" t="s">
        <v>176</v>
      </c>
      <c r="P23" s="81">
        <v>43571.68109953704</v>
      </c>
      <c r="Q23" s="79" t="s">
        <v>328</v>
      </c>
      <c r="R23" s="84" t="s">
        <v>390</v>
      </c>
      <c r="S23" s="79" t="s">
        <v>411</v>
      </c>
      <c r="T23" s="79" t="s">
        <v>263</v>
      </c>
      <c r="U23" s="79"/>
      <c r="V23" s="84" t="s">
        <v>482</v>
      </c>
      <c r="W23" s="81">
        <v>43571.68109953704</v>
      </c>
      <c r="X23" s="84" t="s">
        <v>529</v>
      </c>
      <c r="Y23" s="79"/>
      <c r="Z23" s="79"/>
      <c r="AA23" s="82" t="s">
        <v>622</v>
      </c>
      <c r="AB23" s="79"/>
      <c r="AC23" s="79" t="b">
        <v>0</v>
      </c>
      <c r="AD23" s="79">
        <v>0</v>
      </c>
      <c r="AE23" s="82" t="s">
        <v>698</v>
      </c>
      <c r="AF23" s="79" t="b">
        <v>0</v>
      </c>
      <c r="AG23" s="79" t="s">
        <v>702</v>
      </c>
      <c r="AH23" s="79"/>
      <c r="AI23" s="82" t="s">
        <v>698</v>
      </c>
      <c r="AJ23" s="79" t="b">
        <v>0</v>
      </c>
      <c r="AK23" s="79">
        <v>0</v>
      </c>
      <c r="AL23" s="82" t="s">
        <v>698</v>
      </c>
      <c r="AM23" s="79" t="s">
        <v>714</v>
      </c>
      <c r="AN23" s="79" t="b">
        <v>0</v>
      </c>
      <c r="AO23" s="82" t="s">
        <v>622</v>
      </c>
      <c r="AP23" s="79" t="s">
        <v>176</v>
      </c>
      <c r="AQ23" s="79">
        <v>0</v>
      </c>
      <c r="AR23" s="79">
        <v>0</v>
      </c>
      <c r="AS23" s="79"/>
      <c r="AT23" s="79"/>
      <c r="AU23" s="79"/>
      <c r="AV23" s="79"/>
      <c r="AW23" s="79"/>
      <c r="AX23" s="79"/>
      <c r="AY23" s="79"/>
      <c r="AZ23" s="79"/>
      <c r="BA23">
        <v>1</v>
      </c>
      <c r="BB23" s="78" t="str">
        <f>REPLACE(INDEX(GroupVertices[Group],MATCH(Edges24[[#This Row],[Vertex 1]],GroupVertices[Vertex],0)),1,1,"")</f>
        <v>11</v>
      </c>
      <c r="BC23" s="78" t="str">
        <f>REPLACE(INDEX(GroupVertices[Group],MATCH(Edges24[[#This Row],[Vertex 2]],GroupVertices[Vertex],0)),1,1,"")</f>
        <v>11</v>
      </c>
      <c r="BD23" s="48">
        <v>1</v>
      </c>
      <c r="BE23" s="49">
        <v>5.2631578947368425</v>
      </c>
      <c r="BF23" s="48">
        <v>0</v>
      </c>
      <c r="BG23" s="49">
        <v>0</v>
      </c>
      <c r="BH23" s="48">
        <v>0</v>
      </c>
      <c r="BI23" s="49">
        <v>0</v>
      </c>
      <c r="BJ23" s="48">
        <v>18</v>
      </c>
      <c r="BK23" s="49">
        <v>94.73684210526316</v>
      </c>
      <c r="BL23" s="48">
        <v>19</v>
      </c>
    </row>
    <row r="24" spans="1:64" ht="15">
      <c r="A24" s="64" t="s">
        <v>228</v>
      </c>
      <c r="B24" s="64" t="s">
        <v>231</v>
      </c>
      <c r="C24" s="65"/>
      <c r="D24" s="66"/>
      <c r="E24" s="67"/>
      <c r="F24" s="68"/>
      <c r="G24" s="65"/>
      <c r="H24" s="69"/>
      <c r="I24" s="70"/>
      <c r="J24" s="70"/>
      <c r="K24" s="34" t="s">
        <v>65</v>
      </c>
      <c r="L24" s="77">
        <v>53</v>
      </c>
      <c r="M24" s="77"/>
      <c r="N24" s="72"/>
      <c r="O24" s="79" t="s">
        <v>306</v>
      </c>
      <c r="P24" s="81">
        <v>43572.183900462966</v>
      </c>
      <c r="Q24" s="79" t="s">
        <v>329</v>
      </c>
      <c r="R24" s="79"/>
      <c r="S24" s="79"/>
      <c r="T24" s="79" t="s">
        <v>263</v>
      </c>
      <c r="U24" s="84" t="s">
        <v>460</v>
      </c>
      <c r="V24" s="84" t="s">
        <v>460</v>
      </c>
      <c r="W24" s="81">
        <v>43572.183900462966</v>
      </c>
      <c r="X24" s="84" t="s">
        <v>530</v>
      </c>
      <c r="Y24" s="79"/>
      <c r="Z24" s="79"/>
      <c r="AA24" s="82" t="s">
        <v>623</v>
      </c>
      <c r="AB24" s="79"/>
      <c r="AC24" s="79" t="b">
        <v>0</v>
      </c>
      <c r="AD24" s="79">
        <v>0</v>
      </c>
      <c r="AE24" s="82" t="s">
        <v>698</v>
      </c>
      <c r="AF24" s="79" t="b">
        <v>0</v>
      </c>
      <c r="AG24" s="79" t="s">
        <v>702</v>
      </c>
      <c r="AH24" s="79"/>
      <c r="AI24" s="82" t="s">
        <v>698</v>
      </c>
      <c r="AJ24" s="79" t="b">
        <v>0</v>
      </c>
      <c r="AK24" s="79">
        <v>7</v>
      </c>
      <c r="AL24" s="82" t="s">
        <v>626</v>
      </c>
      <c r="AM24" s="79" t="s">
        <v>713</v>
      </c>
      <c r="AN24" s="79" t="b">
        <v>0</v>
      </c>
      <c r="AO24" s="82" t="s">
        <v>626</v>
      </c>
      <c r="AP24" s="79" t="s">
        <v>176</v>
      </c>
      <c r="AQ24" s="79">
        <v>0</v>
      </c>
      <c r="AR24" s="79">
        <v>0</v>
      </c>
      <c r="AS24" s="79"/>
      <c r="AT24" s="79"/>
      <c r="AU24" s="79"/>
      <c r="AV24" s="79"/>
      <c r="AW24" s="79"/>
      <c r="AX24" s="79"/>
      <c r="AY24" s="79"/>
      <c r="AZ24" s="79"/>
      <c r="BA24">
        <v>1</v>
      </c>
      <c r="BB24" s="78" t="str">
        <f>REPLACE(INDEX(GroupVertices[Group],MATCH(Edges24[[#This Row],[Vertex 1]],GroupVertices[Vertex],0)),1,1,"")</f>
        <v>10</v>
      </c>
      <c r="BC24" s="78" t="str">
        <f>REPLACE(INDEX(GroupVertices[Group],MATCH(Edges24[[#This Row],[Vertex 2]],GroupVertices[Vertex],0)),1,1,"")</f>
        <v>10</v>
      </c>
      <c r="BD24" s="48">
        <v>0</v>
      </c>
      <c r="BE24" s="49">
        <v>0</v>
      </c>
      <c r="BF24" s="48">
        <v>0</v>
      </c>
      <c r="BG24" s="49">
        <v>0</v>
      </c>
      <c r="BH24" s="48">
        <v>0</v>
      </c>
      <c r="BI24" s="49">
        <v>0</v>
      </c>
      <c r="BJ24" s="48">
        <v>13</v>
      </c>
      <c r="BK24" s="49">
        <v>100</v>
      </c>
      <c r="BL24" s="48">
        <v>13</v>
      </c>
    </row>
    <row r="25" spans="1:64" ht="15">
      <c r="A25" s="64" t="s">
        <v>229</v>
      </c>
      <c r="B25" s="64" t="s">
        <v>231</v>
      </c>
      <c r="C25" s="65"/>
      <c r="D25" s="66"/>
      <c r="E25" s="67"/>
      <c r="F25" s="68"/>
      <c r="G25" s="65"/>
      <c r="H25" s="69"/>
      <c r="I25" s="70"/>
      <c r="J25" s="70"/>
      <c r="K25" s="34" t="s">
        <v>65</v>
      </c>
      <c r="L25" s="77">
        <v>54</v>
      </c>
      <c r="M25" s="77"/>
      <c r="N25" s="72"/>
      <c r="O25" s="79" t="s">
        <v>306</v>
      </c>
      <c r="P25" s="81">
        <v>43572.24829861111</v>
      </c>
      <c r="Q25" s="79" t="s">
        <v>329</v>
      </c>
      <c r="R25" s="79"/>
      <c r="S25" s="79"/>
      <c r="T25" s="79" t="s">
        <v>263</v>
      </c>
      <c r="U25" s="84" t="s">
        <v>460</v>
      </c>
      <c r="V25" s="84" t="s">
        <v>460</v>
      </c>
      <c r="W25" s="81">
        <v>43572.24829861111</v>
      </c>
      <c r="X25" s="84" t="s">
        <v>531</v>
      </c>
      <c r="Y25" s="79"/>
      <c r="Z25" s="79"/>
      <c r="AA25" s="82" t="s">
        <v>624</v>
      </c>
      <c r="AB25" s="79"/>
      <c r="AC25" s="79" t="b">
        <v>0</v>
      </c>
      <c r="AD25" s="79">
        <v>0</v>
      </c>
      <c r="AE25" s="82" t="s">
        <v>698</v>
      </c>
      <c r="AF25" s="79" t="b">
        <v>0</v>
      </c>
      <c r="AG25" s="79" t="s">
        <v>702</v>
      </c>
      <c r="AH25" s="79"/>
      <c r="AI25" s="82" t="s">
        <v>698</v>
      </c>
      <c r="AJ25" s="79" t="b">
        <v>0</v>
      </c>
      <c r="AK25" s="79">
        <v>7</v>
      </c>
      <c r="AL25" s="82" t="s">
        <v>626</v>
      </c>
      <c r="AM25" s="79" t="s">
        <v>715</v>
      </c>
      <c r="AN25" s="79" t="b">
        <v>0</v>
      </c>
      <c r="AO25" s="82" t="s">
        <v>626</v>
      </c>
      <c r="AP25" s="79" t="s">
        <v>176</v>
      </c>
      <c r="AQ25" s="79">
        <v>0</v>
      </c>
      <c r="AR25" s="79">
        <v>0</v>
      </c>
      <c r="AS25" s="79"/>
      <c r="AT25" s="79"/>
      <c r="AU25" s="79"/>
      <c r="AV25" s="79"/>
      <c r="AW25" s="79"/>
      <c r="AX25" s="79"/>
      <c r="AY25" s="79"/>
      <c r="AZ25" s="79"/>
      <c r="BA25">
        <v>1</v>
      </c>
      <c r="BB25" s="78" t="str">
        <f>REPLACE(INDEX(GroupVertices[Group],MATCH(Edges24[[#This Row],[Vertex 1]],GroupVertices[Vertex],0)),1,1,"")</f>
        <v>10</v>
      </c>
      <c r="BC25" s="78" t="str">
        <f>REPLACE(INDEX(GroupVertices[Group],MATCH(Edges24[[#This Row],[Vertex 2]],GroupVertices[Vertex],0)),1,1,"")</f>
        <v>10</v>
      </c>
      <c r="BD25" s="48">
        <v>0</v>
      </c>
      <c r="BE25" s="49">
        <v>0</v>
      </c>
      <c r="BF25" s="48">
        <v>0</v>
      </c>
      <c r="BG25" s="49">
        <v>0</v>
      </c>
      <c r="BH25" s="48">
        <v>0</v>
      </c>
      <c r="BI25" s="49">
        <v>0</v>
      </c>
      <c r="BJ25" s="48">
        <v>13</v>
      </c>
      <c r="BK25" s="49">
        <v>100</v>
      </c>
      <c r="BL25" s="48">
        <v>13</v>
      </c>
    </row>
    <row r="26" spans="1:64" ht="15">
      <c r="A26" s="64" t="s">
        <v>230</v>
      </c>
      <c r="B26" s="64" t="s">
        <v>289</v>
      </c>
      <c r="C26" s="65"/>
      <c r="D26" s="66"/>
      <c r="E26" s="67"/>
      <c r="F26" s="68"/>
      <c r="G26" s="65"/>
      <c r="H26" s="69"/>
      <c r="I26" s="70"/>
      <c r="J26" s="70"/>
      <c r="K26" s="34" t="s">
        <v>65</v>
      </c>
      <c r="L26" s="77">
        <v>55</v>
      </c>
      <c r="M26" s="77"/>
      <c r="N26" s="72"/>
      <c r="O26" s="79" t="s">
        <v>306</v>
      </c>
      <c r="P26" s="81">
        <v>43572.457395833335</v>
      </c>
      <c r="Q26" s="79" t="s">
        <v>325</v>
      </c>
      <c r="R26" s="79"/>
      <c r="S26" s="79"/>
      <c r="T26" s="79"/>
      <c r="U26" s="79"/>
      <c r="V26" s="84" t="s">
        <v>483</v>
      </c>
      <c r="W26" s="81">
        <v>43572.457395833335</v>
      </c>
      <c r="X26" s="84" t="s">
        <v>532</v>
      </c>
      <c r="Y26" s="79"/>
      <c r="Z26" s="79"/>
      <c r="AA26" s="82" t="s">
        <v>625</v>
      </c>
      <c r="AB26" s="79"/>
      <c r="AC26" s="79" t="b">
        <v>0</v>
      </c>
      <c r="AD26" s="79">
        <v>0</v>
      </c>
      <c r="AE26" s="82" t="s">
        <v>698</v>
      </c>
      <c r="AF26" s="79" t="b">
        <v>0</v>
      </c>
      <c r="AG26" s="79" t="s">
        <v>702</v>
      </c>
      <c r="AH26" s="79"/>
      <c r="AI26" s="82" t="s">
        <v>698</v>
      </c>
      <c r="AJ26" s="79" t="b">
        <v>0</v>
      </c>
      <c r="AK26" s="79">
        <v>2</v>
      </c>
      <c r="AL26" s="82" t="s">
        <v>672</v>
      </c>
      <c r="AM26" s="79" t="s">
        <v>716</v>
      </c>
      <c r="AN26" s="79" t="b">
        <v>0</v>
      </c>
      <c r="AO26" s="82" t="s">
        <v>672</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0</v>
      </c>
      <c r="BE26" s="49">
        <v>0</v>
      </c>
      <c r="BF26" s="48">
        <v>0</v>
      </c>
      <c r="BG26" s="49">
        <v>0</v>
      </c>
      <c r="BH26" s="48">
        <v>0</v>
      </c>
      <c r="BI26" s="49">
        <v>0</v>
      </c>
      <c r="BJ26" s="48">
        <v>22</v>
      </c>
      <c r="BK26" s="49">
        <v>100</v>
      </c>
      <c r="BL26" s="48">
        <v>22</v>
      </c>
    </row>
    <row r="27" spans="1:64" ht="15">
      <c r="A27" s="64" t="s">
        <v>231</v>
      </c>
      <c r="B27" s="64" t="s">
        <v>231</v>
      </c>
      <c r="C27" s="65"/>
      <c r="D27" s="66"/>
      <c r="E27" s="67"/>
      <c r="F27" s="68"/>
      <c r="G27" s="65"/>
      <c r="H27" s="69"/>
      <c r="I27" s="70"/>
      <c r="J27" s="70"/>
      <c r="K27" s="34" t="s">
        <v>65</v>
      </c>
      <c r="L27" s="77">
        <v>56</v>
      </c>
      <c r="M27" s="77"/>
      <c r="N27" s="72"/>
      <c r="O27" s="79" t="s">
        <v>176</v>
      </c>
      <c r="P27" s="81">
        <v>43571.83777777778</v>
      </c>
      <c r="Q27" s="79" t="s">
        <v>330</v>
      </c>
      <c r="R27" s="79"/>
      <c r="S27" s="79"/>
      <c r="T27" s="79" t="s">
        <v>263</v>
      </c>
      <c r="U27" s="84" t="s">
        <v>460</v>
      </c>
      <c r="V27" s="84" t="s">
        <v>460</v>
      </c>
      <c r="W27" s="81">
        <v>43571.83777777778</v>
      </c>
      <c r="X27" s="84" t="s">
        <v>533</v>
      </c>
      <c r="Y27" s="79"/>
      <c r="Z27" s="79"/>
      <c r="AA27" s="82" t="s">
        <v>626</v>
      </c>
      <c r="AB27" s="79"/>
      <c r="AC27" s="79" t="b">
        <v>0</v>
      </c>
      <c r="AD27" s="79">
        <v>58</v>
      </c>
      <c r="AE27" s="82" t="s">
        <v>698</v>
      </c>
      <c r="AF27" s="79" t="b">
        <v>0</v>
      </c>
      <c r="AG27" s="79" t="s">
        <v>702</v>
      </c>
      <c r="AH27" s="79"/>
      <c r="AI27" s="82" t="s">
        <v>698</v>
      </c>
      <c r="AJ27" s="79" t="b">
        <v>0</v>
      </c>
      <c r="AK27" s="79">
        <v>3</v>
      </c>
      <c r="AL27" s="82" t="s">
        <v>698</v>
      </c>
      <c r="AM27" s="79" t="s">
        <v>717</v>
      </c>
      <c r="AN27" s="79" t="b">
        <v>0</v>
      </c>
      <c r="AO27" s="82" t="s">
        <v>626</v>
      </c>
      <c r="AP27" s="79" t="s">
        <v>176</v>
      </c>
      <c r="AQ27" s="79">
        <v>0</v>
      </c>
      <c r="AR27" s="79">
        <v>0</v>
      </c>
      <c r="AS27" s="79"/>
      <c r="AT27" s="79"/>
      <c r="AU27" s="79"/>
      <c r="AV27" s="79"/>
      <c r="AW27" s="79"/>
      <c r="AX27" s="79"/>
      <c r="AY27" s="79"/>
      <c r="AZ27" s="79"/>
      <c r="BA27">
        <v>1</v>
      </c>
      <c r="BB27" s="78" t="str">
        <f>REPLACE(INDEX(GroupVertices[Group],MATCH(Edges24[[#This Row],[Vertex 1]],GroupVertices[Vertex],0)),1,1,"")</f>
        <v>10</v>
      </c>
      <c r="BC27" s="78" t="str">
        <f>REPLACE(INDEX(GroupVertices[Group],MATCH(Edges24[[#This Row],[Vertex 2]],GroupVertices[Vertex],0)),1,1,"")</f>
        <v>10</v>
      </c>
      <c r="BD27" s="48">
        <v>0</v>
      </c>
      <c r="BE27" s="49">
        <v>0</v>
      </c>
      <c r="BF27" s="48">
        <v>0</v>
      </c>
      <c r="BG27" s="49">
        <v>0</v>
      </c>
      <c r="BH27" s="48">
        <v>0</v>
      </c>
      <c r="BI27" s="49">
        <v>0</v>
      </c>
      <c r="BJ27" s="48">
        <v>11</v>
      </c>
      <c r="BK27" s="49">
        <v>100</v>
      </c>
      <c r="BL27" s="48">
        <v>11</v>
      </c>
    </row>
    <row r="28" spans="1:64" ht="15">
      <c r="A28" s="64" t="s">
        <v>232</v>
      </c>
      <c r="B28" s="64" t="s">
        <v>231</v>
      </c>
      <c r="C28" s="65"/>
      <c r="D28" s="66"/>
      <c r="E28" s="67"/>
      <c r="F28" s="68"/>
      <c r="G28" s="65"/>
      <c r="H28" s="69"/>
      <c r="I28" s="70"/>
      <c r="J28" s="70"/>
      <c r="K28" s="34" t="s">
        <v>65</v>
      </c>
      <c r="L28" s="77">
        <v>57</v>
      </c>
      <c r="M28" s="77"/>
      <c r="N28" s="72"/>
      <c r="O28" s="79" t="s">
        <v>306</v>
      </c>
      <c r="P28" s="81">
        <v>43572.60196759259</v>
      </c>
      <c r="Q28" s="79" t="s">
        <v>329</v>
      </c>
      <c r="R28" s="79"/>
      <c r="S28" s="79"/>
      <c r="T28" s="79" t="s">
        <v>263</v>
      </c>
      <c r="U28" s="84" t="s">
        <v>460</v>
      </c>
      <c r="V28" s="84" t="s">
        <v>460</v>
      </c>
      <c r="W28" s="81">
        <v>43572.60196759259</v>
      </c>
      <c r="X28" s="84" t="s">
        <v>534</v>
      </c>
      <c r="Y28" s="79"/>
      <c r="Z28" s="79"/>
      <c r="AA28" s="82" t="s">
        <v>627</v>
      </c>
      <c r="AB28" s="79"/>
      <c r="AC28" s="79" t="b">
        <v>0</v>
      </c>
      <c r="AD28" s="79">
        <v>0</v>
      </c>
      <c r="AE28" s="82" t="s">
        <v>698</v>
      </c>
      <c r="AF28" s="79" t="b">
        <v>0</v>
      </c>
      <c r="AG28" s="79" t="s">
        <v>702</v>
      </c>
      <c r="AH28" s="79"/>
      <c r="AI28" s="82" t="s">
        <v>698</v>
      </c>
      <c r="AJ28" s="79" t="b">
        <v>0</v>
      </c>
      <c r="AK28" s="79">
        <v>7</v>
      </c>
      <c r="AL28" s="82" t="s">
        <v>626</v>
      </c>
      <c r="AM28" s="79" t="s">
        <v>715</v>
      </c>
      <c r="AN28" s="79" t="b">
        <v>0</v>
      </c>
      <c r="AO28" s="82" t="s">
        <v>626</v>
      </c>
      <c r="AP28" s="79" t="s">
        <v>176</v>
      </c>
      <c r="AQ28" s="79">
        <v>0</v>
      </c>
      <c r="AR28" s="79">
        <v>0</v>
      </c>
      <c r="AS28" s="79"/>
      <c r="AT28" s="79"/>
      <c r="AU28" s="79"/>
      <c r="AV28" s="79"/>
      <c r="AW28" s="79"/>
      <c r="AX28" s="79"/>
      <c r="AY28" s="79"/>
      <c r="AZ28" s="79"/>
      <c r="BA28">
        <v>1</v>
      </c>
      <c r="BB28" s="78" t="str">
        <f>REPLACE(INDEX(GroupVertices[Group],MATCH(Edges24[[#This Row],[Vertex 1]],GroupVertices[Vertex],0)),1,1,"")</f>
        <v>10</v>
      </c>
      <c r="BC28" s="78" t="str">
        <f>REPLACE(INDEX(GroupVertices[Group],MATCH(Edges24[[#This Row],[Vertex 2]],GroupVertices[Vertex],0)),1,1,"")</f>
        <v>10</v>
      </c>
      <c r="BD28" s="48">
        <v>0</v>
      </c>
      <c r="BE28" s="49">
        <v>0</v>
      </c>
      <c r="BF28" s="48">
        <v>0</v>
      </c>
      <c r="BG28" s="49">
        <v>0</v>
      </c>
      <c r="BH28" s="48">
        <v>0</v>
      </c>
      <c r="BI28" s="49">
        <v>0</v>
      </c>
      <c r="BJ28" s="48">
        <v>13</v>
      </c>
      <c r="BK28" s="49">
        <v>100</v>
      </c>
      <c r="BL28" s="48">
        <v>13</v>
      </c>
    </row>
    <row r="29" spans="1:64" ht="15">
      <c r="A29" s="64" t="s">
        <v>233</v>
      </c>
      <c r="B29" s="64" t="s">
        <v>233</v>
      </c>
      <c r="C29" s="65"/>
      <c r="D29" s="66"/>
      <c r="E29" s="67"/>
      <c r="F29" s="68"/>
      <c r="G29" s="65"/>
      <c r="H29" s="69"/>
      <c r="I29" s="70"/>
      <c r="J29" s="70"/>
      <c r="K29" s="34" t="s">
        <v>65</v>
      </c>
      <c r="L29" s="77">
        <v>58</v>
      </c>
      <c r="M29" s="77"/>
      <c r="N29" s="72"/>
      <c r="O29" s="79" t="s">
        <v>176</v>
      </c>
      <c r="P29" s="81">
        <v>43572.62375</v>
      </c>
      <c r="Q29" s="79" t="s">
        <v>331</v>
      </c>
      <c r="R29" s="84" t="s">
        <v>393</v>
      </c>
      <c r="S29" s="79" t="s">
        <v>414</v>
      </c>
      <c r="T29" s="79" t="s">
        <v>431</v>
      </c>
      <c r="U29" s="84" t="s">
        <v>461</v>
      </c>
      <c r="V29" s="84" t="s">
        <v>461</v>
      </c>
      <c r="W29" s="81">
        <v>43572.62375</v>
      </c>
      <c r="X29" s="84" t="s">
        <v>535</v>
      </c>
      <c r="Y29" s="79"/>
      <c r="Z29" s="79"/>
      <c r="AA29" s="82" t="s">
        <v>628</v>
      </c>
      <c r="AB29" s="79"/>
      <c r="AC29" s="79" t="b">
        <v>0</v>
      </c>
      <c r="AD29" s="79">
        <v>0</v>
      </c>
      <c r="AE29" s="82" t="s">
        <v>698</v>
      </c>
      <c r="AF29" s="79" t="b">
        <v>0</v>
      </c>
      <c r="AG29" s="79" t="s">
        <v>702</v>
      </c>
      <c r="AH29" s="79"/>
      <c r="AI29" s="82" t="s">
        <v>698</v>
      </c>
      <c r="AJ29" s="79" t="b">
        <v>0</v>
      </c>
      <c r="AK29" s="79">
        <v>0</v>
      </c>
      <c r="AL29" s="82" t="s">
        <v>698</v>
      </c>
      <c r="AM29" s="79" t="s">
        <v>705</v>
      </c>
      <c r="AN29" s="79" t="b">
        <v>0</v>
      </c>
      <c r="AO29" s="82" t="s">
        <v>628</v>
      </c>
      <c r="AP29" s="79" t="s">
        <v>176</v>
      </c>
      <c r="AQ29" s="79">
        <v>0</v>
      </c>
      <c r="AR29" s="79">
        <v>0</v>
      </c>
      <c r="AS29" s="79"/>
      <c r="AT29" s="79"/>
      <c r="AU29" s="79"/>
      <c r="AV29" s="79"/>
      <c r="AW29" s="79"/>
      <c r="AX29" s="79"/>
      <c r="AY29" s="79"/>
      <c r="AZ29" s="79"/>
      <c r="BA29">
        <v>1</v>
      </c>
      <c r="BB29" s="78" t="str">
        <f>REPLACE(INDEX(GroupVertices[Group],MATCH(Edges24[[#This Row],[Vertex 1]],GroupVertices[Vertex],0)),1,1,"")</f>
        <v>11</v>
      </c>
      <c r="BC29" s="78" t="str">
        <f>REPLACE(INDEX(GroupVertices[Group],MATCH(Edges24[[#This Row],[Vertex 2]],GroupVertices[Vertex],0)),1,1,"")</f>
        <v>11</v>
      </c>
      <c r="BD29" s="48">
        <v>0</v>
      </c>
      <c r="BE29" s="49">
        <v>0</v>
      </c>
      <c r="BF29" s="48">
        <v>0</v>
      </c>
      <c r="BG29" s="49">
        <v>0</v>
      </c>
      <c r="BH29" s="48">
        <v>0</v>
      </c>
      <c r="BI29" s="49">
        <v>0</v>
      </c>
      <c r="BJ29" s="48">
        <v>31</v>
      </c>
      <c r="BK29" s="49">
        <v>100</v>
      </c>
      <c r="BL29" s="48">
        <v>31</v>
      </c>
    </row>
    <row r="30" spans="1:64" ht="15">
      <c r="A30" s="64" t="s">
        <v>234</v>
      </c>
      <c r="B30" s="64" t="s">
        <v>235</v>
      </c>
      <c r="C30" s="65"/>
      <c r="D30" s="66"/>
      <c r="E30" s="67"/>
      <c r="F30" s="68"/>
      <c r="G30" s="65"/>
      <c r="H30" s="69"/>
      <c r="I30" s="70"/>
      <c r="J30" s="70"/>
      <c r="K30" s="34" t="s">
        <v>65</v>
      </c>
      <c r="L30" s="77">
        <v>59</v>
      </c>
      <c r="M30" s="77"/>
      <c r="N30" s="72"/>
      <c r="O30" s="79" t="s">
        <v>306</v>
      </c>
      <c r="P30" s="81">
        <v>43573.49380787037</v>
      </c>
      <c r="Q30" s="79" t="s">
        <v>332</v>
      </c>
      <c r="R30" s="79"/>
      <c r="S30" s="79"/>
      <c r="T30" s="79"/>
      <c r="U30" s="79"/>
      <c r="V30" s="84" t="s">
        <v>484</v>
      </c>
      <c r="W30" s="81">
        <v>43573.49380787037</v>
      </c>
      <c r="X30" s="84" t="s">
        <v>536</v>
      </c>
      <c r="Y30" s="79"/>
      <c r="Z30" s="79"/>
      <c r="AA30" s="82" t="s">
        <v>629</v>
      </c>
      <c r="AB30" s="79"/>
      <c r="AC30" s="79" t="b">
        <v>0</v>
      </c>
      <c r="AD30" s="79">
        <v>0</v>
      </c>
      <c r="AE30" s="82" t="s">
        <v>698</v>
      </c>
      <c r="AF30" s="79" t="b">
        <v>0</v>
      </c>
      <c r="AG30" s="79" t="s">
        <v>702</v>
      </c>
      <c r="AH30" s="79"/>
      <c r="AI30" s="82" t="s">
        <v>698</v>
      </c>
      <c r="AJ30" s="79" t="b">
        <v>0</v>
      </c>
      <c r="AK30" s="79">
        <v>4</v>
      </c>
      <c r="AL30" s="82" t="s">
        <v>621</v>
      </c>
      <c r="AM30" s="79" t="s">
        <v>715</v>
      </c>
      <c r="AN30" s="79" t="b">
        <v>0</v>
      </c>
      <c r="AO30" s="82" t="s">
        <v>621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235</v>
      </c>
      <c r="B31" s="64" t="s">
        <v>263</v>
      </c>
      <c r="C31" s="65"/>
      <c r="D31" s="66"/>
      <c r="E31" s="67"/>
      <c r="F31" s="68"/>
      <c r="G31" s="65"/>
      <c r="H31" s="69"/>
      <c r="I31" s="70"/>
      <c r="J31" s="70"/>
      <c r="K31" s="34" t="s">
        <v>65</v>
      </c>
      <c r="L31" s="77">
        <v>64</v>
      </c>
      <c r="M31" s="77"/>
      <c r="N31" s="72"/>
      <c r="O31" s="79" t="s">
        <v>306</v>
      </c>
      <c r="P31" s="81">
        <v>43572.54746527778</v>
      </c>
      <c r="Q31" s="79" t="s">
        <v>332</v>
      </c>
      <c r="R31" s="79"/>
      <c r="S31" s="79"/>
      <c r="T31" s="79"/>
      <c r="U31" s="79"/>
      <c r="V31" s="84" t="s">
        <v>485</v>
      </c>
      <c r="W31" s="81">
        <v>43572.54746527778</v>
      </c>
      <c r="X31" s="84" t="s">
        <v>537</v>
      </c>
      <c r="Y31" s="79"/>
      <c r="Z31" s="79"/>
      <c r="AA31" s="82" t="s">
        <v>630</v>
      </c>
      <c r="AB31" s="79"/>
      <c r="AC31" s="79" t="b">
        <v>0</v>
      </c>
      <c r="AD31" s="79">
        <v>0</v>
      </c>
      <c r="AE31" s="82" t="s">
        <v>698</v>
      </c>
      <c r="AF31" s="79" t="b">
        <v>0</v>
      </c>
      <c r="AG31" s="79" t="s">
        <v>702</v>
      </c>
      <c r="AH31" s="79"/>
      <c r="AI31" s="82" t="s">
        <v>698</v>
      </c>
      <c r="AJ31" s="79" t="b">
        <v>0</v>
      </c>
      <c r="AK31" s="79">
        <v>2</v>
      </c>
      <c r="AL31" s="82" t="s">
        <v>621</v>
      </c>
      <c r="AM31" s="79" t="s">
        <v>705</v>
      </c>
      <c r="AN31" s="79" t="b">
        <v>0</v>
      </c>
      <c r="AO31" s="82" t="s">
        <v>621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236</v>
      </c>
      <c r="B32" s="64" t="s">
        <v>235</v>
      </c>
      <c r="C32" s="65"/>
      <c r="D32" s="66"/>
      <c r="E32" s="67"/>
      <c r="F32" s="68"/>
      <c r="G32" s="65"/>
      <c r="H32" s="69"/>
      <c r="I32" s="70"/>
      <c r="J32" s="70"/>
      <c r="K32" s="34" t="s">
        <v>65</v>
      </c>
      <c r="L32" s="77">
        <v>67</v>
      </c>
      <c r="M32" s="77"/>
      <c r="N32" s="72"/>
      <c r="O32" s="79" t="s">
        <v>306</v>
      </c>
      <c r="P32" s="81">
        <v>43571.6778125</v>
      </c>
      <c r="Q32" s="79" t="s">
        <v>332</v>
      </c>
      <c r="R32" s="79"/>
      <c r="S32" s="79"/>
      <c r="T32" s="79"/>
      <c r="U32" s="79"/>
      <c r="V32" s="84" t="s">
        <v>486</v>
      </c>
      <c r="W32" s="81">
        <v>43571.6778125</v>
      </c>
      <c r="X32" s="84" t="s">
        <v>538</v>
      </c>
      <c r="Y32" s="79"/>
      <c r="Z32" s="79"/>
      <c r="AA32" s="82" t="s">
        <v>631</v>
      </c>
      <c r="AB32" s="79"/>
      <c r="AC32" s="79" t="b">
        <v>0</v>
      </c>
      <c r="AD32" s="79">
        <v>0</v>
      </c>
      <c r="AE32" s="82" t="s">
        <v>698</v>
      </c>
      <c r="AF32" s="79" t="b">
        <v>0</v>
      </c>
      <c r="AG32" s="79" t="s">
        <v>702</v>
      </c>
      <c r="AH32" s="79"/>
      <c r="AI32" s="82" t="s">
        <v>698</v>
      </c>
      <c r="AJ32" s="79" t="b">
        <v>0</v>
      </c>
      <c r="AK32" s="79">
        <v>1</v>
      </c>
      <c r="AL32" s="82" t="s">
        <v>621</v>
      </c>
      <c r="AM32" s="79" t="s">
        <v>718</v>
      </c>
      <c r="AN32" s="79" t="b">
        <v>0</v>
      </c>
      <c r="AO32" s="82" t="s">
        <v>621</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236</v>
      </c>
      <c r="B33" s="64" t="s">
        <v>235</v>
      </c>
      <c r="C33" s="65"/>
      <c r="D33" s="66"/>
      <c r="E33" s="67"/>
      <c r="F33" s="68"/>
      <c r="G33" s="65"/>
      <c r="H33" s="69"/>
      <c r="I33" s="70"/>
      <c r="J33" s="70"/>
      <c r="K33" s="34" t="s">
        <v>65</v>
      </c>
      <c r="L33" s="77">
        <v>68</v>
      </c>
      <c r="M33" s="77"/>
      <c r="N33" s="72"/>
      <c r="O33" s="79" t="s">
        <v>306</v>
      </c>
      <c r="P33" s="81">
        <v>43573.494618055556</v>
      </c>
      <c r="Q33" s="79" t="s">
        <v>332</v>
      </c>
      <c r="R33" s="79"/>
      <c r="S33" s="79"/>
      <c r="T33" s="79"/>
      <c r="U33" s="79"/>
      <c r="V33" s="84" t="s">
        <v>486</v>
      </c>
      <c r="W33" s="81">
        <v>43573.494618055556</v>
      </c>
      <c r="X33" s="84" t="s">
        <v>539</v>
      </c>
      <c r="Y33" s="79"/>
      <c r="Z33" s="79"/>
      <c r="AA33" s="82" t="s">
        <v>632</v>
      </c>
      <c r="AB33" s="79"/>
      <c r="AC33" s="79" t="b">
        <v>0</v>
      </c>
      <c r="AD33" s="79">
        <v>0</v>
      </c>
      <c r="AE33" s="82" t="s">
        <v>698</v>
      </c>
      <c r="AF33" s="79" t="b">
        <v>0</v>
      </c>
      <c r="AG33" s="79" t="s">
        <v>702</v>
      </c>
      <c r="AH33" s="79"/>
      <c r="AI33" s="82" t="s">
        <v>698</v>
      </c>
      <c r="AJ33" s="79" t="b">
        <v>0</v>
      </c>
      <c r="AK33" s="79">
        <v>4</v>
      </c>
      <c r="AL33" s="82" t="s">
        <v>621</v>
      </c>
      <c r="AM33" s="79" t="s">
        <v>718</v>
      </c>
      <c r="AN33" s="79" t="b">
        <v>0</v>
      </c>
      <c r="AO33" s="82" t="s">
        <v>621</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237</v>
      </c>
      <c r="B34" s="64" t="s">
        <v>237</v>
      </c>
      <c r="C34" s="65"/>
      <c r="D34" s="66"/>
      <c r="E34" s="67"/>
      <c r="F34" s="68"/>
      <c r="G34" s="65"/>
      <c r="H34" s="69"/>
      <c r="I34" s="70"/>
      <c r="J34" s="70"/>
      <c r="K34" s="34" t="s">
        <v>65</v>
      </c>
      <c r="L34" s="77">
        <v>77</v>
      </c>
      <c r="M34" s="77"/>
      <c r="N34" s="72"/>
      <c r="O34" s="79" t="s">
        <v>176</v>
      </c>
      <c r="P34" s="81">
        <v>43573.78121527778</v>
      </c>
      <c r="Q34" s="79" t="s">
        <v>333</v>
      </c>
      <c r="R34" s="79"/>
      <c r="S34" s="79"/>
      <c r="T34" s="79"/>
      <c r="U34" s="79"/>
      <c r="V34" s="84" t="s">
        <v>487</v>
      </c>
      <c r="W34" s="81">
        <v>43573.78121527778</v>
      </c>
      <c r="X34" s="84" t="s">
        <v>540</v>
      </c>
      <c r="Y34" s="79"/>
      <c r="Z34" s="79"/>
      <c r="AA34" s="82" t="s">
        <v>633</v>
      </c>
      <c r="AB34" s="79"/>
      <c r="AC34" s="79" t="b">
        <v>0</v>
      </c>
      <c r="AD34" s="79">
        <v>0</v>
      </c>
      <c r="AE34" s="82" t="s">
        <v>698</v>
      </c>
      <c r="AF34" s="79" t="b">
        <v>0</v>
      </c>
      <c r="AG34" s="79" t="s">
        <v>702</v>
      </c>
      <c r="AH34" s="79"/>
      <c r="AI34" s="82" t="s">
        <v>698</v>
      </c>
      <c r="AJ34" s="79" t="b">
        <v>0</v>
      </c>
      <c r="AK34" s="79">
        <v>0</v>
      </c>
      <c r="AL34" s="82" t="s">
        <v>698</v>
      </c>
      <c r="AM34" s="79" t="s">
        <v>713</v>
      </c>
      <c r="AN34" s="79" t="b">
        <v>0</v>
      </c>
      <c r="AO34" s="82" t="s">
        <v>633</v>
      </c>
      <c r="AP34" s="79" t="s">
        <v>176</v>
      </c>
      <c r="AQ34" s="79">
        <v>0</v>
      </c>
      <c r="AR34" s="79">
        <v>0</v>
      </c>
      <c r="AS34" s="79"/>
      <c r="AT34" s="79"/>
      <c r="AU34" s="79"/>
      <c r="AV34" s="79"/>
      <c r="AW34" s="79"/>
      <c r="AX34" s="79"/>
      <c r="AY34" s="79"/>
      <c r="AZ34" s="79"/>
      <c r="BA34">
        <v>1</v>
      </c>
      <c r="BB34" s="78" t="str">
        <f>REPLACE(INDEX(GroupVertices[Group],MATCH(Edges24[[#This Row],[Vertex 1]],GroupVertices[Vertex],0)),1,1,"")</f>
        <v>11</v>
      </c>
      <c r="BC34" s="78" t="str">
        <f>REPLACE(INDEX(GroupVertices[Group],MATCH(Edges24[[#This Row],[Vertex 2]],GroupVertices[Vertex],0)),1,1,"")</f>
        <v>11</v>
      </c>
      <c r="BD34" s="48">
        <v>4</v>
      </c>
      <c r="BE34" s="49">
        <v>9.090909090909092</v>
      </c>
      <c r="BF34" s="48">
        <v>0</v>
      </c>
      <c r="BG34" s="49">
        <v>0</v>
      </c>
      <c r="BH34" s="48">
        <v>0</v>
      </c>
      <c r="BI34" s="49">
        <v>0</v>
      </c>
      <c r="BJ34" s="48">
        <v>40</v>
      </c>
      <c r="BK34" s="49">
        <v>90.9090909090909</v>
      </c>
      <c r="BL34" s="48">
        <v>44</v>
      </c>
    </row>
    <row r="35" spans="1:64" ht="15">
      <c r="A35" s="64" t="s">
        <v>238</v>
      </c>
      <c r="B35" s="64" t="s">
        <v>292</v>
      </c>
      <c r="C35" s="65"/>
      <c r="D35" s="66"/>
      <c r="E35" s="67"/>
      <c r="F35" s="68"/>
      <c r="G35" s="65"/>
      <c r="H35" s="69"/>
      <c r="I35" s="70"/>
      <c r="J35" s="70"/>
      <c r="K35" s="34" t="s">
        <v>65</v>
      </c>
      <c r="L35" s="77">
        <v>78</v>
      </c>
      <c r="M35" s="77"/>
      <c r="N35" s="72"/>
      <c r="O35" s="79" t="s">
        <v>306</v>
      </c>
      <c r="P35" s="81">
        <v>43574.74159722222</v>
      </c>
      <c r="Q35" s="79" t="s">
        <v>334</v>
      </c>
      <c r="R35" s="79"/>
      <c r="S35" s="79"/>
      <c r="T35" s="79" t="s">
        <v>432</v>
      </c>
      <c r="U35" s="84" t="s">
        <v>462</v>
      </c>
      <c r="V35" s="84" t="s">
        <v>462</v>
      </c>
      <c r="W35" s="81">
        <v>43574.74159722222</v>
      </c>
      <c r="X35" s="84" t="s">
        <v>541</v>
      </c>
      <c r="Y35" s="79"/>
      <c r="Z35" s="79"/>
      <c r="AA35" s="82" t="s">
        <v>634</v>
      </c>
      <c r="AB35" s="79"/>
      <c r="AC35" s="79" t="b">
        <v>0</v>
      </c>
      <c r="AD35" s="79">
        <v>0</v>
      </c>
      <c r="AE35" s="82" t="s">
        <v>698</v>
      </c>
      <c r="AF35" s="79" t="b">
        <v>0</v>
      </c>
      <c r="AG35" s="79" t="s">
        <v>702</v>
      </c>
      <c r="AH35" s="79"/>
      <c r="AI35" s="82" t="s">
        <v>698</v>
      </c>
      <c r="AJ35" s="79" t="b">
        <v>0</v>
      </c>
      <c r="AK35" s="79">
        <v>5</v>
      </c>
      <c r="AL35" s="82" t="s">
        <v>637</v>
      </c>
      <c r="AM35" s="79" t="s">
        <v>713</v>
      </c>
      <c r="AN35" s="79" t="b">
        <v>0</v>
      </c>
      <c r="AO35" s="82" t="s">
        <v>637</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c r="BE35" s="49"/>
      <c r="BF35" s="48"/>
      <c r="BG35" s="49"/>
      <c r="BH35" s="48"/>
      <c r="BI35" s="49"/>
      <c r="BJ35" s="48"/>
      <c r="BK35" s="49"/>
      <c r="BL35" s="48"/>
    </row>
    <row r="36" spans="1:64" ht="15">
      <c r="A36" s="64" t="s">
        <v>239</v>
      </c>
      <c r="B36" s="64" t="s">
        <v>292</v>
      </c>
      <c r="C36" s="65"/>
      <c r="D36" s="66"/>
      <c r="E36" s="67"/>
      <c r="F36" s="68"/>
      <c r="G36" s="65"/>
      <c r="H36" s="69"/>
      <c r="I36" s="70"/>
      <c r="J36" s="70"/>
      <c r="K36" s="34" t="s">
        <v>65</v>
      </c>
      <c r="L36" s="77">
        <v>81</v>
      </c>
      <c r="M36" s="77"/>
      <c r="N36" s="72"/>
      <c r="O36" s="79" t="s">
        <v>306</v>
      </c>
      <c r="P36" s="81">
        <v>43574.76868055556</v>
      </c>
      <c r="Q36" s="79" t="s">
        <v>334</v>
      </c>
      <c r="R36" s="79"/>
      <c r="S36" s="79"/>
      <c r="T36" s="79" t="s">
        <v>432</v>
      </c>
      <c r="U36" s="84" t="s">
        <v>462</v>
      </c>
      <c r="V36" s="84" t="s">
        <v>462</v>
      </c>
      <c r="W36" s="81">
        <v>43574.76868055556</v>
      </c>
      <c r="X36" s="84" t="s">
        <v>542</v>
      </c>
      <c r="Y36" s="79"/>
      <c r="Z36" s="79"/>
      <c r="AA36" s="82" t="s">
        <v>635</v>
      </c>
      <c r="AB36" s="79"/>
      <c r="AC36" s="79" t="b">
        <v>0</v>
      </c>
      <c r="AD36" s="79">
        <v>0</v>
      </c>
      <c r="AE36" s="82" t="s">
        <v>698</v>
      </c>
      <c r="AF36" s="79" t="b">
        <v>0</v>
      </c>
      <c r="AG36" s="79" t="s">
        <v>702</v>
      </c>
      <c r="AH36" s="79"/>
      <c r="AI36" s="82" t="s">
        <v>698</v>
      </c>
      <c r="AJ36" s="79" t="b">
        <v>0</v>
      </c>
      <c r="AK36" s="79">
        <v>5</v>
      </c>
      <c r="AL36" s="82" t="s">
        <v>637</v>
      </c>
      <c r="AM36" s="79" t="s">
        <v>705</v>
      </c>
      <c r="AN36" s="79" t="b">
        <v>0</v>
      </c>
      <c r="AO36" s="82" t="s">
        <v>637</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c r="BE36" s="49"/>
      <c r="BF36" s="48"/>
      <c r="BG36" s="49"/>
      <c r="BH36" s="48"/>
      <c r="BI36" s="49"/>
      <c r="BJ36" s="48"/>
      <c r="BK36" s="49"/>
      <c r="BL36" s="48"/>
    </row>
    <row r="37" spans="1:64" ht="15">
      <c r="A37" s="64" t="s">
        <v>240</v>
      </c>
      <c r="B37" s="64" t="s">
        <v>292</v>
      </c>
      <c r="C37" s="65"/>
      <c r="D37" s="66"/>
      <c r="E37" s="67"/>
      <c r="F37" s="68"/>
      <c r="G37" s="65"/>
      <c r="H37" s="69"/>
      <c r="I37" s="70"/>
      <c r="J37" s="70"/>
      <c r="K37" s="34" t="s">
        <v>65</v>
      </c>
      <c r="L37" s="77">
        <v>84</v>
      </c>
      <c r="M37" s="77"/>
      <c r="N37" s="72"/>
      <c r="O37" s="79" t="s">
        <v>306</v>
      </c>
      <c r="P37" s="81">
        <v>43574.77909722222</v>
      </c>
      <c r="Q37" s="79" t="s">
        <v>334</v>
      </c>
      <c r="R37" s="79"/>
      <c r="S37" s="79"/>
      <c r="T37" s="79" t="s">
        <v>432</v>
      </c>
      <c r="U37" s="84" t="s">
        <v>462</v>
      </c>
      <c r="V37" s="84" t="s">
        <v>462</v>
      </c>
      <c r="W37" s="81">
        <v>43574.77909722222</v>
      </c>
      <c r="X37" s="84" t="s">
        <v>543</v>
      </c>
      <c r="Y37" s="79"/>
      <c r="Z37" s="79"/>
      <c r="AA37" s="82" t="s">
        <v>636</v>
      </c>
      <c r="AB37" s="79"/>
      <c r="AC37" s="79" t="b">
        <v>0</v>
      </c>
      <c r="AD37" s="79">
        <v>0</v>
      </c>
      <c r="AE37" s="82" t="s">
        <v>698</v>
      </c>
      <c r="AF37" s="79" t="b">
        <v>0</v>
      </c>
      <c r="AG37" s="79" t="s">
        <v>702</v>
      </c>
      <c r="AH37" s="79"/>
      <c r="AI37" s="82" t="s">
        <v>698</v>
      </c>
      <c r="AJ37" s="79" t="b">
        <v>0</v>
      </c>
      <c r="AK37" s="79">
        <v>5</v>
      </c>
      <c r="AL37" s="82" t="s">
        <v>637</v>
      </c>
      <c r="AM37" s="79" t="s">
        <v>705</v>
      </c>
      <c r="AN37" s="79" t="b">
        <v>0</v>
      </c>
      <c r="AO37" s="82" t="s">
        <v>637</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c r="BE37" s="49"/>
      <c r="BF37" s="48"/>
      <c r="BG37" s="49"/>
      <c r="BH37" s="48"/>
      <c r="BI37" s="49"/>
      <c r="BJ37" s="48"/>
      <c r="BK37" s="49"/>
      <c r="BL37" s="48"/>
    </row>
    <row r="38" spans="1:64" ht="15">
      <c r="A38" s="64" t="s">
        <v>241</v>
      </c>
      <c r="B38" s="64" t="s">
        <v>292</v>
      </c>
      <c r="C38" s="65"/>
      <c r="D38" s="66"/>
      <c r="E38" s="67"/>
      <c r="F38" s="68"/>
      <c r="G38" s="65"/>
      <c r="H38" s="69"/>
      <c r="I38" s="70"/>
      <c r="J38" s="70"/>
      <c r="K38" s="34" t="s">
        <v>65</v>
      </c>
      <c r="L38" s="77">
        <v>87</v>
      </c>
      <c r="M38" s="77"/>
      <c r="N38" s="72"/>
      <c r="O38" s="79" t="s">
        <v>306</v>
      </c>
      <c r="P38" s="81">
        <v>43574.73960648148</v>
      </c>
      <c r="Q38" s="79" t="s">
        <v>335</v>
      </c>
      <c r="R38" s="79"/>
      <c r="S38" s="79"/>
      <c r="T38" s="79" t="s">
        <v>432</v>
      </c>
      <c r="U38" s="84" t="s">
        <v>462</v>
      </c>
      <c r="V38" s="84" t="s">
        <v>462</v>
      </c>
      <c r="W38" s="81">
        <v>43574.73960648148</v>
      </c>
      <c r="X38" s="84" t="s">
        <v>544</v>
      </c>
      <c r="Y38" s="79"/>
      <c r="Z38" s="79"/>
      <c r="AA38" s="82" t="s">
        <v>637</v>
      </c>
      <c r="AB38" s="79"/>
      <c r="AC38" s="79" t="b">
        <v>0</v>
      </c>
      <c r="AD38" s="79">
        <v>60</v>
      </c>
      <c r="AE38" s="82" t="s">
        <v>698</v>
      </c>
      <c r="AF38" s="79" t="b">
        <v>0</v>
      </c>
      <c r="AG38" s="79" t="s">
        <v>702</v>
      </c>
      <c r="AH38" s="79"/>
      <c r="AI38" s="82" t="s">
        <v>698</v>
      </c>
      <c r="AJ38" s="79" t="b">
        <v>0</v>
      </c>
      <c r="AK38" s="79">
        <v>5</v>
      </c>
      <c r="AL38" s="82" t="s">
        <v>698</v>
      </c>
      <c r="AM38" s="79" t="s">
        <v>715</v>
      </c>
      <c r="AN38" s="79" t="b">
        <v>0</v>
      </c>
      <c r="AO38" s="82" t="s">
        <v>637</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c r="BE38" s="49"/>
      <c r="BF38" s="48"/>
      <c r="BG38" s="49"/>
      <c r="BH38" s="48"/>
      <c r="BI38" s="49"/>
      <c r="BJ38" s="48"/>
      <c r="BK38" s="49"/>
      <c r="BL38" s="48"/>
    </row>
    <row r="39" spans="1:64" ht="15">
      <c r="A39" s="64" t="s">
        <v>242</v>
      </c>
      <c r="B39" s="64" t="s">
        <v>292</v>
      </c>
      <c r="C39" s="65"/>
      <c r="D39" s="66"/>
      <c r="E39" s="67"/>
      <c r="F39" s="68"/>
      <c r="G39" s="65"/>
      <c r="H39" s="69"/>
      <c r="I39" s="70"/>
      <c r="J39" s="70"/>
      <c r="K39" s="34" t="s">
        <v>65</v>
      </c>
      <c r="L39" s="77">
        <v>88</v>
      </c>
      <c r="M39" s="77"/>
      <c r="N39" s="72"/>
      <c r="O39" s="79" t="s">
        <v>306</v>
      </c>
      <c r="P39" s="81">
        <v>43575.44322916667</v>
      </c>
      <c r="Q39" s="79" t="s">
        <v>334</v>
      </c>
      <c r="R39" s="79"/>
      <c r="S39" s="79"/>
      <c r="T39" s="79" t="s">
        <v>432</v>
      </c>
      <c r="U39" s="84" t="s">
        <v>462</v>
      </c>
      <c r="V39" s="84" t="s">
        <v>462</v>
      </c>
      <c r="W39" s="81">
        <v>43575.44322916667</v>
      </c>
      <c r="X39" s="84" t="s">
        <v>545</v>
      </c>
      <c r="Y39" s="79"/>
      <c r="Z39" s="79"/>
      <c r="AA39" s="82" t="s">
        <v>638</v>
      </c>
      <c r="AB39" s="79"/>
      <c r="AC39" s="79" t="b">
        <v>0</v>
      </c>
      <c r="AD39" s="79">
        <v>0</v>
      </c>
      <c r="AE39" s="82" t="s">
        <v>698</v>
      </c>
      <c r="AF39" s="79" t="b">
        <v>0</v>
      </c>
      <c r="AG39" s="79" t="s">
        <v>702</v>
      </c>
      <c r="AH39" s="79"/>
      <c r="AI39" s="82" t="s">
        <v>698</v>
      </c>
      <c r="AJ39" s="79" t="b">
        <v>0</v>
      </c>
      <c r="AK39" s="79">
        <v>6</v>
      </c>
      <c r="AL39" s="82" t="s">
        <v>637</v>
      </c>
      <c r="AM39" s="79" t="s">
        <v>715</v>
      </c>
      <c r="AN39" s="79" t="b">
        <v>0</v>
      </c>
      <c r="AO39" s="82" t="s">
        <v>637</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243</v>
      </c>
      <c r="B40" s="64" t="s">
        <v>244</v>
      </c>
      <c r="C40" s="65"/>
      <c r="D40" s="66"/>
      <c r="E40" s="67"/>
      <c r="F40" s="68"/>
      <c r="G40" s="65"/>
      <c r="H40" s="69"/>
      <c r="I40" s="70"/>
      <c r="J40" s="70"/>
      <c r="K40" s="34" t="s">
        <v>65</v>
      </c>
      <c r="L40" s="77">
        <v>92</v>
      </c>
      <c r="M40" s="77"/>
      <c r="N40" s="72"/>
      <c r="O40" s="79" t="s">
        <v>306</v>
      </c>
      <c r="P40" s="81">
        <v>43576.63043981481</v>
      </c>
      <c r="Q40" s="79" t="s">
        <v>336</v>
      </c>
      <c r="R40" s="79"/>
      <c r="S40" s="79"/>
      <c r="T40" s="79"/>
      <c r="U40" s="79"/>
      <c r="V40" s="84" t="s">
        <v>488</v>
      </c>
      <c r="W40" s="81">
        <v>43576.63043981481</v>
      </c>
      <c r="X40" s="84" t="s">
        <v>546</v>
      </c>
      <c r="Y40" s="79"/>
      <c r="Z40" s="79"/>
      <c r="AA40" s="82" t="s">
        <v>639</v>
      </c>
      <c r="AB40" s="79"/>
      <c r="AC40" s="79" t="b">
        <v>0</v>
      </c>
      <c r="AD40" s="79">
        <v>0</v>
      </c>
      <c r="AE40" s="82" t="s">
        <v>698</v>
      </c>
      <c r="AF40" s="79" t="b">
        <v>0</v>
      </c>
      <c r="AG40" s="79" t="s">
        <v>702</v>
      </c>
      <c r="AH40" s="79"/>
      <c r="AI40" s="82" t="s">
        <v>698</v>
      </c>
      <c r="AJ40" s="79" t="b">
        <v>0</v>
      </c>
      <c r="AK40" s="79">
        <v>2</v>
      </c>
      <c r="AL40" s="82" t="s">
        <v>641</v>
      </c>
      <c r="AM40" s="79" t="s">
        <v>715</v>
      </c>
      <c r="AN40" s="79" t="b">
        <v>0</v>
      </c>
      <c r="AO40" s="82" t="s">
        <v>641</v>
      </c>
      <c r="AP40" s="79" t="s">
        <v>176</v>
      </c>
      <c r="AQ40" s="79">
        <v>0</v>
      </c>
      <c r="AR40" s="79">
        <v>0</v>
      </c>
      <c r="AS40" s="79"/>
      <c r="AT40" s="79"/>
      <c r="AU40" s="79"/>
      <c r="AV40" s="79"/>
      <c r="AW40" s="79"/>
      <c r="AX40" s="79"/>
      <c r="AY40" s="79"/>
      <c r="AZ40" s="79"/>
      <c r="BA40">
        <v>1</v>
      </c>
      <c r="BB40" s="78" t="str">
        <f>REPLACE(INDEX(GroupVertices[Group],MATCH(Edges24[[#This Row],[Vertex 1]],GroupVertices[Vertex],0)),1,1,"")</f>
        <v>12</v>
      </c>
      <c r="BC40" s="78" t="str">
        <f>REPLACE(INDEX(GroupVertices[Group],MATCH(Edges24[[#This Row],[Vertex 2]],GroupVertices[Vertex],0)),1,1,"")</f>
        <v>12</v>
      </c>
      <c r="BD40" s="48">
        <v>1</v>
      </c>
      <c r="BE40" s="49">
        <v>4.166666666666667</v>
      </c>
      <c r="BF40" s="48">
        <v>1</v>
      </c>
      <c r="BG40" s="49">
        <v>4.166666666666667</v>
      </c>
      <c r="BH40" s="48">
        <v>0</v>
      </c>
      <c r="BI40" s="49">
        <v>0</v>
      </c>
      <c r="BJ40" s="48">
        <v>22</v>
      </c>
      <c r="BK40" s="49">
        <v>91.66666666666667</v>
      </c>
      <c r="BL40" s="48">
        <v>24</v>
      </c>
    </row>
    <row r="41" spans="1:64" ht="15">
      <c r="A41" s="64" t="s">
        <v>244</v>
      </c>
      <c r="B41" s="64" t="s">
        <v>263</v>
      </c>
      <c r="C41" s="65"/>
      <c r="D41" s="66"/>
      <c r="E41" s="67"/>
      <c r="F41" s="68"/>
      <c r="G41" s="65"/>
      <c r="H41" s="69"/>
      <c r="I41" s="70"/>
      <c r="J41" s="70"/>
      <c r="K41" s="34" t="s">
        <v>65</v>
      </c>
      <c r="L41" s="77">
        <v>93</v>
      </c>
      <c r="M41" s="77"/>
      <c r="N41" s="72"/>
      <c r="O41" s="79" t="s">
        <v>306</v>
      </c>
      <c r="P41" s="81">
        <v>43571.711168981485</v>
      </c>
      <c r="Q41" s="79" t="s">
        <v>326</v>
      </c>
      <c r="R41" s="79"/>
      <c r="S41" s="79"/>
      <c r="T41" s="79"/>
      <c r="U41" s="79"/>
      <c r="V41" s="84" t="s">
        <v>489</v>
      </c>
      <c r="W41" s="81">
        <v>43571.711168981485</v>
      </c>
      <c r="X41" s="84" t="s">
        <v>547</v>
      </c>
      <c r="Y41" s="79"/>
      <c r="Z41" s="79"/>
      <c r="AA41" s="82" t="s">
        <v>640</v>
      </c>
      <c r="AB41" s="79"/>
      <c r="AC41" s="79" t="b">
        <v>0</v>
      </c>
      <c r="AD41" s="79">
        <v>0</v>
      </c>
      <c r="AE41" s="82" t="s">
        <v>698</v>
      </c>
      <c r="AF41" s="79" t="b">
        <v>0</v>
      </c>
      <c r="AG41" s="79" t="s">
        <v>702</v>
      </c>
      <c r="AH41" s="79"/>
      <c r="AI41" s="82" t="s">
        <v>698</v>
      </c>
      <c r="AJ41" s="79" t="b">
        <v>0</v>
      </c>
      <c r="AK41" s="79">
        <v>2</v>
      </c>
      <c r="AL41" s="82" t="s">
        <v>675</v>
      </c>
      <c r="AM41" s="79" t="s">
        <v>705</v>
      </c>
      <c r="AN41" s="79" t="b">
        <v>0</v>
      </c>
      <c r="AO41" s="82" t="s">
        <v>675</v>
      </c>
      <c r="AP41" s="79" t="s">
        <v>176</v>
      </c>
      <c r="AQ41" s="79">
        <v>0</v>
      </c>
      <c r="AR41" s="79">
        <v>0</v>
      </c>
      <c r="AS41" s="79"/>
      <c r="AT41" s="79"/>
      <c r="AU41" s="79"/>
      <c r="AV41" s="79"/>
      <c r="AW41" s="79"/>
      <c r="AX41" s="79"/>
      <c r="AY41" s="79"/>
      <c r="AZ41" s="79"/>
      <c r="BA41">
        <v>2</v>
      </c>
      <c r="BB41" s="78" t="str">
        <f>REPLACE(INDEX(GroupVertices[Group],MATCH(Edges24[[#This Row],[Vertex 1]],GroupVertices[Vertex],0)),1,1,"")</f>
        <v>12</v>
      </c>
      <c r="BC41" s="78" t="str">
        <f>REPLACE(INDEX(GroupVertices[Group],MATCH(Edges24[[#This Row],[Vertex 2]],GroupVertices[Vertex],0)),1,1,"")</f>
        <v>1</v>
      </c>
      <c r="BD41" s="48">
        <v>0</v>
      </c>
      <c r="BE41" s="49">
        <v>0</v>
      </c>
      <c r="BF41" s="48">
        <v>0</v>
      </c>
      <c r="BG41" s="49">
        <v>0</v>
      </c>
      <c r="BH41" s="48">
        <v>0</v>
      </c>
      <c r="BI41" s="49">
        <v>0</v>
      </c>
      <c r="BJ41" s="48">
        <v>22</v>
      </c>
      <c r="BK41" s="49">
        <v>100</v>
      </c>
      <c r="BL41" s="48">
        <v>22</v>
      </c>
    </row>
    <row r="42" spans="1:64" ht="15">
      <c r="A42" s="64" t="s">
        <v>244</v>
      </c>
      <c r="B42" s="64" t="s">
        <v>263</v>
      </c>
      <c r="C42" s="65"/>
      <c r="D42" s="66"/>
      <c r="E42" s="67"/>
      <c r="F42" s="68"/>
      <c r="G42" s="65"/>
      <c r="H42" s="69"/>
      <c r="I42" s="70"/>
      <c r="J42" s="70"/>
      <c r="K42" s="34" t="s">
        <v>65</v>
      </c>
      <c r="L42" s="77">
        <v>94</v>
      </c>
      <c r="M42" s="77"/>
      <c r="N42" s="72"/>
      <c r="O42" s="79" t="s">
        <v>306</v>
      </c>
      <c r="P42" s="81">
        <v>43576.62501157408</v>
      </c>
      <c r="Q42" s="79" t="s">
        <v>337</v>
      </c>
      <c r="R42" s="84" t="s">
        <v>394</v>
      </c>
      <c r="S42" s="79" t="s">
        <v>417</v>
      </c>
      <c r="T42" s="79" t="s">
        <v>433</v>
      </c>
      <c r="U42" s="84" t="s">
        <v>463</v>
      </c>
      <c r="V42" s="84" t="s">
        <v>463</v>
      </c>
      <c r="W42" s="81">
        <v>43576.62501157408</v>
      </c>
      <c r="X42" s="84" t="s">
        <v>548</v>
      </c>
      <c r="Y42" s="79"/>
      <c r="Z42" s="79"/>
      <c r="AA42" s="82" t="s">
        <v>641</v>
      </c>
      <c r="AB42" s="79"/>
      <c r="AC42" s="79" t="b">
        <v>0</v>
      </c>
      <c r="AD42" s="79">
        <v>5</v>
      </c>
      <c r="AE42" s="82" t="s">
        <v>698</v>
      </c>
      <c r="AF42" s="79" t="b">
        <v>0</v>
      </c>
      <c r="AG42" s="79" t="s">
        <v>702</v>
      </c>
      <c r="AH42" s="79"/>
      <c r="AI42" s="82" t="s">
        <v>698</v>
      </c>
      <c r="AJ42" s="79" t="b">
        <v>0</v>
      </c>
      <c r="AK42" s="79">
        <v>2</v>
      </c>
      <c r="AL42" s="82" t="s">
        <v>698</v>
      </c>
      <c r="AM42" s="79" t="s">
        <v>719</v>
      </c>
      <c r="AN42" s="79" t="b">
        <v>0</v>
      </c>
      <c r="AO42" s="82" t="s">
        <v>641</v>
      </c>
      <c r="AP42" s="79" t="s">
        <v>176</v>
      </c>
      <c r="AQ42" s="79">
        <v>0</v>
      </c>
      <c r="AR42" s="79">
        <v>0</v>
      </c>
      <c r="AS42" s="79"/>
      <c r="AT42" s="79"/>
      <c r="AU42" s="79"/>
      <c r="AV42" s="79"/>
      <c r="AW42" s="79"/>
      <c r="AX42" s="79"/>
      <c r="AY42" s="79"/>
      <c r="AZ42" s="79"/>
      <c r="BA42">
        <v>2</v>
      </c>
      <c r="BB42" s="78" t="str">
        <f>REPLACE(INDEX(GroupVertices[Group],MATCH(Edges24[[#This Row],[Vertex 1]],GroupVertices[Vertex],0)),1,1,"")</f>
        <v>12</v>
      </c>
      <c r="BC42" s="78" t="str">
        <f>REPLACE(INDEX(GroupVertices[Group],MATCH(Edges24[[#This Row],[Vertex 2]],GroupVertices[Vertex],0)),1,1,"")</f>
        <v>1</v>
      </c>
      <c r="BD42" s="48">
        <v>2</v>
      </c>
      <c r="BE42" s="49">
        <v>5.405405405405405</v>
      </c>
      <c r="BF42" s="48">
        <v>1</v>
      </c>
      <c r="BG42" s="49">
        <v>2.7027027027027026</v>
      </c>
      <c r="BH42" s="48">
        <v>0</v>
      </c>
      <c r="BI42" s="49">
        <v>0</v>
      </c>
      <c r="BJ42" s="48">
        <v>34</v>
      </c>
      <c r="BK42" s="49">
        <v>91.89189189189189</v>
      </c>
      <c r="BL42" s="48">
        <v>37</v>
      </c>
    </row>
    <row r="43" spans="1:64" ht="15">
      <c r="A43" s="64" t="s">
        <v>245</v>
      </c>
      <c r="B43" s="64" t="s">
        <v>244</v>
      </c>
      <c r="C43" s="65"/>
      <c r="D43" s="66"/>
      <c r="E43" s="67"/>
      <c r="F43" s="68"/>
      <c r="G43" s="65"/>
      <c r="H43" s="69"/>
      <c r="I43" s="70"/>
      <c r="J43" s="70"/>
      <c r="K43" s="34" t="s">
        <v>65</v>
      </c>
      <c r="L43" s="77">
        <v>95</v>
      </c>
      <c r="M43" s="77"/>
      <c r="N43" s="72"/>
      <c r="O43" s="79" t="s">
        <v>306</v>
      </c>
      <c r="P43" s="81">
        <v>43576.704351851855</v>
      </c>
      <c r="Q43" s="79" t="s">
        <v>336</v>
      </c>
      <c r="R43" s="79"/>
      <c r="S43" s="79"/>
      <c r="T43" s="79"/>
      <c r="U43" s="79"/>
      <c r="V43" s="84" t="s">
        <v>490</v>
      </c>
      <c r="W43" s="81">
        <v>43576.704351851855</v>
      </c>
      <c r="X43" s="84" t="s">
        <v>549</v>
      </c>
      <c r="Y43" s="79"/>
      <c r="Z43" s="79"/>
      <c r="AA43" s="82" t="s">
        <v>642</v>
      </c>
      <c r="AB43" s="79"/>
      <c r="AC43" s="79" t="b">
        <v>0</v>
      </c>
      <c r="AD43" s="79">
        <v>0</v>
      </c>
      <c r="AE43" s="82" t="s">
        <v>698</v>
      </c>
      <c r="AF43" s="79" t="b">
        <v>0</v>
      </c>
      <c r="AG43" s="79" t="s">
        <v>702</v>
      </c>
      <c r="AH43" s="79"/>
      <c r="AI43" s="82" t="s">
        <v>698</v>
      </c>
      <c r="AJ43" s="79" t="b">
        <v>0</v>
      </c>
      <c r="AK43" s="79">
        <v>2</v>
      </c>
      <c r="AL43" s="82" t="s">
        <v>641</v>
      </c>
      <c r="AM43" s="79" t="s">
        <v>715</v>
      </c>
      <c r="AN43" s="79" t="b">
        <v>0</v>
      </c>
      <c r="AO43" s="82" t="s">
        <v>641</v>
      </c>
      <c r="AP43" s="79" t="s">
        <v>176</v>
      </c>
      <c r="AQ43" s="79">
        <v>0</v>
      </c>
      <c r="AR43" s="79">
        <v>0</v>
      </c>
      <c r="AS43" s="79"/>
      <c r="AT43" s="79"/>
      <c r="AU43" s="79"/>
      <c r="AV43" s="79"/>
      <c r="AW43" s="79"/>
      <c r="AX43" s="79"/>
      <c r="AY43" s="79"/>
      <c r="AZ43" s="79"/>
      <c r="BA43">
        <v>1</v>
      </c>
      <c r="BB43" s="78" t="str">
        <f>REPLACE(INDEX(GroupVertices[Group],MATCH(Edges24[[#This Row],[Vertex 1]],GroupVertices[Vertex],0)),1,1,"")</f>
        <v>12</v>
      </c>
      <c r="BC43" s="78" t="str">
        <f>REPLACE(INDEX(GroupVertices[Group],MATCH(Edges24[[#This Row],[Vertex 2]],GroupVertices[Vertex],0)),1,1,"")</f>
        <v>12</v>
      </c>
      <c r="BD43" s="48">
        <v>1</v>
      </c>
      <c r="BE43" s="49">
        <v>4.166666666666667</v>
      </c>
      <c r="BF43" s="48">
        <v>1</v>
      </c>
      <c r="BG43" s="49">
        <v>4.166666666666667</v>
      </c>
      <c r="BH43" s="48">
        <v>0</v>
      </c>
      <c r="BI43" s="49">
        <v>0</v>
      </c>
      <c r="BJ43" s="48">
        <v>22</v>
      </c>
      <c r="BK43" s="49">
        <v>91.66666666666667</v>
      </c>
      <c r="BL43" s="48">
        <v>24</v>
      </c>
    </row>
    <row r="44" spans="1:64" ht="15">
      <c r="A44" s="64" t="s">
        <v>246</v>
      </c>
      <c r="B44" s="64" t="s">
        <v>260</v>
      </c>
      <c r="C44" s="65"/>
      <c r="D44" s="66"/>
      <c r="E44" s="67"/>
      <c r="F44" s="68"/>
      <c r="G44" s="65"/>
      <c r="H44" s="69"/>
      <c r="I44" s="70"/>
      <c r="J44" s="70"/>
      <c r="K44" s="34" t="s">
        <v>65</v>
      </c>
      <c r="L44" s="77">
        <v>96</v>
      </c>
      <c r="M44" s="77"/>
      <c r="N44" s="72"/>
      <c r="O44" s="79" t="s">
        <v>306</v>
      </c>
      <c r="P44" s="81">
        <v>43577.46704861111</v>
      </c>
      <c r="Q44" s="79" t="s">
        <v>338</v>
      </c>
      <c r="R44" s="79"/>
      <c r="S44" s="79"/>
      <c r="T44" s="79"/>
      <c r="U44" s="79"/>
      <c r="V44" s="84" t="s">
        <v>491</v>
      </c>
      <c r="W44" s="81">
        <v>43577.46704861111</v>
      </c>
      <c r="X44" s="84" t="s">
        <v>550</v>
      </c>
      <c r="Y44" s="79"/>
      <c r="Z44" s="79"/>
      <c r="AA44" s="82" t="s">
        <v>643</v>
      </c>
      <c r="AB44" s="79"/>
      <c r="AC44" s="79" t="b">
        <v>0</v>
      </c>
      <c r="AD44" s="79">
        <v>0</v>
      </c>
      <c r="AE44" s="82" t="s">
        <v>698</v>
      </c>
      <c r="AF44" s="79" t="b">
        <v>0</v>
      </c>
      <c r="AG44" s="79" t="s">
        <v>702</v>
      </c>
      <c r="AH44" s="79"/>
      <c r="AI44" s="82" t="s">
        <v>698</v>
      </c>
      <c r="AJ44" s="79" t="b">
        <v>0</v>
      </c>
      <c r="AK44" s="79">
        <v>2</v>
      </c>
      <c r="AL44" s="82" t="s">
        <v>661</v>
      </c>
      <c r="AM44" s="79" t="s">
        <v>720</v>
      </c>
      <c r="AN44" s="79" t="b">
        <v>0</v>
      </c>
      <c r="AO44" s="82" t="s">
        <v>661</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1</v>
      </c>
      <c r="BG44" s="49">
        <v>3.7037037037037037</v>
      </c>
      <c r="BH44" s="48">
        <v>0</v>
      </c>
      <c r="BI44" s="49">
        <v>0</v>
      </c>
      <c r="BJ44" s="48">
        <v>26</v>
      </c>
      <c r="BK44" s="49">
        <v>96.29629629629629</v>
      </c>
      <c r="BL44" s="48">
        <v>27</v>
      </c>
    </row>
    <row r="45" spans="1:64" ht="15">
      <c r="A45" s="64" t="s">
        <v>247</v>
      </c>
      <c r="B45" s="64" t="s">
        <v>260</v>
      </c>
      <c r="C45" s="65"/>
      <c r="D45" s="66"/>
      <c r="E45" s="67"/>
      <c r="F45" s="68"/>
      <c r="G45" s="65"/>
      <c r="H45" s="69"/>
      <c r="I45" s="70"/>
      <c r="J45" s="70"/>
      <c r="K45" s="34" t="s">
        <v>65</v>
      </c>
      <c r="L45" s="77">
        <v>97</v>
      </c>
      <c r="M45" s="77"/>
      <c r="N45" s="72"/>
      <c r="O45" s="79" t="s">
        <v>306</v>
      </c>
      <c r="P45" s="81">
        <v>43577.47</v>
      </c>
      <c r="Q45" s="79" t="s">
        <v>338</v>
      </c>
      <c r="R45" s="79"/>
      <c r="S45" s="79"/>
      <c r="T45" s="79"/>
      <c r="U45" s="79"/>
      <c r="V45" s="84" t="s">
        <v>492</v>
      </c>
      <c r="W45" s="81">
        <v>43577.47</v>
      </c>
      <c r="X45" s="84" t="s">
        <v>551</v>
      </c>
      <c r="Y45" s="79"/>
      <c r="Z45" s="79"/>
      <c r="AA45" s="82" t="s">
        <v>644</v>
      </c>
      <c r="AB45" s="79"/>
      <c r="AC45" s="79" t="b">
        <v>0</v>
      </c>
      <c r="AD45" s="79">
        <v>0</v>
      </c>
      <c r="AE45" s="82" t="s">
        <v>698</v>
      </c>
      <c r="AF45" s="79" t="b">
        <v>0</v>
      </c>
      <c r="AG45" s="79" t="s">
        <v>702</v>
      </c>
      <c r="AH45" s="79"/>
      <c r="AI45" s="82" t="s">
        <v>698</v>
      </c>
      <c r="AJ45" s="79" t="b">
        <v>0</v>
      </c>
      <c r="AK45" s="79">
        <v>2</v>
      </c>
      <c r="AL45" s="82" t="s">
        <v>661</v>
      </c>
      <c r="AM45" s="79" t="s">
        <v>721</v>
      </c>
      <c r="AN45" s="79" t="b">
        <v>0</v>
      </c>
      <c r="AO45" s="82" t="s">
        <v>661</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0</v>
      </c>
      <c r="BE45" s="49">
        <v>0</v>
      </c>
      <c r="BF45" s="48">
        <v>1</v>
      </c>
      <c r="BG45" s="49">
        <v>3.7037037037037037</v>
      </c>
      <c r="BH45" s="48">
        <v>0</v>
      </c>
      <c r="BI45" s="49">
        <v>0</v>
      </c>
      <c r="BJ45" s="48">
        <v>26</v>
      </c>
      <c r="BK45" s="49">
        <v>96.29629629629629</v>
      </c>
      <c r="BL45" s="48">
        <v>27</v>
      </c>
    </row>
    <row r="46" spans="1:64" ht="15">
      <c r="A46" s="64" t="s">
        <v>248</v>
      </c>
      <c r="B46" s="64" t="s">
        <v>248</v>
      </c>
      <c r="C46" s="65"/>
      <c r="D46" s="66"/>
      <c r="E46" s="67"/>
      <c r="F46" s="68"/>
      <c r="G46" s="65"/>
      <c r="H46" s="69"/>
      <c r="I46" s="70"/>
      <c r="J46" s="70"/>
      <c r="K46" s="34" t="s">
        <v>65</v>
      </c>
      <c r="L46" s="77">
        <v>98</v>
      </c>
      <c r="M46" s="77"/>
      <c r="N46" s="72"/>
      <c r="O46" s="79" t="s">
        <v>176</v>
      </c>
      <c r="P46" s="81">
        <v>43577.70512731482</v>
      </c>
      <c r="Q46" s="79" t="s">
        <v>339</v>
      </c>
      <c r="R46" s="79"/>
      <c r="S46" s="79"/>
      <c r="T46" s="79"/>
      <c r="U46" s="79"/>
      <c r="V46" s="84" t="s">
        <v>493</v>
      </c>
      <c r="W46" s="81">
        <v>43577.70512731482</v>
      </c>
      <c r="X46" s="84" t="s">
        <v>552</v>
      </c>
      <c r="Y46" s="79"/>
      <c r="Z46" s="79"/>
      <c r="AA46" s="82" t="s">
        <v>645</v>
      </c>
      <c r="AB46" s="82" t="s">
        <v>695</v>
      </c>
      <c r="AC46" s="79" t="b">
        <v>0</v>
      </c>
      <c r="AD46" s="79">
        <v>4</v>
      </c>
      <c r="AE46" s="82" t="s">
        <v>699</v>
      </c>
      <c r="AF46" s="79" t="b">
        <v>0</v>
      </c>
      <c r="AG46" s="79" t="s">
        <v>702</v>
      </c>
      <c r="AH46" s="79"/>
      <c r="AI46" s="82" t="s">
        <v>698</v>
      </c>
      <c r="AJ46" s="79" t="b">
        <v>0</v>
      </c>
      <c r="AK46" s="79">
        <v>0</v>
      </c>
      <c r="AL46" s="82" t="s">
        <v>698</v>
      </c>
      <c r="AM46" s="79" t="s">
        <v>715</v>
      </c>
      <c r="AN46" s="79" t="b">
        <v>0</v>
      </c>
      <c r="AO46" s="82" t="s">
        <v>695</v>
      </c>
      <c r="AP46" s="79" t="s">
        <v>176</v>
      </c>
      <c r="AQ46" s="79">
        <v>0</v>
      </c>
      <c r="AR46" s="79">
        <v>0</v>
      </c>
      <c r="AS46" s="79"/>
      <c r="AT46" s="79"/>
      <c r="AU46" s="79"/>
      <c r="AV46" s="79"/>
      <c r="AW46" s="79"/>
      <c r="AX46" s="79"/>
      <c r="AY46" s="79"/>
      <c r="AZ46" s="79"/>
      <c r="BA46">
        <v>1</v>
      </c>
      <c r="BB46" s="78" t="str">
        <f>REPLACE(INDEX(GroupVertices[Group],MATCH(Edges24[[#This Row],[Vertex 1]],GroupVertices[Vertex],0)),1,1,"")</f>
        <v>11</v>
      </c>
      <c r="BC46" s="78" t="str">
        <f>REPLACE(INDEX(GroupVertices[Group],MATCH(Edges24[[#This Row],[Vertex 2]],GroupVertices[Vertex],0)),1,1,"")</f>
        <v>11</v>
      </c>
      <c r="BD46" s="48">
        <v>1</v>
      </c>
      <c r="BE46" s="49">
        <v>5</v>
      </c>
      <c r="BF46" s="48">
        <v>0</v>
      </c>
      <c r="BG46" s="49">
        <v>0</v>
      </c>
      <c r="BH46" s="48">
        <v>0</v>
      </c>
      <c r="BI46" s="49">
        <v>0</v>
      </c>
      <c r="BJ46" s="48">
        <v>19</v>
      </c>
      <c r="BK46" s="49">
        <v>95</v>
      </c>
      <c r="BL46" s="48">
        <v>20</v>
      </c>
    </row>
    <row r="47" spans="1:64" ht="15">
      <c r="A47" s="64" t="s">
        <v>249</v>
      </c>
      <c r="B47" s="64" t="s">
        <v>294</v>
      </c>
      <c r="C47" s="65"/>
      <c r="D47" s="66"/>
      <c r="E47" s="67"/>
      <c r="F47" s="68"/>
      <c r="G47" s="65"/>
      <c r="H47" s="69"/>
      <c r="I47" s="70"/>
      <c r="J47" s="70"/>
      <c r="K47" s="34" t="s">
        <v>65</v>
      </c>
      <c r="L47" s="77">
        <v>99</v>
      </c>
      <c r="M47" s="77"/>
      <c r="N47" s="72"/>
      <c r="O47" s="79" t="s">
        <v>307</v>
      </c>
      <c r="P47" s="81">
        <v>43577.87420138889</v>
      </c>
      <c r="Q47" s="79" t="s">
        <v>340</v>
      </c>
      <c r="R47" s="79"/>
      <c r="S47" s="79"/>
      <c r="T47" s="79"/>
      <c r="U47" s="79"/>
      <c r="V47" s="84" t="s">
        <v>494</v>
      </c>
      <c r="W47" s="81">
        <v>43577.87420138889</v>
      </c>
      <c r="X47" s="84" t="s">
        <v>553</v>
      </c>
      <c r="Y47" s="79"/>
      <c r="Z47" s="79"/>
      <c r="AA47" s="82" t="s">
        <v>646</v>
      </c>
      <c r="AB47" s="82" t="s">
        <v>696</v>
      </c>
      <c r="AC47" s="79" t="b">
        <v>0</v>
      </c>
      <c r="AD47" s="79">
        <v>0</v>
      </c>
      <c r="AE47" s="82" t="s">
        <v>700</v>
      </c>
      <c r="AF47" s="79" t="b">
        <v>0</v>
      </c>
      <c r="AG47" s="79" t="s">
        <v>702</v>
      </c>
      <c r="AH47" s="79"/>
      <c r="AI47" s="82" t="s">
        <v>698</v>
      </c>
      <c r="AJ47" s="79" t="b">
        <v>0</v>
      </c>
      <c r="AK47" s="79">
        <v>0</v>
      </c>
      <c r="AL47" s="82" t="s">
        <v>698</v>
      </c>
      <c r="AM47" s="79" t="s">
        <v>708</v>
      </c>
      <c r="AN47" s="79" t="b">
        <v>0</v>
      </c>
      <c r="AO47" s="82" t="s">
        <v>696</v>
      </c>
      <c r="AP47" s="79" t="s">
        <v>176</v>
      </c>
      <c r="AQ47" s="79">
        <v>0</v>
      </c>
      <c r="AR47" s="79">
        <v>0</v>
      </c>
      <c r="AS47" s="79"/>
      <c r="AT47" s="79"/>
      <c r="AU47" s="79"/>
      <c r="AV47" s="79"/>
      <c r="AW47" s="79"/>
      <c r="AX47" s="79"/>
      <c r="AY47" s="79"/>
      <c r="AZ47" s="79"/>
      <c r="BA47">
        <v>1</v>
      </c>
      <c r="BB47" s="78" t="str">
        <f>REPLACE(INDEX(GroupVertices[Group],MATCH(Edges24[[#This Row],[Vertex 1]],GroupVertices[Vertex],0)),1,1,"")</f>
        <v>15</v>
      </c>
      <c r="BC47" s="78" t="str">
        <f>REPLACE(INDEX(GroupVertices[Group],MATCH(Edges24[[#This Row],[Vertex 2]],GroupVertices[Vertex],0)),1,1,"")</f>
        <v>15</v>
      </c>
      <c r="BD47" s="48">
        <v>0</v>
      </c>
      <c r="BE47" s="49">
        <v>0</v>
      </c>
      <c r="BF47" s="48">
        <v>0</v>
      </c>
      <c r="BG47" s="49">
        <v>0</v>
      </c>
      <c r="BH47" s="48">
        <v>0</v>
      </c>
      <c r="BI47" s="49">
        <v>0</v>
      </c>
      <c r="BJ47" s="48">
        <v>14</v>
      </c>
      <c r="BK47" s="49">
        <v>100</v>
      </c>
      <c r="BL47" s="48">
        <v>14</v>
      </c>
    </row>
    <row r="48" spans="1:64" ht="15">
      <c r="A48" s="64" t="s">
        <v>250</v>
      </c>
      <c r="B48" s="64" t="s">
        <v>295</v>
      </c>
      <c r="C48" s="65"/>
      <c r="D48" s="66"/>
      <c r="E48" s="67"/>
      <c r="F48" s="68"/>
      <c r="G48" s="65"/>
      <c r="H48" s="69"/>
      <c r="I48" s="70"/>
      <c r="J48" s="70"/>
      <c r="K48" s="34" t="s">
        <v>65</v>
      </c>
      <c r="L48" s="77">
        <v>100</v>
      </c>
      <c r="M48" s="77"/>
      <c r="N48" s="72"/>
      <c r="O48" s="79" t="s">
        <v>306</v>
      </c>
      <c r="P48" s="81">
        <v>43578.58230324074</v>
      </c>
      <c r="Q48" s="79" t="s">
        <v>341</v>
      </c>
      <c r="R48" s="84" t="s">
        <v>395</v>
      </c>
      <c r="S48" s="79" t="s">
        <v>411</v>
      </c>
      <c r="T48" s="79" t="s">
        <v>428</v>
      </c>
      <c r="U48" s="84" t="s">
        <v>464</v>
      </c>
      <c r="V48" s="84" t="s">
        <v>464</v>
      </c>
      <c r="W48" s="81">
        <v>43578.58230324074</v>
      </c>
      <c r="X48" s="84" t="s">
        <v>554</v>
      </c>
      <c r="Y48" s="79"/>
      <c r="Z48" s="79"/>
      <c r="AA48" s="82" t="s">
        <v>647</v>
      </c>
      <c r="AB48" s="79"/>
      <c r="AC48" s="79" t="b">
        <v>0</v>
      </c>
      <c r="AD48" s="79">
        <v>0</v>
      </c>
      <c r="AE48" s="82" t="s">
        <v>698</v>
      </c>
      <c r="AF48" s="79" t="b">
        <v>0</v>
      </c>
      <c r="AG48" s="79" t="s">
        <v>702</v>
      </c>
      <c r="AH48" s="79"/>
      <c r="AI48" s="82" t="s">
        <v>698</v>
      </c>
      <c r="AJ48" s="79" t="b">
        <v>0</v>
      </c>
      <c r="AK48" s="79">
        <v>0</v>
      </c>
      <c r="AL48" s="82" t="s">
        <v>698</v>
      </c>
      <c r="AM48" s="79" t="s">
        <v>711</v>
      </c>
      <c r="AN48" s="79" t="b">
        <v>0</v>
      </c>
      <c r="AO48" s="82" t="s">
        <v>647</v>
      </c>
      <c r="AP48" s="79" t="s">
        <v>176</v>
      </c>
      <c r="AQ48" s="79">
        <v>0</v>
      </c>
      <c r="AR48" s="79">
        <v>0</v>
      </c>
      <c r="AS48" s="79"/>
      <c r="AT48" s="79"/>
      <c r="AU48" s="79"/>
      <c r="AV48" s="79"/>
      <c r="AW48" s="79"/>
      <c r="AX48" s="79"/>
      <c r="AY48" s="79"/>
      <c r="AZ48" s="79"/>
      <c r="BA48">
        <v>1</v>
      </c>
      <c r="BB48" s="78" t="str">
        <f>REPLACE(INDEX(GroupVertices[Group],MATCH(Edges24[[#This Row],[Vertex 1]],GroupVertices[Vertex],0)),1,1,"")</f>
        <v>14</v>
      </c>
      <c r="BC48" s="78" t="str">
        <f>REPLACE(INDEX(GroupVertices[Group],MATCH(Edges24[[#This Row],[Vertex 2]],GroupVertices[Vertex],0)),1,1,"")</f>
        <v>14</v>
      </c>
      <c r="BD48" s="48">
        <v>0</v>
      </c>
      <c r="BE48" s="49">
        <v>0</v>
      </c>
      <c r="BF48" s="48">
        <v>0</v>
      </c>
      <c r="BG48" s="49">
        <v>0</v>
      </c>
      <c r="BH48" s="48">
        <v>0</v>
      </c>
      <c r="BI48" s="49">
        <v>0</v>
      </c>
      <c r="BJ48" s="48">
        <v>34</v>
      </c>
      <c r="BK48" s="49">
        <v>100</v>
      </c>
      <c r="BL48" s="48">
        <v>34</v>
      </c>
    </row>
    <row r="49" spans="1:64" ht="15">
      <c r="A49" s="64" t="s">
        <v>251</v>
      </c>
      <c r="B49" s="64" t="s">
        <v>262</v>
      </c>
      <c r="C49" s="65"/>
      <c r="D49" s="66"/>
      <c r="E49" s="67"/>
      <c r="F49" s="68"/>
      <c r="G49" s="65"/>
      <c r="H49" s="69"/>
      <c r="I49" s="70"/>
      <c r="J49" s="70"/>
      <c r="K49" s="34" t="s">
        <v>65</v>
      </c>
      <c r="L49" s="77">
        <v>101</v>
      </c>
      <c r="M49" s="77"/>
      <c r="N49" s="72"/>
      <c r="O49" s="79" t="s">
        <v>306</v>
      </c>
      <c r="P49" s="81">
        <v>43578.679293981484</v>
      </c>
      <c r="Q49" s="79" t="s">
        <v>342</v>
      </c>
      <c r="R49" s="79"/>
      <c r="S49" s="79"/>
      <c r="T49" s="79"/>
      <c r="U49" s="79"/>
      <c r="V49" s="84" t="s">
        <v>495</v>
      </c>
      <c r="W49" s="81">
        <v>43578.679293981484</v>
      </c>
      <c r="X49" s="84" t="s">
        <v>555</v>
      </c>
      <c r="Y49" s="79"/>
      <c r="Z49" s="79"/>
      <c r="AA49" s="82" t="s">
        <v>648</v>
      </c>
      <c r="AB49" s="79"/>
      <c r="AC49" s="79" t="b">
        <v>0</v>
      </c>
      <c r="AD49" s="79">
        <v>0</v>
      </c>
      <c r="AE49" s="82" t="s">
        <v>698</v>
      </c>
      <c r="AF49" s="79" t="b">
        <v>0</v>
      </c>
      <c r="AG49" s="79" t="s">
        <v>702</v>
      </c>
      <c r="AH49" s="79"/>
      <c r="AI49" s="82" t="s">
        <v>698</v>
      </c>
      <c r="AJ49" s="79" t="b">
        <v>0</v>
      </c>
      <c r="AK49" s="79">
        <v>3</v>
      </c>
      <c r="AL49" s="82" t="s">
        <v>667</v>
      </c>
      <c r="AM49" s="79" t="s">
        <v>715</v>
      </c>
      <c r="AN49" s="79" t="b">
        <v>0</v>
      </c>
      <c r="AO49" s="82" t="s">
        <v>667</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20</v>
      </c>
      <c r="BK49" s="49">
        <v>100</v>
      </c>
      <c r="BL49" s="48">
        <v>20</v>
      </c>
    </row>
    <row r="50" spans="1:64" ht="15">
      <c r="A50" s="64" t="s">
        <v>252</v>
      </c>
      <c r="B50" s="64" t="s">
        <v>264</v>
      </c>
      <c r="C50" s="65"/>
      <c r="D50" s="66"/>
      <c r="E50" s="67"/>
      <c r="F50" s="68"/>
      <c r="G50" s="65"/>
      <c r="H50" s="69"/>
      <c r="I50" s="70"/>
      <c r="J50" s="70"/>
      <c r="K50" s="34" t="s">
        <v>65</v>
      </c>
      <c r="L50" s="77">
        <v>103</v>
      </c>
      <c r="M50" s="77"/>
      <c r="N50" s="72"/>
      <c r="O50" s="79" t="s">
        <v>306</v>
      </c>
      <c r="P50" s="81">
        <v>43572.138402777775</v>
      </c>
      <c r="Q50" s="79" t="s">
        <v>343</v>
      </c>
      <c r="R50" s="79"/>
      <c r="S50" s="79"/>
      <c r="T50" s="79"/>
      <c r="U50" s="79"/>
      <c r="V50" s="84" t="s">
        <v>496</v>
      </c>
      <c r="W50" s="81">
        <v>43572.138402777775</v>
      </c>
      <c r="X50" s="84" t="s">
        <v>556</v>
      </c>
      <c r="Y50" s="79"/>
      <c r="Z50" s="79"/>
      <c r="AA50" s="82" t="s">
        <v>649</v>
      </c>
      <c r="AB50" s="79"/>
      <c r="AC50" s="79" t="b">
        <v>0</v>
      </c>
      <c r="AD50" s="79">
        <v>0</v>
      </c>
      <c r="AE50" s="82" t="s">
        <v>698</v>
      </c>
      <c r="AF50" s="79" t="b">
        <v>0</v>
      </c>
      <c r="AG50" s="79" t="s">
        <v>702</v>
      </c>
      <c r="AH50" s="79"/>
      <c r="AI50" s="82" t="s">
        <v>698</v>
      </c>
      <c r="AJ50" s="79" t="b">
        <v>0</v>
      </c>
      <c r="AK50" s="79">
        <v>1</v>
      </c>
      <c r="AL50" s="82" t="s">
        <v>670</v>
      </c>
      <c r="AM50" s="79" t="s">
        <v>722</v>
      </c>
      <c r="AN50" s="79" t="b">
        <v>0</v>
      </c>
      <c r="AO50" s="82" t="s">
        <v>670</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2</v>
      </c>
      <c r="BE50" s="49">
        <v>8</v>
      </c>
      <c r="BF50" s="48">
        <v>0</v>
      </c>
      <c r="BG50" s="49">
        <v>0</v>
      </c>
      <c r="BH50" s="48">
        <v>0</v>
      </c>
      <c r="BI50" s="49">
        <v>0</v>
      </c>
      <c r="BJ50" s="48">
        <v>23</v>
      </c>
      <c r="BK50" s="49">
        <v>92</v>
      </c>
      <c r="BL50" s="48">
        <v>25</v>
      </c>
    </row>
    <row r="51" spans="1:64" ht="15">
      <c r="A51" s="64" t="s">
        <v>252</v>
      </c>
      <c r="B51" s="64" t="s">
        <v>296</v>
      </c>
      <c r="C51" s="65"/>
      <c r="D51" s="66"/>
      <c r="E51" s="67"/>
      <c r="F51" s="68"/>
      <c r="G51" s="65"/>
      <c r="H51" s="69"/>
      <c r="I51" s="70"/>
      <c r="J51" s="70"/>
      <c r="K51" s="34" t="s">
        <v>65</v>
      </c>
      <c r="L51" s="77">
        <v>104</v>
      </c>
      <c r="M51" s="77"/>
      <c r="N51" s="72"/>
      <c r="O51" s="79" t="s">
        <v>306</v>
      </c>
      <c r="P51" s="81">
        <v>43572.138969907406</v>
      </c>
      <c r="Q51" s="79" t="s">
        <v>344</v>
      </c>
      <c r="R51" s="84" t="s">
        <v>396</v>
      </c>
      <c r="S51" s="79" t="s">
        <v>418</v>
      </c>
      <c r="T51" s="79" t="s">
        <v>434</v>
      </c>
      <c r="U51" s="79"/>
      <c r="V51" s="84" t="s">
        <v>496</v>
      </c>
      <c r="W51" s="81">
        <v>43572.138969907406</v>
      </c>
      <c r="X51" s="84" t="s">
        <v>557</v>
      </c>
      <c r="Y51" s="79"/>
      <c r="Z51" s="79"/>
      <c r="AA51" s="82" t="s">
        <v>650</v>
      </c>
      <c r="AB51" s="79"/>
      <c r="AC51" s="79" t="b">
        <v>0</v>
      </c>
      <c r="AD51" s="79">
        <v>0</v>
      </c>
      <c r="AE51" s="82" t="s">
        <v>698</v>
      </c>
      <c r="AF51" s="79" t="b">
        <v>0</v>
      </c>
      <c r="AG51" s="79" t="s">
        <v>702</v>
      </c>
      <c r="AH51" s="79"/>
      <c r="AI51" s="82" t="s">
        <v>698</v>
      </c>
      <c r="AJ51" s="79" t="b">
        <v>0</v>
      </c>
      <c r="AK51" s="79">
        <v>1</v>
      </c>
      <c r="AL51" s="82" t="s">
        <v>676</v>
      </c>
      <c r="AM51" s="79" t="s">
        <v>722</v>
      </c>
      <c r="AN51" s="79" t="b">
        <v>0</v>
      </c>
      <c r="AO51" s="82" t="s">
        <v>676</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16</v>
      </c>
      <c r="BK51" s="49">
        <v>100</v>
      </c>
      <c r="BL51" s="48">
        <v>16</v>
      </c>
    </row>
    <row r="52" spans="1:64" ht="15">
      <c r="A52" s="64" t="s">
        <v>252</v>
      </c>
      <c r="B52" s="64" t="s">
        <v>263</v>
      </c>
      <c r="C52" s="65"/>
      <c r="D52" s="66"/>
      <c r="E52" s="67"/>
      <c r="F52" s="68"/>
      <c r="G52" s="65"/>
      <c r="H52" s="69"/>
      <c r="I52" s="70"/>
      <c r="J52" s="70"/>
      <c r="K52" s="34" t="s">
        <v>65</v>
      </c>
      <c r="L52" s="77">
        <v>106</v>
      </c>
      <c r="M52" s="77"/>
      <c r="N52" s="72"/>
      <c r="O52" s="79" t="s">
        <v>306</v>
      </c>
      <c r="P52" s="81">
        <v>43578.68372685185</v>
      </c>
      <c r="Q52" s="79" t="s">
        <v>345</v>
      </c>
      <c r="R52" s="79"/>
      <c r="S52" s="79"/>
      <c r="T52" s="79"/>
      <c r="U52" s="79"/>
      <c r="V52" s="84" t="s">
        <v>496</v>
      </c>
      <c r="W52" s="81">
        <v>43578.68372685185</v>
      </c>
      <c r="X52" s="84" t="s">
        <v>558</v>
      </c>
      <c r="Y52" s="79"/>
      <c r="Z52" s="79"/>
      <c r="AA52" s="82" t="s">
        <v>651</v>
      </c>
      <c r="AB52" s="79"/>
      <c r="AC52" s="79" t="b">
        <v>0</v>
      </c>
      <c r="AD52" s="79">
        <v>0</v>
      </c>
      <c r="AE52" s="82" t="s">
        <v>698</v>
      </c>
      <c r="AF52" s="79" t="b">
        <v>0</v>
      </c>
      <c r="AG52" s="79" t="s">
        <v>702</v>
      </c>
      <c r="AH52" s="79"/>
      <c r="AI52" s="82" t="s">
        <v>698</v>
      </c>
      <c r="AJ52" s="79" t="b">
        <v>0</v>
      </c>
      <c r="AK52" s="79">
        <v>1</v>
      </c>
      <c r="AL52" s="82" t="s">
        <v>692</v>
      </c>
      <c r="AM52" s="79" t="s">
        <v>722</v>
      </c>
      <c r="AN52" s="79" t="b">
        <v>0</v>
      </c>
      <c r="AO52" s="82" t="s">
        <v>692</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4.761904761904762</v>
      </c>
      <c r="BF52" s="48">
        <v>0</v>
      </c>
      <c r="BG52" s="49">
        <v>0</v>
      </c>
      <c r="BH52" s="48">
        <v>0</v>
      </c>
      <c r="BI52" s="49">
        <v>0</v>
      </c>
      <c r="BJ52" s="48">
        <v>20</v>
      </c>
      <c r="BK52" s="49">
        <v>95.23809523809524</v>
      </c>
      <c r="BL52" s="48">
        <v>21</v>
      </c>
    </row>
    <row r="53" spans="1:64" ht="15">
      <c r="A53" s="64" t="s">
        <v>253</v>
      </c>
      <c r="B53" s="64" t="s">
        <v>297</v>
      </c>
      <c r="C53" s="65"/>
      <c r="D53" s="66"/>
      <c r="E53" s="67"/>
      <c r="F53" s="68"/>
      <c r="G53" s="65"/>
      <c r="H53" s="69"/>
      <c r="I53" s="70"/>
      <c r="J53" s="70"/>
      <c r="K53" s="34" t="s">
        <v>65</v>
      </c>
      <c r="L53" s="77">
        <v>107</v>
      </c>
      <c r="M53" s="77"/>
      <c r="N53" s="72"/>
      <c r="O53" s="79" t="s">
        <v>306</v>
      </c>
      <c r="P53" s="81">
        <v>43579.30605324074</v>
      </c>
      <c r="Q53" s="79" t="s">
        <v>346</v>
      </c>
      <c r="R53" s="79"/>
      <c r="S53" s="79"/>
      <c r="T53" s="79"/>
      <c r="U53" s="79"/>
      <c r="V53" s="84" t="s">
        <v>497</v>
      </c>
      <c r="W53" s="81">
        <v>43579.30605324074</v>
      </c>
      <c r="X53" s="84" t="s">
        <v>559</v>
      </c>
      <c r="Y53" s="79"/>
      <c r="Z53" s="79"/>
      <c r="AA53" s="82" t="s">
        <v>652</v>
      </c>
      <c r="AB53" s="79"/>
      <c r="AC53" s="79" t="b">
        <v>0</v>
      </c>
      <c r="AD53" s="79">
        <v>0</v>
      </c>
      <c r="AE53" s="82" t="s">
        <v>698</v>
      </c>
      <c r="AF53" s="79" t="b">
        <v>0</v>
      </c>
      <c r="AG53" s="79" t="s">
        <v>702</v>
      </c>
      <c r="AH53" s="79"/>
      <c r="AI53" s="82" t="s">
        <v>698</v>
      </c>
      <c r="AJ53" s="79" t="b">
        <v>0</v>
      </c>
      <c r="AK53" s="79">
        <v>2</v>
      </c>
      <c r="AL53" s="82" t="s">
        <v>659</v>
      </c>
      <c r="AM53" s="79" t="s">
        <v>715</v>
      </c>
      <c r="AN53" s="79" t="b">
        <v>0</v>
      </c>
      <c r="AO53" s="82" t="s">
        <v>659</v>
      </c>
      <c r="AP53" s="79" t="s">
        <v>176</v>
      </c>
      <c r="AQ53" s="79">
        <v>0</v>
      </c>
      <c r="AR53" s="79">
        <v>0</v>
      </c>
      <c r="AS53" s="79"/>
      <c r="AT53" s="79"/>
      <c r="AU53" s="79"/>
      <c r="AV53" s="79"/>
      <c r="AW53" s="79"/>
      <c r="AX53" s="79"/>
      <c r="AY53" s="79"/>
      <c r="AZ53" s="79"/>
      <c r="BA53">
        <v>1</v>
      </c>
      <c r="BB53" s="78" t="str">
        <f>REPLACE(INDEX(GroupVertices[Group],MATCH(Edges24[[#This Row],[Vertex 1]],GroupVertices[Vertex],0)),1,1,"")</f>
        <v>8</v>
      </c>
      <c r="BC53" s="78" t="str">
        <f>REPLACE(INDEX(GroupVertices[Group],MATCH(Edges24[[#This Row],[Vertex 2]],GroupVertices[Vertex],0)),1,1,"")</f>
        <v>8</v>
      </c>
      <c r="BD53" s="48"/>
      <c r="BE53" s="49"/>
      <c r="BF53" s="48"/>
      <c r="BG53" s="49"/>
      <c r="BH53" s="48"/>
      <c r="BI53" s="49"/>
      <c r="BJ53" s="48"/>
      <c r="BK53" s="49"/>
      <c r="BL53" s="48"/>
    </row>
    <row r="54" spans="1:64" ht="15">
      <c r="A54" s="64" t="s">
        <v>254</v>
      </c>
      <c r="B54" s="64" t="s">
        <v>297</v>
      </c>
      <c r="C54" s="65"/>
      <c r="D54" s="66"/>
      <c r="E54" s="67"/>
      <c r="F54" s="68"/>
      <c r="G54" s="65"/>
      <c r="H54" s="69"/>
      <c r="I54" s="70"/>
      <c r="J54" s="70"/>
      <c r="K54" s="34" t="s">
        <v>65</v>
      </c>
      <c r="L54" s="77">
        <v>109</v>
      </c>
      <c r="M54" s="77"/>
      <c r="N54" s="72"/>
      <c r="O54" s="79" t="s">
        <v>306</v>
      </c>
      <c r="P54" s="81">
        <v>43579.395162037035</v>
      </c>
      <c r="Q54" s="79" t="s">
        <v>346</v>
      </c>
      <c r="R54" s="79"/>
      <c r="S54" s="79"/>
      <c r="T54" s="79"/>
      <c r="U54" s="79"/>
      <c r="V54" s="84" t="s">
        <v>498</v>
      </c>
      <c r="W54" s="81">
        <v>43579.395162037035</v>
      </c>
      <c r="X54" s="84" t="s">
        <v>560</v>
      </c>
      <c r="Y54" s="79"/>
      <c r="Z54" s="79"/>
      <c r="AA54" s="82" t="s">
        <v>653</v>
      </c>
      <c r="AB54" s="79"/>
      <c r="AC54" s="79" t="b">
        <v>0</v>
      </c>
      <c r="AD54" s="79">
        <v>0</v>
      </c>
      <c r="AE54" s="82" t="s">
        <v>698</v>
      </c>
      <c r="AF54" s="79" t="b">
        <v>0</v>
      </c>
      <c r="AG54" s="79" t="s">
        <v>702</v>
      </c>
      <c r="AH54" s="79"/>
      <c r="AI54" s="82" t="s">
        <v>698</v>
      </c>
      <c r="AJ54" s="79" t="b">
        <v>0</v>
      </c>
      <c r="AK54" s="79">
        <v>2</v>
      </c>
      <c r="AL54" s="82" t="s">
        <v>659</v>
      </c>
      <c r="AM54" s="79" t="s">
        <v>716</v>
      </c>
      <c r="AN54" s="79" t="b">
        <v>0</v>
      </c>
      <c r="AO54" s="82" t="s">
        <v>659</v>
      </c>
      <c r="AP54" s="79" t="s">
        <v>176</v>
      </c>
      <c r="AQ54" s="79">
        <v>0</v>
      </c>
      <c r="AR54" s="79">
        <v>0</v>
      </c>
      <c r="AS54" s="79"/>
      <c r="AT54" s="79"/>
      <c r="AU54" s="79"/>
      <c r="AV54" s="79"/>
      <c r="AW54" s="79"/>
      <c r="AX54" s="79"/>
      <c r="AY54" s="79"/>
      <c r="AZ54" s="79"/>
      <c r="BA54">
        <v>1</v>
      </c>
      <c r="BB54" s="78" t="str">
        <f>REPLACE(INDEX(GroupVertices[Group],MATCH(Edges24[[#This Row],[Vertex 1]],GroupVertices[Vertex],0)),1,1,"")</f>
        <v>8</v>
      </c>
      <c r="BC54" s="78" t="str">
        <f>REPLACE(INDEX(GroupVertices[Group],MATCH(Edges24[[#This Row],[Vertex 2]],GroupVertices[Vertex],0)),1,1,"")</f>
        <v>8</v>
      </c>
      <c r="BD54" s="48"/>
      <c r="BE54" s="49"/>
      <c r="BF54" s="48"/>
      <c r="BG54" s="49"/>
      <c r="BH54" s="48"/>
      <c r="BI54" s="49"/>
      <c r="BJ54" s="48"/>
      <c r="BK54" s="49"/>
      <c r="BL54" s="48"/>
    </row>
    <row r="55" spans="1:64" ht="15">
      <c r="A55" s="64" t="s">
        <v>255</v>
      </c>
      <c r="B55" s="64" t="s">
        <v>280</v>
      </c>
      <c r="C55" s="65"/>
      <c r="D55" s="66"/>
      <c r="E55" s="67"/>
      <c r="F55" s="68"/>
      <c r="G55" s="65"/>
      <c r="H55" s="69"/>
      <c r="I55" s="70"/>
      <c r="J55" s="70"/>
      <c r="K55" s="34" t="s">
        <v>65</v>
      </c>
      <c r="L55" s="77">
        <v>111</v>
      </c>
      <c r="M55" s="77"/>
      <c r="N55" s="72"/>
      <c r="O55" s="79" t="s">
        <v>306</v>
      </c>
      <c r="P55" s="81">
        <v>43570.828125</v>
      </c>
      <c r="Q55" s="79" t="s">
        <v>347</v>
      </c>
      <c r="R55" s="79"/>
      <c r="S55" s="79"/>
      <c r="T55" s="79"/>
      <c r="U55" s="79"/>
      <c r="V55" s="84" t="s">
        <v>499</v>
      </c>
      <c r="W55" s="81">
        <v>43570.828125</v>
      </c>
      <c r="X55" s="84" t="s">
        <v>561</v>
      </c>
      <c r="Y55" s="79"/>
      <c r="Z55" s="79"/>
      <c r="AA55" s="82" t="s">
        <v>654</v>
      </c>
      <c r="AB55" s="79"/>
      <c r="AC55" s="79" t="b">
        <v>0</v>
      </c>
      <c r="AD55" s="79">
        <v>12</v>
      </c>
      <c r="AE55" s="82" t="s">
        <v>698</v>
      </c>
      <c r="AF55" s="79" t="b">
        <v>0</v>
      </c>
      <c r="AG55" s="79" t="s">
        <v>702</v>
      </c>
      <c r="AH55" s="79"/>
      <c r="AI55" s="82" t="s">
        <v>698</v>
      </c>
      <c r="AJ55" s="79" t="b">
        <v>0</v>
      </c>
      <c r="AK55" s="79">
        <v>2</v>
      </c>
      <c r="AL55" s="82" t="s">
        <v>698</v>
      </c>
      <c r="AM55" s="79" t="s">
        <v>708</v>
      </c>
      <c r="AN55" s="79" t="b">
        <v>0</v>
      </c>
      <c r="AO55" s="82" t="s">
        <v>654</v>
      </c>
      <c r="AP55" s="79" t="s">
        <v>176</v>
      </c>
      <c r="AQ55" s="79">
        <v>0</v>
      </c>
      <c r="AR55" s="79">
        <v>0</v>
      </c>
      <c r="AS55" s="79"/>
      <c r="AT55" s="79"/>
      <c r="AU55" s="79"/>
      <c r="AV55" s="79"/>
      <c r="AW55" s="79"/>
      <c r="AX55" s="79"/>
      <c r="AY55" s="79"/>
      <c r="AZ55" s="79"/>
      <c r="BA55">
        <v>1</v>
      </c>
      <c r="BB55" s="78" t="str">
        <f>REPLACE(INDEX(GroupVertices[Group],MATCH(Edges24[[#This Row],[Vertex 1]],GroupVertices[Vertex],0)),1,1,"")</f>
        <v>9</v>
      </c>
      <c r="BC55" s="78" t="str">
        <f>REPLACE(INDEX(GroupVertices[Group],MATCH(Edges24[[#This Row],[Vertex 2]],GroupVertices[Vertex],0)),1,1,"")</f>
        <v>9</v>
      </c>
      <c r="BD55" s="48">
        <v>1</v>
      </c>
      <c r="BE55" s="49">
        <v>3.7037037037037037</v>
      </c>
      <c r="BF55" s="48">
        <v>0</v>
      </c>
      <c r="BG55" s="49">
        <v>0</v>
      </c>
      <c r="BH55" s="48">
        <v>0</v>
      </c>
      <c r="BI55" s="49">
        <v>0</v>
      </c>
      <c r="BJ55" s="48">
        <v>26</v>
      </c>
      <c r="BK55" s="49">
        <v>96.29629629629629</v>
      </c>
      <c r="BL55" s="48">
        <v>27</v>
      </c>
    </row>
    <row r="56" spans="1:64" ht="15">
      <c r="A56" s="64" t="s">
        <v>256</v>
      </c>
      <c r="B56" s="64" t="s">
        <v>280</v>
      </c>
      <c r="C56" s="65"/>
      <c r="D56" s="66"/>
      <c r="E56" s="67"/>
      <c r="F56" s="68"/>
      <c r="G56" s="65"/>
      <c r="H56" s="69"/>
      <c r="I56" s="70"/>
      <c r="J56" s="70"/>
      <c r="K56" s="34" t="s">
        <v>65</v>
      </c>
      <c r="L56" s="77">
        <v>112</v>
      </c>
      <c r="M56" s="77"/>
      <c r="N56" s="72"/>
      <c r="O56" s="79" t="s">
        <v>306</v>
      </c>
      <c r="P56" s="81">
        <v>43570.82821759259</v>
      </c>
      <c r="Q56" s="79" t="s">
        <v>317</v>
      </c>
      <c r="R56" s="79"/>
      <c r="S56" s="79"/>
      <c r="T56" s="79"/>
      <c r="U56" s="79"/>
      <c r="V56" s="84" t="s">
        <v>500</v>
      </c>
      <c r="W56" s="81">
        <v>43570.82821759259</v>
      </c>
      <c r="X56" s="84" t="s">
        <v>562</v>
      </c>
      <c r="Y56" s="79"/>
      <c r="Z56" s="79"/>
      <c r="AA56" s="82" t="s">
        <v>655</v>
      </c>
      <c r="AB56" s="79"/>
      <c r="AC56" s="79" t="b">
        <v>0</v>
      </c>
      <c r="AD56" s="79">
        <v>0</v>
      </c>
      <c r="AE56" s="82" t="s">
        <v>698</v>
      </c>
      <c r="AF56" s="79" t="b">
        <v>0</v>
      </c>
      <c r="AG56" s="79" t="s">
        <v>702</v>
      </c>
      <c r="AH56" s="79"/>
      <c r="AI56" s="82" t="s">
        <v>698</v>
      </c>
      <c r="AJ56" s="79" t="b">
        <v>0</v>
      </c>
      <c r="AK56" s="79">
        <v>2</v>
      </c>
      <c r="AL56" s="82" t="s">
        <v>654</v>
      </c>
      <c r="AM56" s="79" t="s">
        <v>708</v>
      </c>
      <c r="AN56" s="79" t="b">
        <v>0</v>
      </c>
      <c r="AO56" s="82" t="s">
        <v>654</v>
      </c>
      <c r="AP56" s="79" t="s">
        <v>176</v>
      </c>
      <c r="AQ56" s="79">
        <v>0</v>
      </c>
      <c r="AR56" s="79">
        <v>0</v>
      </c>
      <c r="AS56" s="79"/>
      <c r="AT56" s="79"/>
      <c r="AU56" s="79"/>
      <c r="AV56" s="79"/>
      <c r="AW56" s="79"/>
      <c r="AX56" s="79"/>
      <c r="AY56" s="79"/>
      <c r="AZ56" s="79"/>
      <c r="BA56">
        <v>1</v>
      </c>
      <c r="BB56" s="78" t="str">
        <f>REPLACE(INDEX(GroupVertices[Group],MATCH(Edges24[[#This Row],[Vertex 1]],GroupVertices[Vertex],0)),1,1,"")</f>
        <v>9</v>
      </c>
      <c r="BC56" s="78" t="str">
        <f>REPLACE(INDEX(GroupVertices[Group],MATCH(Edges24[[#This Row],[Vertex 2]],GroupVertices[Vertex],0)),1,1,"")</f>
        <v>9</v>
      </c>
      <c r="BD56" s="48"/>
      <c r="BE56" s="49"/>
      <c r="BF56" s="48"/>
      <c r="BG56" s="49"/>
      <c r="BH56" s="48"/>
      <c r="BI56" s="49"/>
      <c r="BJ56" s="48"/>
      <c r="BK56" s="49"/>
      <c r="BL56" s="48"/>
    </row>
    <row r="57" spans="1:64" ht="15">
      <c r="A57" s="64" t="s">
        <v>256</v>
      </c>
      <c r="B57" s="64" t="s">
        <v>255</v>
      </c>
      <c r="C57" s="65"/>
      <c r="D57" s="66"/>
      <c r="E57" s="67"/>
      <c r="F57" s="68"/>
      <c r="G57" s="65"/>
      <c r="H57" s="69"/>
      <c r="I57" s="70"/>
      <c r="J57" s="70"/>
      <c r="K57" s="34" t="s">
        <v>65</v>
      </c>
      <c r="L57" s="77">
        <v>114</v>
      </c>
      <c r="M57" s="77"/>
      <c r="N57" s="72"/>
      <c r="O57" s="79" t="s">
        <v>306</v>
      </c>
      <c r="P57" s="81">
        <v>43579.83736111111</v>
      </c>
      <c r="Q57" s="79" t="s">
        <v>348</v>
      </c>
      <c r="R57" s="79"/>
      <c r="S57" s="79"/>
      <c r="T57" s="79"/>
      <c r="U57" s="79"/>
      <c r="V57" s="84" t="s">
        <v>500</v>
      </c>
      <c r="W57" s="81">
        <v>43579.83736111111</v>
      </c>
      <c r="X57" s="84" t="s">
        <v>563</v>
      </c>
      <c r="Y57" s="79"/>
      <c r="Z57" s="79"/>
      <c r="AA57" s="82" t="s">
        <v>656</v>
      </c>
      <c r="AB57" s="79"/>
      <c r="AC57" s="79" t="b">
        <v>0</v>
      </c>
      <c r="AD57" s="79">
        <v>0</v>
      </c>
      <c r="AE57" s="82" t="s">
        <v>698</v>
      </c>
      <c r="AF57" s="79" t="b">
        <v>0</v>
      </c>
      <c r="AG57" s="79" t="s">
        <v>702</v>
      </c>
      <c r="AH57" s="79"/>
      <c r="AI57" s="82" t="s">
        <v>698</v>
      </c>
      <c r="AJ57" s="79" t="b">
        <v>0</v>
      </c>
      <c r="AK57" s="79">
        <v>3</v>
      </c>
      <c r="AL57" s="82" t="s">
        <v>657</v>
      </c>
      <c r="AM57" s="79" t="s">
        <v>708</v>
      </c>
      <c r="AN57" s="79" t="b">
        <v>0</v>
      </c>
      <c r="AO57" s="82" t="s">
        <v>657</v>
      </c>
      <c r="AP57" s="79" t="s">
        <v>176</v>
      </c>
      <c r="AQ57" s="79">
        <v>0</v>
      </c>
      <c r="AR57" s="79">
        <v>0</v>
      </c>
      <c r="AS57" s="79"/>
      <c r="AT57" s="79"/>
      <c r="AU57" s="79"/>
      <c r="AV57" s="79"/>
      <c r="AW57" s="79"/>
      <c r="AX57" s="79"/>
      <c r="AY57" s="79"/>
      <c r="AZ57" s="79"/>
      <c r="BA57">
        <v>2</v>
      </c>
      <c r="BB57" s="78" t="str">
        <f>REPLACE(INDEX(GroupVertices[Group],MATCH(Edges24[[#This Row],[Vertex 1]],GroupVertices[Vertex],0)),1,1,"")</f>
        <v>9</v>
      </c>
      <c r="BC57" s="78" t="str">
        <f>REPLACE(INDEX(GroupVertices[Group],MATCH(Edges24[[#This Row],[Vertex 2]],GroupVertices[Vertex],0)),1,1,"")</f>
        <v>9</v>
      </c>
      <c r="BD57" s="48">
        <v>0</v>
      </c>
      <c r="BE57" s="49">
        <v>0</v>
      </c>
      <c r="BF57" s="48">
        <v>1</v>
      </c>
      <c r="BG57" s="49">
        <v>4</v>
      </c>
      <c r="BH57" s="48">
        <v>0</v>
      </c>
      <c r="BI57" s="49">
        <v>0</v>
      </c>
      <c r="BJ57" s="48">
        <v>24</v>
      </c>
      <c r="BK57" s="49">
        <v>96</v>
      </c>
      <c r="BL57" s="48">
        <v>25</v>
      </c>
    </row>
    <row r="58" spans="1:64" ht="15">
      <c r="A58" s="64" t="s">
        <v>255</v>
      </c>
      <c r="B58" s="64" t="s">
        <v>255</v>
      </c>
      <c r="C58" s="65"/>
      <c r="D58" s="66"/>
      <c r="E58" s="67"/>
      <c r="F58" s="68"/>
      <c r="G58" s="65"/>
      <c r="H58" s="69"/>
      <c r="I58" s="70"/>
      <c r="J58" s="70"/>
      <c r="K58" s="34" t="s">
        <v>65</v>
      </c>
      <c r="L58" s="77">
        <v>115</v>
      </c>
      <c r="M58" s="77"/>
      <c r="N58" s="72"/>
      <c r="O58" s="79" t="s">
        <v>176</v>
      </c>
      <c r="P58" s="81">
        <v>43579.83725694445</v>
      </c>
      <c r="Q58" s="79" t="s">
        <v>349</v>
      </c>
      <c r="R58" s="79"/>
      <c r="S58" s="79"/>
      <c r="T58" s="79"/>
      <c r="U58" s="79"/>
      <c r="V58" s="84" t="s">
        <v>499</v>
      </c>
      <c r="W58" s="81">
        <v>43579.83725694445</v>
      </c>
      <c r="X58" s="84" t="s">
        <v>564</v>
      </c>
      <c r="Y58" s="79"/>
      <c r="Z58" s="79"/>
      <c r="AA58" s="82" t="s">
        <v>657</v>
      </c>
      <c r="AB58" s="79"/>
      <c r="AC58" s="79" t="b">
        <v>0</v>
      </c>
      <c r="AD58" s="79">
        <v>13</v>
      </c>
      <c r="AE58" s="82" t="s">
        <v>698</v>
      </c>
      <c r="AF58" s="79" t="b">
        <v>0</v>
      </c>
      <c r="AG58" s="79" t="s">
        <v>702</v>
      </c>
      <c r="AH58" s="79"/>
      <c r="AI58" s="82" t="s">
        <v>698</v>
      </c>
      <c r="AJ58" s="79" t="b">
        <v>0</v>
      </c>
      <c r="AK58" s="79">
        <v>3</v>
      </c>
      <c r="AL58" s="82" t="s">
        <v>698</v>
      </c>
      <c r="AM58" s="79" t="s">
        <v>708</v>
      </c>
      <c r="AN58" s="79" t="b">
        <v>0</v>
      </c>
      <c r="AO58" s="82" t="s">
        <v>657</v>
      </c>
      <c r="AP58" s="79" t="s">
        <v>176</v>
      </c>
      <c r="AQ58" s="79">
        <v>0</v>
      </c>
      <c r="AR58" s="79">
        <v>0</v>
      </c>
      <c r="AS58" s="79"/>
      <c r="AT58" s="79"/>
      <c r="AU58" s="79"/>
      <c r="AV58" s="79"/>
      <c r="AW58" s="79"/>
      <c r="AX58" s="79"/>
      <c r="AY58" s="79"/>
      <c r="AZ58" s="79"/>
      <c r="BA58">
        <v>1</v>
      </c>
      <c r="BB58" s="78" t="str">
        <f>REPLACE(INDEX(GroupVertices[Group],MATCH(Edges24[[#This Row],[Vertex 1]],GroupVertices[Vertex],0)),1,1,"")</f>
        <v>9</v>
      </c>
      <c r="BC58" s="78" t="str">
        <f>REPLACE(INDEX(GroupVertices[Group],MATCH(Edges24[[#This Row],[Vertex 2]],GroupVertices[Vertex],0)),1,1,"")</f>
        <v>9</v>
      </c>
      <c r="BD58" s="48">
        <v>0</v>
      </c>
      <c r="BE58" s="49">
        <v>0</v>
      </c>
      <c r="BF58" s="48">
        <v>1</v>
      </c>
      <c r="BG58" s="49">
        <v>2.7777777777777777</v>
      </c>
      <c r="BH58" s="48">
        <v>0</v>
      </c>
      <c r="BI58" s="49">
        <v>0</v>
      </c>
      <c r="BJ58" s="48">
        <v>35</v>
      </c>
      <c r="BK58" s="49">
        <v>97.22222222222223</v>
      </c>
      <c r="BL58" s="48">
        <v>36</v>
      </c>
    </row>
    <row r="59" spans="1:64" ht="15">
      <c r="A59" s="64" t="s">
        <v>257</v>
      </c>
      <c r="B59" s="64" t="s">
        <v>255</v>
      </c>
      <c r="C59" s="65"/>
      <c r="D59" s="66"/>
      <c r="E59" s="67"/>
      <c r="F59" s="68"/>
      <c r="G59" s="65"/>
      <c r="H59" s="69"/>
      <c r="I59" s="70"/>
      <c r="J59" s="70"/>
      <c r="K59" s="34" t="s">
        <v>65</v>
      </c>
      <c r="L59" s="77">
        <v>116</v>
      </c>
      <c r="M59" s="77"/>
      <c r="N59" s="72"/>
      <c r="O59" s="79" t="s">
        <v>306</v>
      </c>
      <c r="P59" s="81">
        <v>43579.939421296294</v>
      </c>
      <c r="Q59" s="79" t="s">
        <v>348</v>
      </c>
      <c r="R59" s="79"/>
      <c r="S59" s="79"/>
      <c r="T59" s="79"/>
      <c r="U59" s="79"/>
      <c r="V59" s="84" t="s">
        <v>501</v>
      </c>
      <c r="W59" s="81">
        <v>43579.939421296294</v>
      </c>
      <c r="X59" s="84" t="s">
        <v>565</v>
      </c>
      <c r="Y59" s="79"/>
      <c r="Z59" s="79"/>
      <c r="AA59" s="82" t="s">
        <v>658</v>
      </c>
      <c r="AB59" s="79"/>
      <c r="AC59" s="79" t="b">
        <v>0</v>
      </c>
      <c r="AD59" s="79">
        <v>0</v>
      </c>
      <c r="AE59" s="82" t="s">
        <v>698</v>
      </c>
      <c r="AF59" s="79" t="b">
        <v>0</v>
      </c>
      <c r="AG59" s="79" t="s">
        <v>702</v>
      </c>
      <c r="AH59" s="79"/>
      <c r="AI59" s="82" t="s">
        <v>698</v>
      </c>
      <c r="AJ59" s="79" t="b">
        <v>0</v>
      </c>
      <c r="AK59" s="79">
        <v>3</v>
      </c>
      <c r="AL59" s="82" t="s">
        <v>657</v>
      </c>
      <c r="AM59" s="79" t="s">
        <v>723</v>
      </c>
      <c r="AN59" s="79" t="b">
        <v>0</v>
      </c>
      <c r="AO59" s="82" t="s">
        <v>657</v>
      </c>
      <c r="AP59" s="79" t="s">
        <v>176</v>
      </c>
      <c r="AQ59" s="79">
        <v>0</v>
      </c>
      <c r="AR59" s="79">
        <v>0</v>
      </c>
      <c r="AS59" s="79"/>
      <c r="AT59" s="79"/>
      <c r="AU59" s="79"/>
      <c r="AV59" s="79"/>
      <c r="AW59" s="79"/>
      <c r="AX59" s="79"/>
      <c r="AY59" s="79"/>
      <c r="AZ59" s="79"/>
      <c r="BA59">
        <v>1</v>
      </c>
      <c r="BB59" s="78" t="str">
        <f>REPLACE(INDEX(GroupVertices[Group],MATCH(Edges24[[#This Row],[Vertex 1]],GroupVertices[Vertex],0)),1,1,"")</f>
        <v>9</v>
      </c>
      <c r="BC59" s="78" t="str">
        <f>REPLACE(INDEX(GroupVertices[Group],MATCH(Edges24[[#This Row],[Vertex 2]],GroupVertices[Vertex],0)),1,1,"")</f>
        <v>9</v>
      </c>
      <c r="BD59" s="48">
        <v>0</v>
      </c>
      <c r="BE59" s="49">
        <v>0</v>
      </c>
      <c r="BF59" s="48">
        <v>1</v>
      </c>
      <c r="BG59" s="49">
        <v>4</v>
      </c>
      <c r="BH59" s="48">
        <v>0</v>
      </c>
      <c r="BI59" s="49">
        <v>0</v>
      </c>
      <c r="BJ59" s="48">
        <v>24</v>
      </c>
      <c r="BK59" s="49">
        <v>96</v>
      </c>
      <c r="BL59" s="48">
        <v>25</v>
      </c>
    </row>
    <row r="60" spans="1:64" ht="15">
      <c r="A60" s="64" t="s">
        <v>258</v>
      </c>
      <c r="B60" s="64" t="s">
        <v>297</v>
      </c>
      <c r="C60" s="65"/>
      <c r="D60" s="66"/>
      <c r="E60" s="67"/>
      <c r="F60" s="68"/>
      <c r="G60" s="65"/>
      <c r="H60" s="69"/>
      <c r="I60" s="70"/>
      <c r="J60" s="70"/>
      <c r="K60" s="34" t="s">
        <v>65</v>
      </c>
      <c r="L60" s="77">
        <v>117</v>
      </c>
      <c r="M60" s="77"/>
      <c r="N60" s="72"/>
      <c r="O60" s="79" t="s">
        <v>306</v>
      </c>
      <c r="P60" s="81">
        <v>43579.29177083333</v>
      </c>
      <c r="Q60" s="79" t="s">
        <v>350</v>
      </c>
      <c r="R60" s="84" t="s">
        <v>397</v>
      </c>
      <c r="S60" s="79" t="s">
        <v>414</v>
      </c>
      <c r="T60" s="79" t="s">
        <v>435</v>
      </c>
      <c r="U60" s="79"/>
      <c r="V60" s="84" t="s">
        <v>502</v>
      </c>
      <c r="W60" s="81">
        <v>43579.29177083333</v>
      </c>
      <c r="X60" s="84" t="s">
        <v>566</v>
      </c>
      <c r="Y60" s="79"/>
      <c r="Z60" s="79"/>
      <c r="AA60" s="82" t="s">
        <v>659</v>
      </c>
      <c r="AB60" s="79"/>
      <c r="AC60" s="79" t="b">
        <v>0</v>
      </c>
      <c r="AD60" s="79">
        <v>4</v>
      </c>
      <c r="AE60" s="82" t="s">
        <v>698</v>
      </c>
      <c r="AF60" s="79" t="b">
        <v>0</v>
      </c>
      <c r="AG60" s="79" t="s">
        <v>702</v>
      </c>
      <c r="AH60" s="79"/>
      <c r="AI60" s="82" t="s">
        <v>698</v>
      </c>
      <c r="AJ60" s="79" t="b">
        <v>0</v>
      </c>
      <c r="AK60" s="79">
        <v>2</v>
      </c>
      <c r="AL60" s="82" t="s">
        <v>698</v>
      </c>
      <c r="AM60" s="79" t="s">
        <v>719</v>
      </c>
      <c r="AN60" s="79" t="b">
        <v>0</v>
      </c>
      <c r="AO60" s="82" t="s">
        <v>659</v>
      </c>
      <c r="AP60" s="79" t="s">
        <v>176</v>
      </c>
      <c r="AQ60" s="79">
        <v>0</v>
      </c>
      <c r="AR60" s="79">
        <v>0</v>
      </c>
      <c r="AS60" s="79"/>
      <c r="AT60" s="79"/>
      <c r="AU60" s="79"/>
      <c r="AV60" s="79"/>
      <c r="AW60" s="79"/>
      <c r="AX60" s="79"/>
      <c r="AY60" s="79"/>
      <c r="AZ60" s="79"/>
      <c r="BA60">
        <v>1</v>
      </c>
      <c r="BB60" s="78" t="str">
        <f>REPLACE(INDEX(GroupVertices[Group],MATCH(Edges24[[#This Row],[Vertex 1]],GroupVertices[Vertex],0)),1,1,"")</f>
        <v>8</v>
      </c>
      <c r="BC60" s="78" t="str">
        <f>REPLACE(INDEX(GroupVertices[Group],MATCH(Edges24[[#This Row],[Vertex 2]],GroupVertices[Vertex],0)),1,1,"")</f>
        <v>8</v>
      </c>
      <c r="BD60" s="48"/>
      <c r="BE60" s="49"/>
      <c r="BF60" s="48"/>
      <c r="BG60" s="49"/>
      <c r="BH60" s="48"/>
      <c r="BI60" s="49"/>
      <c r="BJ60" s="48"/>
      <c r="BK60" s="49"/>
      <c r="BL60" s="48"/>
    </row>
    <row r="61" spans="1:64" ht="15">
      <c r="A61" s="64" t="s">
        <v>259</v>
      </c>
      <c r="B61" s="64" t="s">
        <v>297</v>
      </c>
      <c r="C61" s="65"/>
      <c r="D61" s="66"/>
      <c r="E61" s="67"/>
      <c r="F61" s="68"/>
      <c r="G61" s="65"/>
      <c r="H61" s="69"/>
      <c r="I61" s="70"/>
      <c r="J61" s="70"/>
      <c r="K61" s="34" t="s">
        <v>65</v>
      </c>
      <c r="L61" s="77">
        <v>118</v>
      </c>
      <c r="M61" s="77"/>
      <c r="N61" s="72"/>
      <c r="O61" s="79" t="s">
        <v>306</v>
      </c>
      <c r="P61" s="81">
        <v>43580.52633101852</v>
      </c>
      <c r="Q61" s="79" t="s">
        <v>346</v>
      </c>
      <c r="R61" s="79"/>
      <c r="S61" s="79"/>
      <c r="T61" s="79"/>
      <c r="U61" s="79"/>
      <c r="V61" s="84" t="s">
        <v>503</v>
      </c>
      <c r="W61" s="81">
        <v>43580.52633101852</v>
      </c>
      <c r="X61" s="84" t="s">
        <v>567</v>
      </c>
      <c r="Y61" s="79"/>
      <c r="Z61" s="79"/>
      <c r="AA61" s="82" t="s">
        <v>660</v>
      </c>
      <c r="AB61" s="79"/>
      <c r="AC61" s="79" t="b">
        <v>0</v>
      </c>
      <c r="AD61" s="79">
        <v>0</v>
      </c>
      <c r="AE61" s="82" t="s">
        <v>698</v>
      </c>
      <c r="AF61" s="79" t="b">
        <v>0</v>
      </c>
      <c r="AG61" s="79" t="s">
        <v>702</v>
      </c>
      <c r="AH61" s="79"/>
      <c r="AI61" s="82" t="s">
        <v>698</v>
      </c>
      <c r="AJ61" s="79" t="b">
        <v>0</v>
      </c>
      <c r="AK61" s="79">
        <v>3</v>
      </c>
      <c r="AL61" s="82" t="s">
        <v>659</v>
      </c>
      <c r="AM61" s="79" t="s">
        <v>705</v>
      </c>
      <c r="AN61" s="79" t="b">
        <v>0</v>
      </c>
      <c r="AO61" s="82" t="s">
        <v>659</v>
      </c>
      <c r="AP61" s="79" t="s">
        <v>176</v>
      </c>
      <c r="AQ61" s="79">
        <v>0</v>
      </c>
      <c r="AR61" s="79">
        <v>0</v>
      </c>
      <c r="AS61" s="79"/>
      <c r="AT61" s="79"/>
      <c r="AU61" s="79"/>
      <c r="AV61" s="79"/>
      <c r="AW61" s="79"/>
      <c r="AX61" s="79"/>
      <c r="AY61" s="79"/>
      <c r="AZ61" s="79"/>
      <c r="BA61">
        <v>1</v>
      </c>
      <c r="BB61" s="78" t="str">
        <f>REPLACE(INDEX(GroupVertices[Group],MATCH(Edges24[[#This Row],[Vertex 1]],GroupVertices[Vertex],0)),1,1,"")</f>
        <v>8</v>
      </c>
      <c r="BC61" s="78" t="str">
        <f>REPLACE(INDEX(GroupVertices[Group],MATCH(Edges24[[#This Row],[Vertex 2]],GroupVertices[Vertex],0)),1,1,"")</f>
        <v>8</v>
      </c>
      <c r="BD61" s="48"/>
      <c r="BE61" s="49"/>
      <c r="BF61" s="48"/>
      <c r="BG61" s="49"/>
      <c r="BH61" s="48"/>
      <c r="BI61" s="49"/>
      <c r="BJ61" s="48"/>
      <c r="BK61" s="49"/>
      <c r="BL61" s="48"/>
    </row>
    <row r="62" spans="1:64" ht="15">
      <c r="A62" s="64" t="s">
        <v>260</v>
      </c>
      <c r="B62" s="64" t="s">
        <v>260</v>
      </c>
      <c r="C62" s="65"/>
      <c r="D62" s="66"/>
      <c r="E62" s="67"/>
      <c r="F62" s="68"/>
      <c r="G62" s="65"/>
      <c r="H62" s="69"/>
      <c r="I62" s="70"/>
      <c r="J62" s="70"/>
      <c r="K62" s="34" t="s">
        <v>65</v>
      </c>
      <c r="L62" s="77">
        <v>121</v>
      </c>
      <c r="M62" s="77"/>
      <c r="N62" s="72"/>
      <c r="O62" s="79" t="s">
        <v>176</v>
      </c>
      <c r="P62" s="81">
        <v>43577.4396412037</v>
      </c>
      <c r="Q62" s="79" t="s">
        <v>351</v>
      </c>
      <c r="R62" s="84" t="s">
        <v>398</v>
      </c>
      <c r="S62" s="79" t="s">
        <v>411</v>
      </c>
      <c r="T62" s="79" t="s">
        <v>436</v>
      </c>
      <c r="U62" s="79"/>
      <c r="V62" s="84" t="s">
        <v>504</v>
      </c>
      <c r="W62" s="81">
        <v>43577.4396412037</v>
      </c>
      <c r="X62" s="84" t="s">
        <v>568</v>
      </c>
      <c r="Y62" s="79"/>
      <c r="Z62" s="79"/>
      <c r="AA62" s="82" t="s">
        <v>661</v>
      </c>
      <c r="AB62" s="79"/>
      <c r="AC62" s="79" t="b">
        <v>0</v>
      </c>
      <c r="AD62" s="79">
        <v>4</v>
      </c>
      <c r="AE62" s="82" t="s">
        <v>698</v>
      </c>
      <c r="AF62" s="79" t="b">
        <v>0</v>
      </c>
      <c r="AG62" s="79" t="s">
        <v>702</v>
      </c>
      <c r="AH62" s="79"/>
      <c r="AI62" s="82" t="s">
        <v>698</v>
      </c>
      <c r="AJ62" s="79" t="b">
        <v>0</v>
      </c>
      <c r="AK62" s="79">
        <v>2</v>
      </c>
      <c r="AL62" s="82" t="s">
        <v>698</v>
      </c>
      <c r="AM62" s="79" t="s">
        <v>705</v>
      </c>
      <c r="AN62" s="79" t="b">
        <v>0</v>
      </c>
      <c r="AO62" s="82" t="s">
        <v>661</v>
      </c>
      <c r="AP62" s="79" t="s">
        <v>176</v>
      </c>
      <c r="AQ62" s="79">
        <v>0</v>
      </c>
      <c r="AR62" s="79">
        <v>0</v>
      </c>
      <c r="AS62" s="79"/>
      <c r="AT62" s="79"/>
      <c r="AU62" s="79"/>
      <c r="AV62" s="79"/>
      <c r="AW62" s="79"/>
      <c r="AX62" s="79"/>
      <c r="AY62" s="79"/>
      <c r="AZ62" s="79"/>
      <c r="BA62">
        <v>3</v>
      </c>
      <c r="BB62" s="78" t="str">
        <f>REPLACE(INDEX(GroupVertices[Group],MATCH(Edges24[[#This Row],[Vertex 1]],GroupVertices[Vertex],0)),1,1,"")</f>
        <v>2</v>
      </c>
      <c r="BC62" s="78" t="str">
        <f>REPLACE(INDEX(GroupVertices[Group],MATCH(Edges24[[#This Row],[Vertex 2]],GroupVertices[Vertex],0)),1,1,"")</f>
        <v>2</v>
      </c>
      <c r="BD62" s="48">
        <v>0</v>
      </c>
      <c r="BE62" s="49">
        <v>0</v>
      </c>
      <c r="BF62" s="48">
        <v>1</v>
      </c>
      <c r="BG62" s="49">
        <v>2.272727272727273</v>
      </c>
      <c r="BH62" s="48">
        <v>0</v>
      </c>
      <c r="BI62" s="49">
        <v>0</v>
      </c>
      <c r="BJ62" s="48">
        <v>43</v>
      </c>
      <c r="BK62" s="49">
        <v>97.72727272727273</v>
      </c>
      <c r="BL62" s="48">
        <v>44</v>
      </c>
    </row>
    <row r="63" spans="1:64" ht="15">
      <c r="A63" s="64" t="s">
        <v>260</v>
      </c>
      <c r="B63" s="64" t="s">
        <v>263</v>
      </c>
      <c r="C63" s="65"/>
      <c r="D63" s="66"/>
      <c r="E63" s="67"/>
      <c r="F63" s="68"/>
      <c r="G63" s="65"/>
      <c r="H63" s="69"/>
      <c r="I63" s="70"/>
      <c r="J63" s="70"/>
      <c r="K63" s="34" t="s">
        <v>65</v>
      </c>
      <c r="L63" s="77">
        <v>122</v>
      </c>
      <c r="M63" s="77"/>
      <c r="N63" s="72"/>
      <c r="O63" s="79" t="s">
        <v>306</v>
      </c>
      <c r="P63" s="81">
        <v>43578.660462962966</v>
      </c>
      <c r="Q63" s="79" t="s">
        <v>352</v>
      </c>
      <c r="R63" s="79"/>
      <c r="S63" s="79"/>
      <c r="T63" s="79" t="s">
        <v>437</v>
      </c>
      <c r="U63" s="79"/>
      <c r="V63" s="84" t="s">
        <v>504</v>
      </c>
      <c r="W63" s="81">
        <v>43578.660462962966</v>
      </c>
      <c r="X63" s="84" t="s">
        <v>569</v>
      </c>
      <c r="Y63" s="79"/>
      <c r="Z63" s="79"/>
      <c r="AA63" s="82" t="s">
        <v>662</v>
      </c>
      <c r="AB63" s="79"/>
      <c r="AC63" s="79" t="b">
        <v>0</v>
      </c>
      <c r="AD63" s="79">
        <v>0</v>
      </c>
      <c r="AE63" s="82" t="s">
        <v>698</v>
      </c>
      <c r="AF63" s="79" t="b">
        <v>0</v>
      </c>
      <c r="AG63" s="79" t="s">
        <v>702</v>
      </c>
      <c r="AH63" s="79"/>
      <c r="AI63" s="82" t="s">
        <v>698</v>
      </c>
      <c r="AJ63" s="79" t="b">
        <v>0</v>
      </c>
      <c r="AK63" s="79">
        <v>1</v>
      </c>
      <c r="AL63" s="82" t="s">
        <v>691</v>
      </c>
      <c r="AM63" s="79" t="s">
        <v>705</v>
      </c>
      <c r="AN63" s="79" t="b">
        <v>0</v>
      </c>
      <c r="AO63" s="82" t="s">
        <v>691</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1</v>
      </c>
      <c r="BD63" s="48">
        <v>1</v>
      </c>
      <c r="BE63" s="49">
        <v>5.2631578947368425</v>
      </c>
      <c r="BF63" s="48">
        <v>0</v>
      </c>
      <c r="BG63" s="49">
        <v>0</v>
      </c>
      <c r="BH63" s="48">
        <v>0</v>
      </c>
      <c r="BI63" s="49">
        <v>0</v>
      </c>
      <c r="BJ63" s="48">
        <v>18</v>
      </c>
      <c r="BK63" s="49">
        <v>94.73684210526316</v>
      </c>
      <c r="BL63" s="48">
        <v>19</v>
      </c>
    </row>
    <row r="64" spans="1:64" ht="15">
      <c r="A64" s="64" t="s">
        <v>260</v>
      </c>
      <c r="B64" s="64" t="s">
        <v>260</v>
      </c>
      <c r="C64" s="65"/>
      <c r="D64" s="66"/>
      <c r="E64" s="67"/>
      <c r="F64" s="68"/>
      <c r="G64" s="65"/>
      <c r="H64" s="69"/>
      <c r="I64" s="70"/>
      <c r="J64" s="70"/>
      <c r="K64" s="34" t="s">
        <v>65</v>
      </c>
      <c r="L64" s="77">
        <v>123</v>
      </c>
      <c r="M64" s="77"/>
      <c r="N64" s="72"/>
      <c r="O64" s="79" t="s">
        <v>176</v>
      </c>
      <c r="P64" s="81">
        <v>43579.58590277778</v>
      </c>
      <c r="Q64" s="79" t="s">
        <v>353</v>
      </c>
      <c r="R64" s="84" t="s">
        <v>399</v>
      </c>
      <c r="S64" s="79" t="s">
        <v>411</v>
      </c>
      <c r="T64" s="79" t="s">
        <v>263</v>
      </c>
      <c r="U64" s="79"/>
      <c r="V64" s="84" t="s">
        <v>504</v>
      </c>
      <c r="W64" s="81">
        <v>43579.58590277778</v>
      </c>
      <c r="X64" s="84" t="s">
        <v>570</v>
      </c>
      <c r="Y64" s="79"/>
      <c r="Z64" s="79"/>
      <c r="AA64" s="82" t="s">
        <v>663</v>
      </c>
      <c r="AB64" s="79"/>
      <c r="AC64" s="79" t="b">
        <v>0</v>
      </c>
      <c r="AD64" s="79">
        <v>0</v>
      </c>
      <c r="AE64" s="82" t="s">
        <v>698</v>
      </c>
      <c r="AF64" s="79" t="b">
        <v>0</v>
      </c>
      <c r="AG64" s="79" t="s">
        <v>702</v>
      </c>
      <c r="AH64" s="79"/>
      <c r="AI64" s="82" t="s">
        <v>698</v>
      </c>
      <c r="AJ64" s="79" t="b">
        <v>0</v>
      </c>
      <c r="AK64" s="79">
        <v>0</v>
      </c>
      <c r="AL64" s="82" t="s">
        <v>698</v>
      </c>
      <c r="AM64" s="79" t="s">
        <v>705</v>
      </c>
      <c r="AN64" s="79" t="b">
        <v>0</v>
      </c>
      <c r="AO64" s="82" t="s">
        <v>663</v>
      </c>
      <c r="AP64" s="79" t="s">
        <v>176</v>
      </c>
      <c r="AQ64" s="79">
        <v>0</v>
      </c>
      <c r="AR64" s="79">
        <v>0</v>
      </c>
      <c r="AS64" s="79"/>
      <c r="AT64" s="79"/>
      <c r="AU64" s="79"/>
      <c r="AV64" s="79"/>
      <c r="AW64" s="79"/>
      <c r="AX64" s="79"/>
      <c r="AY64" s="79"/>
      <c r="AZ64" s="79"/>
      <c r="BA64">
        <v>3</v>
      </c>
      <c r="BB64" s="78" t="str">
        <f>REPLACE(INDEX(GroupVertices[Group],MATCH(Edges24[[#This Row],[Vertex 1]],GroupVertices[Vertex],0)),1,1,"")</f>
        <v>2</v>
      </c>
      <c r="BC64" s="78" t="str">
        <f>REPLACE(INDEX(GroupVertices[Group],MATCH(Edges24[[#This Row],[Vertex 2]],GroupVertices[Vertex],0)),1,1,"")</f>
        <v>2</v>
      </c>
      <c r="BD64" s="48">
        <v>4</v>
      </c>
      <c r="BE64" s="49">
        <v>11.428571428571429</v>
      </c>
      <c r="BF64" s="48">
        <v>1</v>
      </c>
      <c r="BG64" s="49">
        <v>2.857142857142857</v>
      </c>
      <c r="BH64" s="48">
        <v>0</v>
      </c>
      <c r="BI64" s="49">
        <v>0</v>
      </c>
      <c r="BJ64" s="48">
        <v>30</v>
      </c>
      <c r="BK64" s="49">
        <v>85.71428571428571</v>
      </c>
      <c r="BL64" s="48">
        <v>35</v>
      </c>
    </row>
    <row r="65" spans="1:64" ht="15">
      <c r="A65" s="64" t="s">
        <v>260</v>
      </c>
      <c r="B65" s="64" t="s">
        <v>260</v>
      </c>
      <c r="C65" s="65"/>
      <c r="D65" s="66"/>
      <c r="E65" s="67"/>
      <c r="F65" s="68"/>
      <c r="G65" s="65"/>
      <c r="H65" s="69"/>
      <c r="I65" s="70"/>
      <c r="J65" s="70"/>
      <c r="K65" s="34" t="s">
        <v>65</v>
      </c>
      <c r="L65" s="77">
        <v>124</v>
      </c>
      <c r="M65" s="77"/>
      <c r="N65" s="72"/>
      <c r="O65" s="79" t="s">
        <v>176</v>
      </c>
      <c r="P65" s="81">
        <v>43580.537997685184</v>
      </c>
      <c r="Q65" s="79" t="s">
        <v>354</v>
      </c>
      <c r="R65" s="84" t="s">
        <v>400</v>
      </c>
      <c r="S65" s="79" t="s">
        <v>418</v>
      </c>
      <c r="T65" s="79" t="s">
        <v>263</v>
      </c>
      <c r="U65" s="79"/>
      <c r="V65" s="84" t="s">
        <v>504</v>
      </c>
      <c r="W65" s="81">
        <v>43580.537997685184</v>
      </c>
      <c r="X65" s="84" t="s">
        <v>571</v>
      </c>
      <c r="Y65" s="79"/>
      <c r="Z65" s="79"/>
      <c r="AA65" s="82" t="s">
        <v>664</v>
      </c>
      <c r="AB65" s="79"/>
      <c r="AC65" s="79" t="b">
        <v>0</v>
      </c>
      <c r="AD65" s="79">
        <v>0</v>
      </c>
      <c r="AE65" s="82" t="s">
        <v>698</v>
      </c>
      <c r="AF65" s="79" t="b">
        <v>0</v>
      </c>
      <c r="AG65" s="79" t="s">
        <v>702</v>
      </c>
      <c r="AH65" s="79"/>
      <c r="AI65" s="82" t="s">
        <v>698</v>
      </c>
      <c r="AJ65" s="79" t="b">
        <v>0</v>
      </c>
      <c r="AK65" s="79">
        <v>0</v>
      </c>
      <c r="AL65" s="82" t="s">
        <v>698</v>
      </c>
      <c r="AM65" s="79" t="s">
        <v>705</v>
      </c>
      <c r="AN65" s="79" t="b">
        <v>0</v>
      </c>
      <c r="AO65" s="82" t="s">
        <v>664</v>
      </c>
      <c r="AP65" s="79" t="s">
        <v>176</v>
      </c>
      <c r="AQ65" s="79">
        <v>0</v>
      </c>
      <c r="AR65" s="79">
        <v>0</v>
      </c>
      <c r="AS65" s="79"/>
      <c r="AT65" s="79"/>
      <c r="AU65" s="79"/>
      <c r="AV65" s="79"/>
      <c r="AW65" s="79"/>
      <c r="AX65" s="79"/>
      <c r="AY65" s="79"/>
      <c r="AZ65" s="79"/>
      <c r="BA65">
        <v>3</v>
      </c>
      <c r="BB65" s="78" t="str">
        <f>REPLACE(INDEX(GroupVertices[Group],MATCH(Edges24[[#This Row],[Vertex 1]],GroupVertices[Vertex],0)),1,1,"")</f>
        <v>2</v>
      </c>
      <c r="BC65" s="78" t="str">
        <f>REPLACE(INDEX(GroupVertices[Group],MATCH(Edges24[[#This Row],[Vertex 2]],GroupVertices[Vertex],0)),1,1,"")</f>
        <v>2</v>
      </c>
      <c r="BD65" s="48">
        <v>0</v>
      </c>
      <c r="BE65" s="49">
        <v>0</v>
      </c>
      <c r="BF65" s="48">
        <v>0</v>
      </c>
      <c r="BG65" s="49">
        <v>0</v>
      </c>
      <c r="BH65" s="48">
        <v>0</v>
      </c>
      <c r="BI65" s="49">
        <v>0</v>
      </c>
      <c r="BJ65" s="48">
        <v>28</v>
      </c>
      <c r="BK65" s="49">
        <v>100</v>
      </c>
      <c r="BL65" s="48">
        <v>28</v>
      </c>
    </row>
    <row r="66" spans="1:64" ht="15">
      <c r="A66" s="64" t="s">
        <v>261</v>
      </c>
      <c r="B66" s="64" t="s">
        <v>260</v>
      </c>
      <c r="C66" s="65"/>
      <c r="D66" s="66"/>
      <c r="E66" s="67"/>
      <c r="F66" s="68"/>
      <c r="G66" s="65"/>
      <c r="H66" s="69"/>
      <c r="I66" s="70"/>
      <c r="J66" s="70"/>
      <c r="K66" s="34" t="s">
        <v>65</v>
      </c>
      <c r="L66" s="77">
        <v>125</v>
      </c>
      <c r="M66" s="77"/>
      <c r="N66" s="72"/>
      <c r="O66" s="79" t="s">
        <v>306</v>
      </c>
      <c r="P66" s="81">
        <v>43580.629375</v>
      </c>
      <c r="Q66" s="79" t="s">
        <v>355</v>
      </c>
      <c r="R66" s="79"/>
      <c r="S66" s="79"/>
      <c r="T66" s="79"/>
      <c r="U66" s="79"/>
      <c r="V66" s="84" t="s">
        <v>505</v>
      </c>
      <c r="W66" s="81">
        <v>43580.629375</v>
      </c>
      <c r="X66" s="84" t="s">
        <v>572</v>
      </c>
      <c r="Y66" s="79"/>
      <c r="Z66" s="79"/>
      <c r="AA66" s="82" t="s">
        <v>665</v>
      </c>
      <c r="AB66" s="79"/>
      <c r="AC66" s="79" t="b">
        <v>0</v>
      </c>
      <c r="AD66" s="79">
        <v>0</v>
      </c>
      <c r="AE66" s="82" t="s">
        <v>698</v>
      </c>
      <c r="AF66" s="79" t="b">
        <v>0</v>
      </c>
      <c r="AG66" s="79" t="s">
        <v>702</v>
      </c>
      <c r="AH66" s="79"/>
      <c r="AI66" s="82" t="s">
        <v>698</v>
      </c>
      <c r="AJ66" s="79" t="b">
        <v>0</v>
      </c>
      <c r="AK66" s="79">
        <v>1</v>
      </c>
      <c r="AL66" s="82" t="s">
        <v>663</v>
      </c>
      <c r="AM66" s="79" t="s">
        <v>705</v>
      </c>
      <c r="AN66" s="79" t="b">
        <v>0</v>
      </c>
      <c r="AO66" s="82" t="s">
        <v>663</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v>3</v>
      </c>
      <c r="BE66" s="49">
        <v>15.789473684210526</v>
      </c>
      <c r="BF66" s="48">
        <v>0</v>
      </c>
      <c r="BG66" s="49">
        <v>0</v>
      </c>
      <c r="BH66" s="48">
        <v>0</v>
      </c>
      <c r="BI66" s="49">
        <v>0</v>
      </c>
      <c r="BJ66" s="48">
        <v>16</v>
      </c>
      <c r="BK66" s="49">
        <v>84.21052631578948</v>
      </c>
      <c r="BL66" s="48">
        <v>19</v>
      </c>
    </row>
    <row r="67" spans="1:64" ht="15">
      <c r="A67" s="64" t="s">
        <v>262</v>
      </c>
      <c r="B67" s="64" t="s">
        <v>263</v>
      </c>
      <c r="C67" s="65"/>
      <c r="D67" s="66"/>
      <c r="E67" s="67"/>
      <c r="F67" s="68"/>
      <c r="G67" s="65"/>
      <c r="H67" s="69"/>
      <c r="I67" s="70"/>
      <c r="J67" s="70"/>
      <c r="K67" s="34" t="s">
        <v>66</v>
      </c>
      <c r="L67" s="77">
        <v>126</v>
      </c>
      <c r="M67" s="77"/>
      <c r="N67" s="72"/>
      <c r="O67" s="79" t="s">
        <v>306</v>
      </c>
      <c r="P67" s="81">
        <v>43578.67204861111</v>
      </c>
      <c r="Q67" s="79" t="s">
        <v>342</v>
      </c>
      <c r="R67" s="79"/>
      <c r="S67" s="79"/>
      <c r="T67" s="79"/>
      <c r="U67" s="79"/>
      <c r="V67" s="84" t="s">
        <v>506</v>
      </c>
      <c r="W67" s="81">
        <v>43578.67204861111</v>
      </c>
      <c r="X67" s="84" t="s">
        <v>573</v>
      </c>
      <c r="Y67" s="79"/>
      <c r="Z67" s="79"/>
      <c r="AA67" s="82" t="s">
        <v>666</v>
      </c>
      <c r="AB67" s="79"/>
      <c r="AC67" s="79" t="b">
        <v>0</v>
      </c>
      <c r="AD67" s="79">
        <v>0</v>
      </c>
      <c r="AE67" s="82" t="s">
        <v>698</v>
      </c>
      <c r="AF67" s="79" t="b">
        <v>0</v>
      </c>
      <c r="AG67" s="79" t="s">
        <v>702</v>
      </c>
      <c r="AH67" s="79"/>
      <c r="AI67" s="82" t="s">
        <v>698</v>
      </c>
      <c r="AJ67" s="79" t="b">
        <v>0</v>
      </c>
      <c r="AK67" s="79">
        <v>3</v>
      </c>
      <c r="AL67" s="82" t="s">
        <v>667</v>
      </c>
      <c r="AM67" s="79" t="s">
        <v>708</v>
      </c>
      <c r="AN67" s="79" t="b">
        <v>0</v>
      </c>
      <c r="AO67" s="82" t="s">
        <v>667</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20</v>
      </c>
      <c r="BK67" s="49">
        <v>100</v>
      </c>
      <c r="BL67" s="48">
        <v>20</v>
      </c>
    </row>
    <row r="68" spans="1:64" ht="15">
      <c r="A68" s="64" t="s">
        <v>263</v>
      </c>
      <c r="B68" s="64" t="s">
        <v>262</v>
      </c>
      <c r="C68" s="65"/>
      <c r="D68" s="66"/>
      <c r="E68" s="67"/>
      <c r="F68" s="68"/>
      <c r="G68" s="65"/>
      <c r="H68" s="69"/>
      <c r="I68" s="70"/>
      <c r="J68" s="70"/>
      <c r="K68" s="34" t="s">
        <v>66</v>
      </c>
      <c r="L68" s="77">
        <v>127</v>
      </c>
      <c r="M68" s="77"/>
      <c r="N68" s="72"/>
      <c r="O68" s="79" t="s">
        <v>306</v>
      </c>
      <c r="P68" s="81">
        <v>43535.75127314815</v>
      </c>
      <c r="Q68" s="79" t="s">
        <v>356</v>
      </c>
      <c r="R68" s="84" t="s">
        <v>401</v>
      </c>
      <c r="S68" s="79" t="s">
        <v>411</v>
      </c>
      <c r="T68" s="79" t="s">
        <v>438</v>
      </c>
      <c r="U68" s="84" t="s">
        <v>465</v>
      </c>
      <c r="V68" s="84" t="s">
        <v>465</v>
      </c>
      <c r="W68" s="81">
        <v>43535.75127314815</v>
      </c>
      <c r="X68" s="84" t="s">
        <v>574</v>
      </c>
      <c r="Y68" s="79"/>
      <c r="Z68" s="79"/>
      <c r="AA68" s="82" t="s">
        <v>667</v>
      </c>
      <c r="AB68" s="79"/>
      <c r="AC68" s="79" t="b">
        <v>0</v>
      </c>
      <c r="AD68" s="79">
        <v>1</v>
      </c>
      <c r="AE68" s="82" t="s">
        <v>698</v>
      </c>
      <c r="AF68" s="79" t="b">
        <v>0</v>
      </c>
      <c r="AG68" s="79" t="s">
        <v>702</v>
      </c>
      <c r="AH68" s="79"/>
      <c r="AI68" s="82" t="s">
        <v>698</v>
      </c>
      <c r="AJ68" s="79" t="b">
        <v>0</v>
      </c>
      <c r="AK68" s="79">
        <v>3</v>
      </c>
      <c r="AL68" s="82" t="s">
        <v>698</v>
      </c>
      <c r="AM68" s="79" t="s">
        <v>711</v>
      </c>
      <c r="AN68" s="79" t="b">
        <v>0</v>
      </c>
      <c r="AO68" s="82" t="s">
        <v>667</v>
      </c>
      <c r="AP68" s="79" t="s">
        <v>724</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23</v>
      </c>
      <c r="BK68" s="49">
        <v>100</v>
      </c>
      <c r="BL68" s="48">
        <v>23</v>
      </c>
    </row>
    <row r="69" spans="1:64" ht="15">
      <c r="A69" s="64" t="s">
        <v>264</v>
      </c>
      <c r="B69" s="64" t="s">
        <v>298</v>
      </c>
      <c r="C69" s="65"/>
      <c r="D69" s="66"/>
      <c r="E69" s="67"/>
      <c r="F69" s="68"/>
      <c r="G69" s="65"/>
      <c r="H69" s="69"/>
      <c r="I69" s="70"/>
      <c r="J69" s="70"/>
      <c r="K69" s="34" t="s">
        <v>65</v>
      </c>
      <c r="L69" s="77">
        <v>128</v>
      </c>
      <c r="M69" s="77"/>
      <c r="N69" s="72"/>
      <c r="O69" s="79" t="s">
        <v>306</v>
      </c>
      <c r="P69" s="81">
        <v>43567.48224537037</v>
      </c>
      <c r="Q69" s="79" t="s">
        <v>357</v>
      </c>
      <c r="R69" s="79" t="s">
        <v>402</v>
      </c>
      <c r="S69" s="79" t="s">
        <v>419</v>
      </c>
      <c r="T69" s="79" t="s">
        <v>439</v>
      </c>
      <c r="U69" s="79"/>
      <c r="V69" s="84" t="s">
        <v>507</v>
      </c>
      <c r="W69" s="81">
        <v>43567.48224537037</v>
      </c>
      <c r="X69" s="84" t="s">
        <v>575</v>
      </c>
      <c r="Y69" s="79"/>
      <c r="Z69" s="79"/>
      <c r="AA69" s="82" t="s">
        <v>668</v>
      </c>
      <c r="AB69" s="79"/>
      <c r="AC69" s="79" t="b">
        <v>0</v>
      </c>
      <c r="AD69" s="79">
        <v>1</v>
      </c>
      <c r="AE69" s="82" t="s">
        <v>698</v>
      </c>
      <c r="AF69" s="79" t="b">
        <v>1</v>
      </c>
      <c r="AG69" s="79" t="s">
        <v>702</v>
      </c>
      <c r="AH69" s="79"/>
      <c r="AI69" s="82" t="s">
        <v>704</v>
      </c>
      <c r="AJ69" s="79" t="b">
        <v>0</v>
      </c>
      <c r="AK69" s="79">
        <v>0</v>
      </c>
      <c r="AL69" s="82" t="s">
        <v>698</v>
      </c>
      <c r="AM69" s="79" t="s">
        <v>705</v>
      </c>
      <c r="AN69" s="79" t="b">
        <v>0</v>
      </c>
      <c r="AO69" s="82" t="s">
        <v>668</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4</v>
      </c>
      <c r="BE69" s="49">
        <v>15.384615384615385</v>
      </c>
      <c r="BF69" s="48">
        <v>0</v>
      </c>
      <c r="BG69" s="49">
        <v>0</v>
      </c>
      <c r="BH69" s="48">
        <v>0</v>
      </c>
      <c r="BI69" s="49">
        <v>0</v>
      </c>
      <c r="BJ69" s="48">
        <v>22</v>
      </c>
      <c r="BK69" s="49">
        <v>84.61538461538461</v>
      </c>
      <c r="BL69" s="48">
        <v>26</v>
      </c>
    </row>
    <row r="70" spans="1:64" ht="15">
      <c r="A70" s="64" t="s">
        <v>263</v>
      </c>
      <c r="B70" s="64" t="s">
        <v>298</v>
      </c>
      <c r="C70" s="65"/>
      <c r="D70" s="66"/>
      <c r="E70" s="67"/>
      <c r="F70" s="68"/>
      <c r="G70" s="65"/>
      <c r="H70" s="69"/>
      <c r="I70" s="70"/>
      <c r="J70" s="70"/>
      <c r="K70" s="34" t="s">
        <v>65</v>
      </c>
      <c r="L70" s="77">
        <v>129</v>
      </c>
      <c r="M70" s="77"/>
      <c r="N70" s="72"/>
      <c r="O70" s="79" t="s">
        <v>306</v>
      </c>
      <c r="P70" s="81">
        <v>43567.48320601852</v>
      </c>
      <c r="Q70" s="79" t="s">
        <v>358</v>
      </c>
      <c r="R70" s="79" t="s">
        <v>402</v>
      </c>
      <c r="S70" s="79" t="s">
        <v>419</v>
      </c>
      <c r="T70" s="79" t="s">
        <v>440</v>
      </c>
      <c r="U70" s="79"/>
      <c r="V70" s="84" t="s">
        <v>508</v>
      </c>
      <c r="W70" s="81">
        <v>43567.48320601852</v>
      </c>
      <c r="X70" s="84" t="s">
        <v>576</v>
      </c>
      <c r="Y70" s="79"/>
      <c r="Z70" s="79"/>
      <c r="AA70" s="82" t="s">
        <v>669</v>
      </c>
      <c r="AB70" s="79"/>
      <c r="AC70" s="79" t="b">
        <v>0</v>
      </c>
      <c r="AD70" s="79">
        <v>3</v>
      </c>
      <c r="AE70" s="82" t="s">
        <v>698</v>
      </c>
      <c r="AF70" s="79" t="b">
        <v>1</v>
      </c>
      <c r="AG70" s="79" t="s">
        <v>702</v>
      </c>
      <c r="AH70" s="79"/>
      <c r="AI70" s="82" t="s">
        <v>704</v>
      </c>
      <c r="AJ70" s="79" t="b">
        <v>0</v>
      </c>
      <c r="AK70" s="79">
        <v>0</v>
      </c>
      <c r="AL70" s="82" t="s">
        <v>698</v>
      </c>
      <c r="AM70" s="79" t="s">
        <v>705</v>
      </c>
      <c r="AN70" s="79" t="b">
        <v>0</v>
      </c>
      <c r="AO70" s="82" t="s">
        <v>669</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4</v>
      </c>
      <c r="BE70" s="49">
        <v>14.285714285714286</v>
      </c>
      <c r="BF70" s="48">
        <v>0</v>
      </c>
      <c r="BG70" s="49">
        <v>0</v>
      </c>
      <c r="BH70" s="48">
        <v>0</v>
      </c>
      <c r="BI70" s="49">
        <v>0</v>
      </c>
      <c r="BJ70" s="48">
        <v>24</v>
      </c>
      <c r="BK70" s="49">
        <v>85.71428571428571</v>
      </c>
      <c r="BL70" s="48">
        <v>28</v>
      </c>
    </row>
    <row r="71" spans="1:64" ht="15">
      <c r="A71" s="64" t="s">
        <v>264</v>
      </c>
      <c r="B71" s="64" t="s">
        <v>264</v>
      </c>
      <c r="C71" s="65"/>
      <c r="D71" s="66"/>
      <c r="E71" s="67"/>
      <c r="F71" s="68"/>
      <c r="G71" s="65"/>
      <c r="H71" s="69"/>
      <c r="I71" s="70"/>
      <c r="J71" s="70"/>
      <c r="K71" s="34" t="s">
        <v>65</v>
      </c>
      <c r="L71" s="77">
        <v>130</v>
      </c>
      <c r="M71" s="77"/>
      <c r="N71" s="72"/>
      <c r="O71" s="79" t="s">
        <v>176</v>
      </c>
      <c r="P71" s="81">
        <v>43572.13197916667</v>
      </c>
      <c r="Q71" s="79" t="s">
        <v>359</v>
      </c>
      <c r="R71" s="84" t="s">
        <v>403</v>
      </c>
      <c r="S71" s="79" t="s">
        <v>418</v>
      </c>
      <c r="T71" s="79" t="s">
        <v>441</v>
      </c>
      <c r="U71" s="79"/>
      <c r="V71" s="84" t="s">
        <v>507</v>
      </c>
      <c r="W71" s="81">
        <v>43572.13197916667</v>
      </c>
      <c r="X71" s="84" t="s">
        <v>577</v>
      </c>
      <c r="Y71" s="79"/>
      <c r="Z71" s="79"/>
      <c r="AA71" s="82" t="s">
        <v>670</v>
      </c>
      <c r="AB71" s="79"/>
      <c r="AC71" s="79" t="b">
        <v>0</v>
      </c>
      <c r="AD71" s="79">
        <v>1</v>
      </c>
      <c r="AE71" s="82" t="s">
        <v>698</v>
      </c>
      <c r="AF71" s="79" t="b">
        <v>0</v>
      </c>
      <c r="AG71" s="79" t="s">
        <v>702</v>
      </c>
      <c r="AH71" s="79"/>
      <c r="AI71" s="82" t="s">
        <v>698</v>
      </c>
      <c r="AJ71" s="79" t="b">
        <v>0</v>
      </c>
      <c r="AK71" s="79">
        <v>1</v>
      </c>
      <c r="AL71" s="82" t="s">
        <v>698</v>
      </c>
      <c r="AM71" s="79" t="s">
        <v>711</v>
      </c>
      <c r="AN71" s="79" t="b">
        <v>0</v>
      </c>
      <c r="AO71" s="82" t="s">
        <v>670</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5.405405405405405</v>
      </c>
      <c r="BF71" s="48">
        <v>1</v>
      </c>
      <c r="BG71" s="49">
        <v>2.7027027027027026</v>
      </c>
      <c r="BH71" s="48">
        <v>0</v>
      </c>
      <c r="BI71" s="49">
        <v>0</v>
      </c>
      <c r="BJ71" s="48">
        <v>34</v>
      </c>
      <c r="BK71" s="49">
        <v>91.89189189189189</v>
      </c>
      <c r="BL71" s="48">
        <v>37</v>
      </c>
    </row>
    <row r="72" spans="1:64" ht="15">
      <c r="A72" s="64" t="s">
        <v>263</v>
      </c>
      <c r="B72" s="64" t="s">
        <v>299</v>
      </c>
      <c r="C72" s="65"/>
      <c r="D72" s="66"/>
      <c r="E72" s="67"/>
      <c r="F72" s="68"/>
      <c r="G72" s="65"/>
      <c r="H72" s="69"/>
      <c r="I72" s="70"/>
      <c r="J72" s="70"/>
      <c r="K72" s="34" t="s">
        <v>65</v>
      </c>
      <c r="L72" s="77">
        <v>132</v>
      </c>
      <c r="M72" s="77"/>
      <c r="N72" s="72"/>
      <c r="O72" s="79" t="s">
        <v>306</v>
      </c>
      <c r="P72" s="81">
        <v>43567.58167824074</v>
      </c>
      <c r="Q72" s="79" t="s">
        <v>360</v>
      </c>
      <c r="R72" s="84" t="s">
        <v>385</v>
      </c>
      <c r="S72" s="79" t="s">
        <v>411</v>
      </c>
      <c r="T72" s="79" t="s">
        <v>442</v>
      </c>
      <c r="U72" s="84" t="s">
        <v>466</v>
      </c>
      <c r="V72" s="84" t="s">
        <v>466</v>
      </c>
      <c r="W72" s="81">
        <v>43567.58167824074</v>
      </c>
      <c r="X72" s="84" t="s">
        <v>578</v>
      </c>
      <c r="Y72" s="79"/>
      <c r="Z72" s="79"/>
      <c r="AA72" s="82" t="s">
        <v>671</v>
      </c>
      <c r="AB72" s="79"/>
      <c r="AC72" s="79" t="b">
        <v>0</v>
      </c>
      <c r="AD72" s="79">
        <v>2</v>
      </c>
      <c r="AE72" s="82" t="s">
        <v>698</v>
      </c>
      <c r="AF72" s="79" t="b">
        <v>0</v>
      </c>
      <c r="AG72" s="79" t="s">
        <v>702</v>
      </c>
      <c r="AH72" s="79"/>
      <c r="AI72" s="82" t="s">
        <v>698</v>
      </c>
      <c r="AJ72" s="79" t="b">
        <v>0</v>
      </c>
      <c r="AK72" s="79">
        <v>1</v>
      </c>
      <c r="AL72" s="82" t="s">
        <v>698</v>
      </c>
      <c r="AM72" s="79" t="s">
        <v>711</v>
      </c>
      <c r="AN72" s="79" t="b">
        <v>0</v>
      </c>
      <c r="AO72" s="82" t="s">
        <v>671</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33</v>
      </c>
      <c r="BK72" s="49">
        <v>100</v>
      </c>
      <c r="BL72" s="48">
        <v>33</v>
      </c>
    </row>
    <row r="73" spans="1:64" ht="15">
      <c r="A73" s="64" t="s">
        <v>263</v>
      </c>
      <c r="B73" s="64" t="s">
        <v>281</v>
      </c>
      <c r="C73" s="65"/>
      <c r="D73" s="66"/>
      <c r="E73" s="67"/>
      <c r="F73" s="68"/>
      <c r="G73" s="65"/>
      <c r="H73" s="69"/>
      <c r="I73" s="70"/>
      <c r="J73" s="70"/>
      <c r="K73" s="34" t="s">
        <v>65</v>
      </c>
      <c r="L73" s="77">
        <v>133</v>
      </c>
      <c r="M73" s="77"/>
      <c r="N73" s="72"/>
      <c r="O73" s="79" t="s">
        <v>306</v>
      </c>
      <c r="P73" s="81">
        <v>43570.63418981482</v>
      </c>
      <c r="Q73" s="79" t="s">
        <v>361</v>
      </c>
      <c r="R73" s="84" t="s">
        <v>390</v>
      </c>
      <c r="S73" s="79" t="s">
        <v>411</v>
      </c>
      <c r="T73" s="79" t="s">
        <v>428</v>
      </c>
      <c r="U73" s="84" t="s">
        <v>467</v>
      </c>
      <c r="V73" s="84" t="s">
        <v>467</v>
      </c>
      <c r="W73" s="81">
        <v>43570.63418981482</v>
      </c>
      <c r="X73" s="84" t="s">
        <v>579</v>
      </c>
      <c r="Y73" s="79"/>
      <c r="Z73" s="79"/>
      <c r="AA73" s="82" t="s">
        <v>672</v>
      </c>
      <c r="AB73" s="79"/>
      <c r="AC73" s="79" t="b">
        <v>0</v>
      </c>
      <c r="AD73" s="79">
        <v>0</v>
      </c>
      <c r="AE73" s="82" t="s">
        <v>698</v>
      </c>
      <c r="AF73" s="79" t="b">
        <v>0</v>
      </c>
      <c r="AG73" s="79" t="s">
        <v>702</v>
      </c>
      <c r="AH73" s="79"/>
      <c r="AI73" s="82" t="s">
        <v>698</v>
      </c>
      <c r="AJ73" s="79" t="b">
        <v>0</v>
      </c>
      <c r="AK73" s="79">
        <v>1</v>
      </c>
      <c r="AL73" s="82" t="s">
        <v>698</v>
      </c>
      <c r="AM73" s="79" t="s">
        <v>711</v>
      </c>
      <c r="AN73" s="79" t="b">
        <v>0</v>
      </c>
      <c r="AO73" s="82" t="s">
        <v>672</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3</v>
      </c>
      <c r="BD73" s="48"/>
      <c r="BE73" s="49"/>
      <c r="BF73" s="48"/>
      <c r="BG73" s="49"/>
      <c r="BH73" s="48"/>
      <c r="BI73" s="49"/>
      <c r="BJ73" s="48"/>
      <c r="BK73" s="49"/>
      <c r="BL73" s="48"/>
    </row>
    <row r="74" spans="1:64" ht="15">
      <c r="A74" s="64" t="s">
        <v>263</v>
      </c>
      <c r="B74" s="64" t="s">
        <v>300</v>
      </c>
      <c r="C74" s="65"/>
      <c r="D74" s="66"/>
      <c r="E74" s="67"/>
      <c r="F74" s="68"/>
      <c r="G74" s="65"/>
      <c r="H74" s="69"/>
      <c r="I74" s="70"/>
      <c r="J74" s="70"/>
      <c r="K74" s="34" t="s">
        <v>65</v>
      </c>
      <c r="L74" s="77">
        <v>136</v>
      </c>
      <c r="M74" s="77"/>
      <c r="N74" s="72"/>
      <c r="O74" s="79" t="s">
        <v>306</v>
      </c>
      <c r="P74" s="81">
        <v>43569.635567129626</v>
      </c>
      <c r="Q74" s="82" t="s">
        <v>362</v>
      </c>
      <c r="R74" s="84" t="s">
        <v>404</v>
      </c>
      <c r="S74" s="79" t="s">
        <v>411</v>
      </c>
      <c r="T74" s="79" t="s">
        <v>443</v>
      </c>
      <c r="U74" s="79"/>
      <c r="V74" s="84" t="s">
        <v>508</v>
      </c>
      <c r="W74" s="81">
        <v>43569.635567129626</v>
      </c>
      <c r="X74" s="84" t="s">
        <v>580</v>
      </c>
      <c r="Y74" s="79"/>
      <c r="Z74" s="79"/>
      <c r="AA74" s="82" t="s">
        <v>673</v>
      </c>
      <c r="AB74" s="79"/>
      <c r="AC74" s="79" t="b">
        <v>0</v>
      </c>
      <c r="AD74" s="79">
        <v>0</v>
      </c>
      <c r="AE74" s="82" t="s">
        <v>698</v>
      </c>
      <c r="AF74" s="79" t="b">
        <v>0</v>
      </c>
      <c r="AG74" s="79" t="s">
        <v>702</v>
      </c>
      <c r="AH74" s="79"/>
      <c r="AI74" s="82" t="s">
        <v>698</v>
      </c>
      <c r="AJ74" s="79" t="b">
        <v>0</v>
      </c>
      <c r="AK74" s="79">
        <v>2</v>
      </c>
      <c r="AL74" s="82" t="s">
        <v>698</v>
      </c>
      <c r="AM74" s="79" t="s">
        <v>711</v>
      </c>
      <c r="AN74" s="79" t="b">
        <v>0</v>
      </c>
      <c r="AO74" s="82" t="s">
        <v>673</v>
      </c>
      <c r="AP74" s="79" t="s">
        <v>176</v>
      </c>
      <c r="AQ74" s="79">
        <v>0</v>
      </c>
      <c r="AR74" s="79">
        <v>0</v>
      </c>
      <c r="AS74" s="79"/>
      <c r="AT74" s="79"/>
      <c r="AU74" s="79"/>
      <c r="AV74" s="79"/>
      <c r="AW74" s="79"/>
      <c r="AX74" s="79"/>
      <c r="AY74" s="79"/>
      <c r="AZ74" s="79"/>
      <c r="BA74">
        <v>2</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12</v>
      </c>
      <c r="BK74" s="49">
        <v>100</v>
      </c>
      <c r="BL74" s="48">
        <v>12</v>
      </c>
    </row>
    <row r="75" spans="1:64" ht="15">
      <c r="A75" s="64" t="s">
        <v>263</v>
      </c>
      <c r="B75" s="64" t="s">
        <v>300</v>
      </c>
      <c r="C75" s="65"/>
      <c r="D75" s="66"/>
      <c r="E75" s="67"/>
      <c r="F75" s="68"/>
      <c r="G75" s="65"/>
      <c r="H75" s="69"/>
      <c r="I75" s="70"/>
      <c r="J75" s="70"/>
      <c r="K75" s="34" t="s">
        <v>65</v>
      </c>
      <c r="L75" s="77">
        <v>137</v>
      </c>
      <c r="M75" s="77"/>
      <c r="N75" s="72"/>
      <c r="O75" s="79" t="s">
        <v>306</v>
      </c>
      <c r="P75" s="81">
        <v>43570.63569444444</v>
      </c>
      <c r="Q75" s="79" t="s">
        <v>363</v>
      </c>
      <c r="R75" s="84" t="s">
        <v>404</v>
      </c>
      <c r="S75" s="79" t="s">
        <v>411</v>
      </c>
      <c r="T75" s="79" t="s">
        <v>443</v>
      </c>
      <c r="U75" s="79"/>
      <c r="V75" s="84" t="s">
        <v>508</v>
      </c>
      <c r="W75" s="81">
        <v>43570.63569444444</v>
      </c>
      <c r="X75" s="84" t="s">
        <v>581</v>
      </c>
      <c r="Y75" s="79"/>
      <c r="Z75" s="79"/>
      <c r="AA75" s="82" t="s">
        <v>674</v>
      </c>
      <c r="AB75" s="79"/>
      <c r="AC75" s="79" t="b">
        <v>0</v>
      </c>
      <c r="AD75" s="79">
        <v>0</v>
      </c>
      <c r="AE75" s="82" t="s">
        <v>698</v>
      </c>
      <c r="AF75" s="79" t="b">
        <v>0</v>
      </c>
      <c r="AG75" s="79" t="s">
        <v>702</v>
      </c>
      <c r="AH75" s="79"/>
      <c r="AI75" s="82" t="s">
        <v>698</v>
      </c>
      <c r="AJ75" s="79" t="b">
        <v>0</v>
      </c>
      <c r="AK75" s="79">
        <v>1</v>
      </c>
      <c r="AL75" s="82" t="s">
        <v>698</v>
      </c>
      <c r="AM75" s="79" t="s">
        <v>711</v>
      </c>
      <c r="AN75" s="79" t="b">
        <v>0</v>
      </c>
      <c r="AO75" s="82" t="s">
        <v>674</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1</v>
      </c>
      <c r="BD75" s="48">
        <v>1</v>
      </c>
      <c r="BE75" s="49">
        <v>5.555555555555555</v>
      </c>
      <c r="BF75" s="48">
        <v>0</v>
      </c>
      <c r="BG75" s="49">
        <v>0</v>
      </c>
      <c r="BH75" s="48">
        <v>0</v>
      </c>
      <c r="BI75" s="49">
        <v>0</v>
      </c>
      <c r="BJ75" s="48">
        <v>17</v>
      </c>
      <c r="BK75" s="49">
        <v>94.44444444444444</v>
      </c>
      <c r="BL75" s="48">
        <v>18</v>
      </c>
    </row>
    <row r="76" spans="1:64" ht="15">
      <c r="A76" s="64" t="s">
        <v>263</v>
      </c>
      <c r="B76" s="64" t="s">
        <v>282</v>
      </c>
      <c r="C76" s="65"/>
      <c r="D76" s="66"/>
      <c r="E76" s="67"/>
      <c r="F76" s="68"/>
      <c r="G76" s="65"/>
      <c r="H76" s="69"/>
      <c r="I76" s="70"/>
      <c r="J76" s="70"/>
      <c r="K76" s="34" t="s">
        <v>65</v>
      </c>
      <c r="L76" s="77">
        <v>138</v>
      </c>
      <c r="M76" s="77"/>
      <c r="N76" s="72"/>
      <c r="O76" s="79" t="s">
        <v>306</v>
      </c>
      <c r="P76" s="81">
        <v>43571.60300925926</v>
      </c>
      <c r="Q76" s="79" t="s">
        <v>364</v>
      </c>
      <c r="R76" s="84" t="s">
        <v>391</v>
      </c>
      <c r="S76" s="79" t="s">
        <v>411</v>
      </c>
      <c r="T76" s="79" t="s">
        <v>428</v>
      </c>
      <c r="U76" s="84" t="s">
        <v>468</v>
      </c>
      <c r="V76" s="84" t="s">
        <v>468</v>
      </c>
      <c r="W76" s="81">
        <v>43571.60300925926</v>
      </c>
      <c r="X76" s="84" t="s">
        <v>582</v>
      </c>
      <c r="Y76" s="79"/>
      <c r="Z76" s="79"/>
      <c r="AA76" s="82" t="s">
        <v>675</v>
      </c>
      <c r="AB76" s="79"/>
      <c r="AC76" s="79" t="b">
        <v>0</v>
      </c>
      <c r="AD76" s="79">
        <v>0</v>
      </c>
      <c r="AE76" s="82" t="s">
        <v>698</v>
      </c>
      <c r="AF76" s="79" t="b">
        <v>0</v>
      </c>
      <c r="AG76" s="79" t="s">
        <v>702</v>
      </c>
      <c r="AH76" s="79"/>
      <c r="AI76" s="82" t="s">
        <v>698</v>
      </c>
      <c r="AJ76" s="79" t="b">
        <v>0</v>
      </c>
      <c r="AK76" s="79">
        <v>2</v>
      </c>
      <c r="AL76" s="82" t="s">
        <v>698</v>
      </c>
      <c r="AM76" s="79" t="s">
        <v>711</v>
      </c>
      <c r="AN76" s="79" t="b">
        <v>0</v>
      </c>
      <c r="AO76" s="82" t="s">
        <v>675</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3</v>
      </c>
      <c r="BD76" s="48">
        <v>0</v>
      </c>
      <c r="BE76" s="49">
        <v>0</v>
      </c>
      <c r="BF76" s="48">
        <v>0</v>
      </c>
      <c r="BG76" s="49">
        <v>0</v>
      </c>
      <c r="BH76" s="48">
        <v>0</v>
      </c>
      <c r="BI76" s="49">
        <v>0</v>
      </c>
      <c r="BJ76" s="48">
        <v>35</v>
      </c>
      <c r="BK76" s="49">
        <v>100</v>
      </c>
      <c r="BL76" s="48">
        <v>35</v>
      </c>
    </row>
    <row r="77" spans="1:64" ht="15">
      <c r="A77" s="64" t="s">
        <v>263</v>
      </c>
      <c r="B77" s="64" t="s">
        <v>296</v>
      </c>
      <c r="C77" s="65"/>
      <c r="D77" s="66"/>
      <c r="E77" s="67"/>
      <c r="F77" s="68"/>
      <c r="G77" s="65"/>
      <c r="H77" s="69"/>
      <c r="I77" s="70"/>
      <c r="J77" s="70"/>
      <c r="K77" s="34" t="s">
        <v>65</v>
      </c>
      <c r="L77" s="77">
        <v>139</v>
      </c>
      <c r="M77" s="77"/>
      <c r="N77" s="72"/>
      <c r="O77" s="79" t="s">
        <v>306</v>
      </c>
      <c r="P77" s="81">
        <v>43572.12525462963</v>
      </c>
      <c r="Q77" s="79" t="s">
        <v>365</v>
      </c>
      <c r="R77" s="84" t="s">
        <v>396</v>
      </c>
      <c r="S77" s="79" t="s">
        <v>418</v>
      </c>
      <c r="T77" s="79" t="s">
        <v>444</v>
      </c>
      <c r="U77" s="79"/>
      <c r="V77" s="84" t="s">
        <v>508</v>
      </c>
      <c r="W77" s="81">
        <v>43572.12525462963</v>
      </c>
      <c r="X77" s="84" t="s">
        <v>583</v>
      </c>
      <c r="Y77" s="79"/>
      <c r="Z77" s="79"/>
      <c r="AA77" s="82" t="s">
        <v>676</v>
      </c>
      <c r="AB77" s="79"/>
      <c r="AC77" s="79" t="b">
        <v>0</v>
      </c>
      <c r="AD77" s="79">
        <v>0</v>
      </c>
      <c r="AE77" s="82" t="s">
        <v>698</v>
      </c>
      <c r="AF77" s="79" t="b">
        <v>0</v>
      </c>
      <c r="AG77" s="79" t="s">
        <v>702</v>
      </c>
      <c r="AH77" s="79"/>
      <c r="AI77" s="82" t="s">
        <v>698</v>
      </c>
      <c r="AJ77" s="79" t="b">
        <v>0</v>
      </c>
      <c r="AK77" s="79">
        <v>1</v>
      </c>
      <c r="AL77" s="82" t="s">
        <v>698</v>
      </c>
      <c r="AM77" s="79" t="s">
        <v>711</v>
      </c>
      <c r="AN77" s="79" t="b">
        <v>0</v>
      </c>
      <c r="AO77" s="82" t="s">
        <v>676</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15</v>
      </c>
      <c r="BK77" s="49">
        <v>100</v>
      </c>
      <c r="BL77" s="48">
        <v>15</v>
      </c>
    </row>
    <row r="78" spans="1:64" ht="15">
      <c r="A78" s="64" t="s">
        <v>265</v>
      </c>
      <c r="B78" s="64" t="s">
        <v>301</v>
      </c>
      <c r="C78" s="65"/>
      <c r="D78" s="66"/>
      <c r="E78" s="67"/>
      <c r="F78" s="68"/>
      <c r="G78" s="65"/>
      <c r="H78" s="69"/>
      <c r="I78" s="70"/>
      <c r="J78" s="70"/>
      <c r="K78" s="34" t="s">
        <v>65</v>
      </c>
      <c r="L78" s="77">
        <v>140</v>
      </c>
      <c r="M78" s="77"/>
      <c r="N78" s="72"/>
      <c r="O78" s="79" t="s">
        <v>306</v>
      </c>
      <c r="P78" s="81">
        <v>43580.90418981481</v>
      </c>
      <c r="Q78" s="79" t="s">
        <v>366</v>
      </c>
      <c r="R78" s="79"/>
      <c r="S78" s="79"/>
      <c r="T78" s="79" t="s">
        <v>445</v>
      </c>
      <c r="U78" s="84" t="s">
        <v>469</v>
      </c>
      <c r="V78" s="84" t="s">
        <v>469</v>
      </c>
      <c r="W78" s="81">
        <v>43580.90418981481</v>
      </c>
      <c r="X78" s="84" t="s">
        <v>584</v>
      </c>
      <c r="Y78" s="79"/>
      <c r="Z78" s="79"/>
      <c r="AA78" s="82" t="s">
        <v>677</v>
      </c>
      <c r="AB78" s="82" t="s">
        <v>697</v>
      </c>
      <c r="AC78" s="79" t="b">
        <v>0</v>
      </c>
      <c r="AD78" s="79">
        <v>3</v>
      </c>
      <c r="AE78" s="82" t="s">
        <v>701</v>
      </c>
      <c r="AF78" s="79" t="b">
        <v>0</v>
      </c>
      <c r="AG78" s="79" t="s">
        <v>702</v>
      </c>
      <c r="AH78" s="79"/>
      <c r="AI78" s="82" t="s">
        <v>698</v>
      </c>
      <c r="AJ78" s="79" t="b">
        <v>0</v>
      </c>
      <c r="AK78" s="79">
        <v>0</v>
      </c>
      <c r="AL78" s="82" t="s">
        <v>698</v>
      </c>
      <c r="AM78" s="79" t="s">
        <v>705</v>
      </c>
      <c r="AN78" s="79" t="b">
        <v>0</v>
      </c>
      <c r="AO78" s="82" t="s">
        <v>697</v>
      </c>
      <c r="AP78" s="79" t="s">
        <v>176</v>
      </c>
      <c r="AQ78" s="79">
        <v>0</v>
      </c>
      <c r="AR78" s="79">
        <v>0</v>
      </c>
      <c r="AS78" s="79"/>
      <c r="AT78" s="79"/>
      <c r="AU78" s="79"/>
      <c r="AV78" s="79"/>
      <c r="AW78" s="79"/>
      <c r="AX78" s="79"/>
      <c r="AY78" s="79"/>
      <c r="AZ78" s="79"/>
      <c r="BA78">
        <v>1</v>
      </c>
      <c r="BB78" s="78" t="str">
        <f>REPLACE(INDEX(GroupVertices[Group],MATCH(Edges24[[#This Row],[Vertex 1]],GroupVertices[Vertex],0)),1,1,"")</f>
        <v>7</v>
      </c>
      <c r="BC78" s="78" t="str">
        <f>REPLACE(INDEX(GroupVertices[Group],MATCH(Edges24[[#This Row],[Vertex 2]],GroupVertices[Vertex],0)),1,1,"")</f>
        <v>7</v>
      </c>
      <c r="BD78" s="48"/>
      <c r="BE78" s="49"/>
      <c r="BF78" s="48"/>
      <c r="BG78" s="49"/>
      <c r="BH78" s="48"/>
      <c r="BI78" s="49"/>
      <c r="BJ78" s="48"/>
      <c r="BK78" s="49"/>
      <c r="BL78" s="48"/>
    </row>
    <row r="79" spans="1:64" ht="15">
      <c r="A79" s="64" t="s">
        <v>263</v>
      </c>
      <c r="B79" s="64" t="s">
        <v>263</v>
      </c>
      <c r="C79" s="65"/>
      <c r="D79" s="66"/>
      <c r="E79" s="67"/>
      <c r="F79" s="68"/>
      <c r="G79" s="65"/>
      <c r="H79" s="69"/>
      <c r="I79" s="70"/>
      <c r="J79" s="70"/>
      <c r="K79" s="34" t="s">
        <v>65</v>
      </c>
      <c r="L79" s="77">
        <v>141</v>
      </c>
      <c r="M79" s="77"/>
      <c r="N79" s="72"/>
      <c r="O79" s="79" t="s">
        <v>176</v>
      </c>
      <c r="P79" s="81">
        <v>43567.597349537034</v>
      </c>
      <c r="Q79" s="79" t="s">
        <v>367</v>
      </c>
      <c r="R79" s="84" t="s">
        <v>396</v>
      </c>
      <c r="S79" s="79" t="s">
        <v>418</v>
      </c>
      <c r="T79" s="79" t="s">
        <v>446</v>
      </c>
      <c r="U79" s="79"/>
      <c r="V79" s="84" t="s">
        <v>508</v>
      </c>
      <c r="W79" s="81">
        <v>43567.597349537034</v>
      </c>
      <c r="X79" s="84" t="s">
        <v>585</v>
      </c>
      <c r="Y79" s="79"/>
      <c r="Z79" s="79"/>
      <c r="AA79" s="82" t="s">
        <v>678</v>
      </c>
      <c r="AB79" s="79"/>
      <c r="AC79" s="79" t="b">
        <v>0</v>
      </c>
      <c r="AD79" s="79">
        <v>1</v>
      </c>
      <c r="AE79" s="82" t="s">
        <v>698</v>
      </c>
      <c r="AF79" s="79" t="b">
        <v>0</v>
      </c>
      <c r="AG79" s="79" t="s">
        <v>702</v>
      </c>
      <c r="AH79" s="79"/>
      <c r="AI79" s="82" t="s">
        <v>698</v>
      </c>
      <c r="AJ79" s="79" t="b">
        <v>0</v>
      </c>
      <c r="AK79" s="79">
        <v>1</v>
      </c>
      <c r="AL79" s="82" t="s">
        <v>698</v>
      </c>
      <c r="AM79" s="79" t="s">
        <v>711</v>
      </c>
      <c r="AN79" s="79" t="b">
        <v>0</v>
      </c>
      <c r="AO79" s="82" t="s">
        <v>678</v>
      </c>
      <c r="AP79" s="79" t="s">
        <v>176</v>
      </c>
      <c r="AQ79" s="79">
        <v>0</v>
      </c>
      <c r="AR79" s="79">
        <v>0</v>
      </c>
      <c r="AS79" s="79"/>
      <c r="AT79" s="79"/>
      <c r="AU79" s="79"/>
      <c r="AV79" s="79"/>
      <c r="AW79" s="79"/>
      <c r="AX79" s="79"/>
      <c r="AY79" s="79"/>
      <c r="AZ79" s="79"/>
      <c r="BA79">
        <v>17</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18</v>
      </c>
      <c r="BK79" s="49">
        <v>100</v>
      </c>
      <c r="BL79" s="48">
        <v>18</v>
      </c>
    </row>
    <row r="80" spans="1:64" ht="15">
      <c r="A80" s="64" t="s">
        <v>263</v>
      </c>
      <c r="B80" s="64" t="s">
        <v>263</v>
      </c>
      <c r="C80" s="65"/>
      <c r="D80" s="66"/>
      <c r="E80" s="67"/>
      <c r="F80" s="68"/>
      <c r="G80" s="65"/>
      <c r="H80" s="69"/>
      <c r="I80" s="70"/>
      <c r="J80" s="70"/>
      <c r="K80" s="34" t="s">
        <v>65</v>
      </c>
      <c r="L80" s="77">
        <v>142</v>
      </c>
      <c r="M80" s="77"/>
      <c r="N80" s="72"/>
      <c r="O80" s="79" t="s">
        <v>176</v>
      </c>
      <c r="P80" s="81">
        <v>43567.63568287037</v>
      </c>
      <c r="Q80" s="79" t="s">
        <v>368</v>
      </c>
      <c r="R80" s="84" t="s">
        <v>405</v>
      </c>
      <c r="S80" s="79" t="s">
        <v>411</v>
      </c>
      <c r="T80" s="79" t="s">
        <v>447</v>
      </c>
      <c r="U80" s="79"/>
      <c r="V80" s="84" t="s">
        <v>508</v>
      </c>
      <c r="W80" s="81">
        <v>43567.63568287037</v>
      </c>
      <c r="X80" s="84" t="s">
        <v>586</v>
      </c>
      <c r="Y80" s="79"/>
      <c r="Z80" s="79"/>
      <c r="AA80" s="82" t="s">
        <v>679</v>
      </c>
      <c r="AB80" s="79"/>
      <c r="AC80" s="79" t="b">
        <v>0</v>
      </c>
      <c r="AD80" s="79">
        <v>0</v>
      </c>
      <c r="AE80" s="82" t="s">
        <v>698</v>
      </c>
      <c r="AF80" s="79" t="b">
        <v>0</v>
      </c>
      <c r="AG80" s="79" t="s">
        <v>702</v>
      </c>
      <c r="AH80" s="79"/>
      <c r="AI80" s="82" t="s">
        <v>698</v>
      </c>
      <c r="AJ80" s="79" t="b">
        <v>0</v>
      </c>
      <c r="AK80" s="79">
        <v>2</v>
      </c>
      <c r="AL80" s="82" t="s">
        <v>698</v>
      </c>
      <c r="AM80" s="79" t="s">
        <v>711</v>
      </c>
      <c r="AN80" s="79" t="b">
        <v>0</v>
      </c>
      <c r="AO80" s="82" t="s">
        <v>679</v>
      </c>
      <c r="AP80" s="79" t="s">
        <v>176</v>
      </c>
      <c r="AQ80" s="79">
        <v>0</v>
      </c>
      <c r="AR80" s="79">
        <v>0</v>
      </c>
      <c r="AS80" s="79"/>
      <c r="AT80" s="79"/>
      <c r="AU80" s="79"/>
      <c r="AV80" s="79"/>
      <c r="AW80" s="79"/>
      <c r="AX80" s="79"/>
      <c r="AY80" s="79"/>
      <c r="AZ80" s="79"/>
      <c r="BA80">
        <v>17</v>
      </c>
      <c r="BB80" s="78" t="str">
        <f>REPLACE(INDEX(GroupVertices[Group],MATCH(Edges24[[#This Row],[Vertex 1]],GroupVertices[Vertex],0)),1,1,"")</f>
        <v>1</v>
      </c>
      <c r="BC80" s="78" t="str">
        <f>REPLACE(INDEX(GroupVertices[Group],MATCH(Edges24[[#This Row],[Vertex 2]],GroupVertices[Vertex],0)),1,1,"")</f>
        <v>1</v>
      </c>
      <c r="BD80" s="48">
        <v>0</v>
      </c>
      <c r="BE80" s="49">
        <v>0</v>
      </c>
      <c r="BF80" s="48">
        <v>1</v>
      </c>
      <c r="BG80" s="49">
        <v>4.545454545454546</v>
      </c>
      <c r="BH80" s="48">
        <v>0</v>
      </c>
      <c r="BI80" s="49">
        <v>0</v>
      </c>
      <c r="BJ80" s="48">
        <v>21</v>
      </c>
      <c r="BK80" s="49">
        <v>95.45454545454545</v>
      </c>
      <c r="BL80" s="48">
        <v>22</v>
      </c>
    </row>
    <row r="81" spans="1:64" ht="15">
      <c r="A81" s="64" t="s">
        <v>263</v>
      </c>
      <c r="B81" s="64" t="s">
        <v>263</v>
      </c>
      <c r="C81" s="65"/>
      <c r="D81" s="66"/>
      <c r="E81" s="67"/>
      <c r="F81" s="68"/>
      <c r="G81" s="65"/>
      <c r="H81" s="69"/>
      <c r="I81" s="70"/>
      <c r="J81" s="70"/>
      <c r="K81" s="34" t="s">
        <v>65</v>
      </c>
      <c r="L81" s="77">
        <v>143</v>
      </c>
      <c r="M81" s="77"/>
      <c r="N81" s="72"/>
      <c r="O81" s="79" t="s">
        <v>176</v>
      </c>
      <c r="P81" s="81">
        <v>43568.63560185185</v>
      </c>
      <c r="Q81" s="79" t="s">
        <v>369</v>
      </c>
      <c r="R81" s="84" t="s">
        <v>404</v>
      </c>
      <c r="S81" s="79" t="s">
        <v>411</v>
      </c>
      <c r="T81" s="79" t="s">
        <v>447</v>
      </c>
      <c r="U81" s="79"/>
      <c r="V81" s="84" t="s">
        <v>508</v>
      </c>
      <c r="W81" s="81">
        <v>43568.63560185185</v>
      </c>
      <c r="X81" s="84" t="s">
        <v>587</v>
      </c>
      <c r="Y81" s="79"/>
      <c r="Z81" s="79"/>
      <c r="AA81" s="82" t="s">
        <v>680</v>
      </c>
      <c r="AB81" s="79"/>
      <c r="AC81" s="79" t="b">
        <v>0</v>
      </c>
      <c r="AD81" s="79">
        <v>1</v>
      </c>
      <c r="AE81" s="82" t="s">
        <v>698</v>
      </c>
      <c r="AF81" s="79" t="b">
        <v>0</v>
      </c>
      <c r="AG81" s="79" t="s">
        <v>702</v>
      </c>
      <c r="AH81" s="79"/>
      <c r="AI81" s="82" t="s">
        <v>698</v>
      </c>
      <c r="AJ81" s="79" t="b">
        <v>0</v>
      </c>
      <c r="AK81" s="79">
        <v>3</v>
      </c>
      <c r="AL81" s="82" t="s">
        <v>698</v>
      </c>
      <c r="AM81" s="79" t="s">
        <v>711</v>
      </c>
      <c r="AN81" s="79" t="b">
        <v>0</v>
      </c>
      <c r="AO81" s="82" t="s">
        <v>680</v>
      </c>
      <c r="AP81" s="79" t="s">
        <v>176</v>
      </c>
      <c r="AQ81" s="79">
        <v>0</v>
      </c>
      <c r="AR81" s="79">
        <v>0</v>
      </c>
      <c r="AS81" s="79"/>
      <c r="AT81" s="79"/>
      <c r="AU81" s="79"/>
      <c r="AV81" s="79"/>
      <c r="AW81" s="79"/>
      <c r="AX81" s="79"/>
      <c r="AY81" s="79"/>
      <c r="AZ81" s="79"/>
      <c r="BA81">
        <v>17</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18</v>
      </c>
      <c r="BK81" s="49">
        <v>100</v>
      </c>
      <c r="BL81" s="48">
        <v>18</v>
      </c>
    </row>
    <row r="82" spans="1:64" ht="15">
      <c r="A82" s="64" t="s">
        <v>263</v>
      </c>
      <c r="B82" s="64" t="s">
        <v>263</v>
      </c>
      <c r="C82" s="65"/>
      <c r="D82" s="66"/>
      <c r="E82" s="67"/>
      <c r="F82" s="68"/>
      <c r="G82" s="65"/>
      <c r="H82" s="69"/>
      <c r="I82" s="70"/>
      <c r="J82" s="70"/>
      <c r="K82" s="34" t="s">
        <v>65</v>
      </c>
      <c r="L82" s="77">
        <v>144</v>
      </c>
      <c r="M82" s="77"/>
      <c r="N82" s="72"/>
      <c r="O82" s="79" t="s">
        <v>176</v>
      </c>
      <c r="P82" s="81">
        <v>43571.63570601852</v>
      </c>
      <c r="Q82" s="79" t="s">
        <v>370</v>
      </c>
      <c r="R82" s="84" t="s">
        <v>404</v>
      </c>
      <c r="S82" s="79" t="s">
        <v>411</v>
      </c>
      <c r="T82" s="79" t="s">
        <v>447</v>
      </c>
      <c r="U82" s="79"/>
      <c r="V82" s="84" t="s">
        <v>508</v>
      </c>
      <c r="W82" s="81">
        <v>43571.63570601852</v>
      </c>
      <c r="X82" s="84" t="s">
        <v>588</v>
      </c>
      <c r="Y82" s="79"/>
      <c r="Z82" s="79"/>
      <c r="AA82" s="82" t="s">
        <v>681</v>
      </c>
      <c r="AB82" s="79"/>
      <c r="AC82" s="79" t="b">
        <v>0</v>
      </c>
      <c r="AD82" s="79">
        <v>0</v>
      </c>
      <c r="AE82" s="82" t="s">
        <v>698</v>
      </c>
      <c r="AF82" s="79" t="b">
        <v>0</v>
      </c>
      <c r="AG82" s="79" t="s">
        <v>702</v>
      </c>
      <c r="AH82" s="79"/>
      <c r="AI82" s="82" t="s">
        <v>698</v>
      </c>
      <c r="AJ82" s="79" t="b">
        <v>0</v>
      </c>
      <c r="AK82" s="79">
        <v>3</v>
      </c>
      <c r="AL82" s="82" t="s">
        <v>698</v>
      </c>
      <c r="AM82" s="79" t="s">
        <v>711</v>
      </c>
      <c r="AN82" s="79" t="b">
        <v>0</v>
      </c>
      <c r="AO82" s="82" t="s">
        <v>681</v>
      </c>
      <c r="AP82" s="79" t="s">
        <v>176</v>
      </c>
      <c r="AQ82" s="79">
        <v>0</v>
      </c>
      <c r="AR82" s="79">
        <v>0</v>
      </c>
      <c r="AS82" s="79"/>
      <c r="AT82" s="79"/>
      <c r="AU82" s="79"/>
      <c r="AV82" s="79"/>
      <c r="AW82" s="79"/>
      <c r="AX82" s="79"/>
      <c r="AY82" s="79"/>
      <c r="AZ82" s="79"/>
      <c r="BA82">
        <v>17</v>
      </c>
      <c r="BB82" s="78" t="str">
        <f>REPLACE(INDEX(GroupVertices[Group],MATCH(Edges24[[#This Row],[Vertex 1]],GroupVertices[Vertex],0)),1,1,"")</f>
        <v>1</v>
      </c>
      <c r="BC82" s="78" t="str">
        <f>REPLACE(INDEX(GroupVertices[Group],MATCH(Edges24[[#This Row],[Vertex 2]],GroupVertices[Vertex],0)),1,1,"")</f>
        <v>1</v>
      </c>
      <c r="BD82" s="48">
        <v>3</v>
      </c>
      <c r="BE82" s="49">
        <v>15</v>
      </c>
      <c r="BF82" s="48">
        <v>0</v>
      </c>
      <c r="BG82" s="49">
        <v>0</v>
      </c>
      <c r="BH82" s="48">
        <v>0</v>
      </c>
      <c r="BI82" s="49">
        <v>0</v>
      </c>
      <c r="BJ82" s="48">
        <v>17</v>
      </c>
      <c r="BK82" s="49">
        <v>85</v>
      </c>
      <c r="BL82" s="48">
        <v>20</v>
      </c>
    </row>
    <row r="83" spans="1:64" ht="15">
      <c r="A83" s="64" t="s">
        <v>263</v>
      </c>
      <c r="B83" s="64" t="s">
        <v>263</v>
      </c>
      <c r="C83" s="65"/>
      <c r="D83" s="66"/>
      <c r="E83" s="67"/>
      <c r="F83" s="68"/>
      <c r="G83" s="65"/>
      <c r="H83" s="69"/>
      <c r="I83" s="70"/>
      <c r="J83" s="70"/>
      <c r="K83" s="34" t="s">
        <v>65</v>
      </c>
      <c r="L83" s="77">
        <v>145</v>
      </c>
      <c r="M83" s="77"/>
      <c r="N83" s="72"/>
      <c r="O83" s="79" t="s">
        <v>176</v>
      </c>
      <c r="P83" s="81">
        <v>43572.61618055555</v>
      </c>
      <c r="Q83" s="79" t="s">
        <v>371</v>
      </c>
      <c r="R83" s="84" t="s">
        <v>406</v>
      </c>
      <c r="S83" s="79" t="s">
        <v>411</v>
      </c>
      <c r="T83" s="79" t="s">
        <v>263</v>
      </c>
      <c r="U83" s="84" t="s">
        <v>470</v>
      </c>
      <c r="V83" s="84" t="s">
        <v>470</v>
      </c>
      <c r="W83" s="81">
        <v>43572.61618055555</v>
      </c>
      <c r="X83" s="84" t="s">
        <v>589</v>
      </c>
      <c r="Y83" s="79"/>
      <c r="Z83" s="79"/>
      <c r="AA83" s="82" t="s">
        <v>682</v>
      </c>
      <c r="AB83" s="79"/>
      <c r="AC83" s="79" t="b">
        <v>0</v>
      </c>
      <c r="AD83" s="79">
        <v>1</v>
      </c>
      <c r="AE83" s="82" t="s">
        <v>698</v>
      </c>
      <c r="AF83" s="79" t="b">
        <v>0</v>
      </c>
      <c r="AG83" s="79" t="s">
        <v>702</v>
      </c>
      <c r="AH83" s="79"/>
      <c r="AI83" s="82" t="s">
        <v>698</v>
      </c>
      <c r="AJ83" s="79" t="b">
        <v>0</v>
      </c>
      <c r="AK83" s="79">
        <v>0</v>
      </c>
      <c r="AL83" s="82" t="s">
        <v>698</v>
      </c>
      <c r="AM83" s="79" t="s">
        <v>711</v>
      </c>
      <c r="AN83" s="79" t="b">
        <v>0</v>
      </c>
      <c r="AO83" s="82" t="s">
        <v>682</v>
      </c>
      <c r="AP83" s="79" t="s">
        <v>176</v>
      </c>
      <c r="AQ83" s="79">
        <v>0</v>
      </c>
      <c r="AR83" s="79">
        <v>0</v>
      </c>
      <c r="AS83" s="79"/>
      <c r="AT83" s="79"/>
      <c r="AU83" s="79"/>
      <c r="AV83" s="79"/>
      <c r="AW83" s="79"/>
      <c r="AX83" s="79"/>
      <c r="AY83" s="79"/>
      <c r="AZ83" s="79"/>
      <c r="BA83">
        <v>17</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32</v>
      </c>
      <c r="BK83" s="49">
        <v>100</v>
      </c>
      <c r="BL83" s="48">
        <v>32</v>
      </c>
    </row>
    <row r="84" spans="1:64" ht="15">
      <c r="A84" s="64" t="s">
        <v>263</v>
      </c>
      <c r="B84" s="64" t="s">
        <v>263</v>
      </c>
      <c r="C84" s="65"/>
      <c r="D84" s="66"/>
      <c r="E84" s="67"/>
      <c r="F84" s="68"/>
      <c r="G84" s="65"/>
      <c r="H84" s="69"/>
      <c r="I84" s="70"/>
      <c r="J84" s="70"/>
      <c r="K84" s="34" t="s">
        <v>65</v>
      </c>
      <c r="L84" s="77">
        <v>146</v>
      </c>
      <c r="M84" s="77"/>
      <c r="N84" s="72"/>
      <c r="O84" s="79" t="s">
        <v>176</v>
      </c>
      <c r="P84" s="81">
        <v>43572.635717592595</v>
      </c>
      <c r="Q84" s="79" t="s">
        <v>372</v>
      </c>
      <c r="R84" s="84" t="s">
        <v>405</v>
      </c>
      <c r="S84" s="79" t="s">
        <v>411</v>
      </c>
      <c r="T84" s="79" t="s">
        <v>448</v>
      </c>
      <c r="U84" s="79"/>
      <c r="V84" s="84" t="s">
        <v>508</v>
      </c>
      <c r="W84" s="81">
        <v>43572.635717592595</v>
      </c>
      <c r="X84" s="84" t="s">
        <v>590</v>
      </c>
      <c r="Y84" s="79"/>
      <c r="Z84" s="79"/>
      <c r="AA84" s="82" t="s">
        <v>683</v>
      </c>
      <c r="AB84" s="79"/>
      <c r="AC84" s="79" t="b">
        <v>0</v>
      </c>
      <c r="AD84" s="79">
        <v>1</v>
      </c>
      <c r="AE84" s="82" t="s">
        <v>698</v>
      </c>
      <c r="AF84" s="79" t="b">
        <v>0</v>
      </c>
      <c r="AG84" s="79" t="s">
        <v>702</v>
      </c>
      <c r="AH84" s="79"/>
      <c r="AI84" s="82" t="s">
        <v>698</v>
      </c>
      <c r="AJ84" s="79" t="b">
        <v>0</v>
      </c>
      <c r="AK84" s="79">
        <v>1</v>
      </c>
      <c r="AL84" s="82" t="s">
        <v>698</v>
      </c>
      <c r="AM84" s="79" t="s">
        <v>711</v>
      </c>
      <c r="AN84" s="79" t="b">
        <v>0</v>
      </c>
      <c r="AO84" s="82" t="s">
        <v>683</v>
      </c>
      <c r="AP84" s="79" t="s">
        <v>176</v>
      </c>
      <c r="AQ84" s="79">
        <v>0</v>
      </c>
      <c r="AR84" s="79">
        <v>0</v>
      </c>
      <c r="AS84" s="79"/>
      <c r="AT84" s="79"/>
      <c r="AU84" s="79"/>
      <c r="AV84" s="79"/>
      <c r="AW84" s="79"/>
      <c r="AX84" s="79"/>
      <c r="AY84" s="79"/>
      <c r="AZ84" s="79"/>
      <c r="BA84">
        <v>17</v>
      </c>
      <c r="BB84" s="78" t="str">
        <f>REPLACE(INDEX(GroupVertices[Group],MATCH(Edges24[[#This Row],[Vertex 1]],GroupVertices[Vertex],0)),1,1,"")</f>
        <v>1</v>
      </c>
      <c r="BC84" s="78" t="str">
        <f>REPLACE(INDEX(GroupVertices[Group],MATCH(Edges24[[#This Row],[Vertex 2]],GroupVertices[Vertex],0)),1,1,"")</f>
        <v>1</v>
      </c>
      <c r="BD84" s="48">
        <v>0</v>
      </c>
      <c r="BE84" s="49">
        <v>0</v>
      </c>
      <c r="BF84" s="48">
        <v>3</v>
      </c>
      <c r="BG84" s="49">
        <v>8.823529411764707</v>
      </c>
      <c r="BH84" s="48">
        <v>0</v>
      </c>
      <c r="BI84" s="49">
        <v>0</v>
      </c>
      <c r="BJ84" s="48">
        <v>31</v>
      </c>
      <c r="BK84" s="49">
        <v>91.17647058823529</v>
      </c>
      <c r="BL84" s="48">
        <v>34</v>
      </c>
    </row>
    <row r="85" spans="1:64" ht="15">
      <c r="A85" s="64" t="s">
        <v>263</v>
      </c>
      <c r="B85" s="64" t="s">
        <v>263</v>
      </c>
      <c r="C85" s="65"/>
      <c r="D85" s="66"/>
      <c r="E85" s="67"/>
      <c r="F85" s="68"/>
      <c r="G85" s="65"/>
      <c r="H85" s="69"/>
      <c r="I85" s="70"/>
      <c r="J85" s="70"/>
      <c r="K85" s="34" t="s">
        <v>65</v>
      </c>
      <c r="L85" s="77">
        <v>147</v>
      </c>
      <c r="M85" s="77"/>
      <c r="N85" s="72"/>
      <c r="O85" s="79" t="s">
        <v>176</v>
      </c>
      <c r="P85" s="81">
        <v>43572.66722222222</v>
      </c>
      <c r="Q85" s="79" t="s">
        <v>373</v>
      </c>
      <c r="R85" s="84" t="s">
        <v>407</v>
      </c>
      <c r="S85" s="79" t="s">
        <v>411</v>
      </c>
      <c r="T85" s="79" t="s">
        <v>449</v>
      </c>
      <c r="U85" s="84" t="s">
        <v>471</v>
      </c>
      <c r="V85" s="84" t="s">
        <v>471</v>
      </c>
      <c r="W85" s="81">
        <v>43572.66722222222</v>
      </c>
      <c r="X85" s="84" t="s">
        <v>591</v>
      </c>
      <c r="Y85" s="79"/>
      <c r="Z85" s="79"/>
      <c r="AA85" s="82" t="s">
        <v>684</v>
      </c>
      <c r="AB85" s="79"/>
      <c r="AC85" s="79" t="b">
        <v>0</v>
      </c>
      <c r="AD85" s="79">
        <v>2</v>
      </c>
      <c r="AE85" s="82" t="s">
        <v>698</v>
      </c>
      <c r="AF85" s="79" t="b">
        <v>0</v>
      </c>
      <c r="AG85" s="79" t="s">
        <v>702</v>
      </c>
      <c r="AH85" s="79"/>
      <c r="AI85" s="82" t="s">
        <v>698</v>
      </c>
      <c r="AJ85" s="79" t="b">
        <v>0</v>
      </c>
      <c r="AK85" s="79">
        <v>0</v>
      </c>
      <c r="AL85" s="82" t="s">
        <v>698</v>
      </c>
      <c r="AM85" s="79" t="s">
        <v>711</v>
      </c>
      <c r="AN85" s="79" t="b">
        <v>0</v>
      </c>
      <c r="AO85" s="82" t="s">
        <v>684</v>
      </c>
      <c r="AP85" s="79" t="s">
        <v>176</v>
      </c>
      <c r="AQ85" s="79">
        <v>0</v>
      </c>
      <c r="AR85" s="79">
        <v>0</v>
      </c>
      <c r="AS85" s="79"/>
      <c r="AT85" s="79"/>
      <c r="AU85" s="79"/>
      <c r="AV85" s="79"/>
      <c r="AW85" s="79"/>
      <c r="AX85" s="79"/>
      <c r="AY85" s="79"/>
      <c r="AZ85" s="79"/>
      <c r="BA85">
        <v>17</v>
      </c>
      <c r="BB85" s="78" t="str">
        <f>REPLACE(INDEX(GroupVertices[Group],MATCH(Edges24[[#This Row],[Vertex 1]],GroupVertices[Vertex],0)),1,1,"")</f>
        <v>1</v>
      </c>
      <c r="BC85" s="78" t="str">
        <f>REPLACE(INDEX(GroupVertices[Group],MATCH(Edges24[[#This Row],[Vertex 2]],GroupVertices[Vertex],0)),1,1,"")</f>
        <v>1</v>
      </c>
      <c r="BD85" s="48">
        <v>0</v>
      </c>
      <c r="BE85" s="49">
        <v>0</v>
      </c>
      <c r="BF85" s="48">
        <v>1</v>
      </c>
      <c r="BG85" s="49">
        <v>4.3478260869565215</v>
      </c>
      <c r="BH85" s="48">
        <v>0</v>
      </c>
      <c r="BI85" s="49">
        <v>0</v>
      </c>
      <c r="BJ85" s="48">
        <v>22</v>
      </c>
      <c r="BK85" s="49">
        <v>95.65217391304348</v>
      </c>
      <c r="BL85" s="48">
        <v>23</v>
      </c>
    </row>
    <row r="86" spans="1:64" ht="15">
      <c r="A86" s="64" t="s">
        <v>263</v>
      </c>
      <c r="B86" s="64" t="s">
        <v>263</v>
      </c>
      <c r="C86" s="65"/>
      <c r="D86" s="66"/>
      <c r="E86" s="67"/>
      <c r="F86" s="68"/>
      <c r="G86" s="65"/>
      <c r="H86" s="69"/>
      <c r="I86" s="70"/>
      <c r="J86" s="70"/>
      <c r="K86" s="34" t="s">
        <v>65</v>
      </c>
      <c r="L86" s="77">
        <v>148</v>
      </c>
      <c r="M86" s="77"/>
      <c r="N86" s="72"/>
      <c r="O86" s="79" t="s">
        <v>176</v>
      </c>
      <c r="P86" s="81">
        <v>43573.635671296295</v>
      </c>
      <c r="Q86" s="79" t="s">
        <v>374</v>
      </c>
      <c r="R86" s="84" t="s">
        <v>404</v>
      </c>
      <c r="S86" s="79" t="s">
        <v>411</v>
      </c>
      <c r="T86" s="79" t="s">
        <v>447</v>
      </c>
      <c r="U86" s="79"/>
      <c r="V86" s="84" t="s">
        <v>508</v>
      </c>
      <c r="W86" s="81">
        <v>43573.635671296295</v>
      </c>
      <c r="X86" s="84" t="s">
        <v>592</v>
      </c>
      <c r="Y86" s="79"/>
      <c r="Z86" s="79"/>
      <c r="AA86" s="82" t="s">
        <v>685</v>
      </c>
      <c r="AB86" s="79"/>
      <c r="AC86" s="79" t="b">
        <v>0</v>
      </c>
      <c r="AD86" s="79">
        <v>3</v>
      </c>
      <c r="AE86" s="82" t="s">
        <v>698</v>
      </c>
      <c r="AF86" s="79" t="b">
        <v>0</v>
      </c>
      <c r="AG86" s="79" t="s">
        <v>702</v>
      </c>
      <c r="AH86" s="79"/>
      <c r="AI86" s="82" t="s">
        <v>698</v>
      </c>
      <c r="AJ86" s="79" t="b">
        <v>0</v>
      </c>
      <c r="AK86" s="79">
        <v>2</v>
      </c>
      <c r="AL86" s="82" t="s">
        <v>698</v>
      </c>
      <c r="AM86" s="79" t="s">
        <v>711</v>
      </c>
      <c r="AN86" s="79" t="b">
        <v>0</v>
      </c>
      <c r="AO86" s="82" t="s">
        <v>685</v>
      </c>
      <c r="AP86" s="79" t="s">
        <v>176</v>
      </c>
      <c r="AQ86" s="79">
        <v>0</v>
      </c>
      <c r="AR86" s="79">
        <v>0</v>
      </c>
      <c r="AS86" s="79"/>
      <c r="AT86" s="79"/>
      <c r="AU86" s="79"/>
      <c r="AV86" s="79"/>
      <c r="AW86" s="79"/>
      <c r="AX86" s="79"/>
      <c r="AY86" s="79"/>
      <c r="AZ86" s="79"/>
      <c r="BA86">
        <v>17</v>
      </c>
      <c r="BB86" s="78" t="str">
        <f>REPLACE(INDEX(GroupVertices[Group],MATCH(Edges24[[#This Row],[Vertex 1]],GroupVertices[Vertex],0)),1,1,"")</f>
        <v>1</v>
      </c>
      <c r="BC86" s="78" t="str">
        <f>REPLACE(INDEX(GroupVertices[Group],MATCH(Edges24[[#This Row],[Vertex 2]],GroupVertices[Vertex],0)),1,1,"")</f>
        <v>1</v>
      </c>
      <c r="BD86" s="48">
        <v>0</v>
      </c>
      <c r="BE86" s="49">
        <v>0</v>
      </c>
      <c r="BF86" s="48">
        <v>1</v>
      </c>
      <c r="BG86" s="49">
        <v>5.2631578947368425</v>
      </c>
      <c r="BH86" s="48">
        <v>0</v>
      </c>
      <c r="BI86" s="49">
        <v>0</v>
      </c>
      <c r="BJ86" s="48">
        <v>18</v>
      </c>
      <c r="BK86" s="49">
        <v>94.73684210526316</v>
      </c>
      <c r="BL86" s="48">
        <v>19</v>
      </c>
    </row>
    <row r="87" spans="1:64" ht="15">
      <c r="A87" s="64" t="s">
        <v>263</v>
      </c>
      <c r="B87" s="64" t="s">
        <v>263</v>
      </c>
      <c r="C87" s="65"/>
      <c r="D87" s="66"/>
      <c r="E87" s="67"/>
      <c r="F87" s="68"/>
      <c r="G87" s="65"/>
      <c r="H87" s="69"/>
      <c r="I87" s="70"/>
      <c r="J87" s="70"/>
      <c r="K87" s="34" t="s">
        <v>65</v>
      </c>
      <c r="L87" s="77">
        <v>149</v>
      </c>
      <c r="M87" s="77"/>
      <c r="N87" s="72"/>
      <c r="O87" s="79" t="s">
        <v>176</v>
      </c>
      <c r="P87" s="81">
        <v>43574.63568287037</v>
      </c>
      <c r="Q87" s="79" t="s">
        <v>375</v>
      </c>
      <c r="R87" s="84" t="s">
        <v>404</v>
      </c>
      <c r="S87" s="79" t="s">
        <v>411</v>
      </c>
      <c r="T87" s="79" t="s">
        <v>447</v>
      </c>
      <c r="U87" s="79"/>
      <c r="V87" s="84" t="s">
        <v>508</v>
      </c>
      <c r="W87" s="81">
        <v>43574.63568287037</v>
      </c>
      <c r="X87" s="84" t="s">
        <v>593</v>
      </c>
      <c r="Y87" s="79"/>
      <c r="Z87" s="79"/>
      <c r="AA87" s="82" t="s">
        <v>686</v>
      </c>
      <c r="AB87" s="79"/>
      <c r="AC87" s="79" t="b">
        <v>0</v>
      </c>
      <c r="AD87" s="79">
        <v>0</v>
      </c>
      <c r="AE87" s="82" t="s">
        <v>698</v>
      </c>
      <c r="AF87" s="79" t="b">
        <v>0</v>
      </c>
      <c r="AG87" s="79" t="s">
        <v>702</v>
      </c>
      <c r="AH87" s="79"/>
      <c r="AI87" s="82" t="s">
        <v>698</v>
      </c>
      <c r="AJ87" s="79" t="b">
        <v>0</v>
      </c>
      <c r="AK87" s="79">
        <v>2</v>
      </c>
      <c r="AL87" s="82" t="s">
        <v>698</v>
      </c>
      <c r="AM87" s="79" t="s">
        <v>711</v>
      </c>
      <c r="AN87" s="79" t="b">
        <v>0</v>
      </c>
      <c r="AO87" s="82" t="s">
        <v>686</v>
      </c>
      <c r="AP87" s="79" t="s">
        <v>176</v>
      </c>
      <c r="AQ87" s="79">
        <v>0</v>
      </c>
      <c r="AR87" s="79">
        <v>0</v>
      </c>
      <c r="AS87" s="79"/>
      <c r="AT87" s="79"/>
      <c r="AU87" s="79"/>
      <c r="AV87" s="79"/>
      <c r="AW87" s="79"/>
      <c r="AX87" s="79"/>
      <c r="AY87" s="79"/>
      <c r="AZ87" s="79"/>
      <c r="BA87">
        <v>17</v>
      </c>
      <c r="BB87" s="78" t="str">
        <f>REPLACE(INDEX(GroupVertices[Group],MATCH(Edges24[[#This Row],[Vertex 1]],GroupVertices[Vertex],0)),1,1,"")</f>
        <v>1</v>
      </c>
      <c r="BC87" s="78" t="str">
        <f>REPLACE(INDEX(GroupVertices[Group],MATCH(Edges24[[#This Row],[Vertex 2]],GroupVertices[Vertex],0)),1,1,"")</f>
        <v>1</v>
      </c>
      <c r="BD87" s="48">
        <v>1</v>
      </c>
      <c r="BE87" s="49">
        <v>5.2631578947368425</v>
      </c>
      <c r="BF87" s="48">
        <v>0</v>
      </c>
      <c r="BG87" s="49">
        <v>0</v>
      </c>
      <c r="BH87" s="48">
        <v>0</v>
      </c>
      <c r="BI87" s="49">
        <v>0</v>
      </c>
      <c r="BJ87" s="48">
        <v>18</v>
      </c>
      <c r="BK87" s="49">
        <v>94.73684210526316</v>
      </c>
      <c r="BL87" s="48">
        <v>19</v>
      </c>
    </row>
    <row r="88" spans="1:64" ht="15">
      <c r="A88" s="64" t="s">
        <v>263</v>
      </c>
      <c r="B88" s="64" t="s">
        <v>263</v>
      </c>
      <c r="C88" s="65"/>
      <c r="D88" s="66"/>
      <c r="E88" s="67"/>
      <c r="F88" s="68"/>
      <c r="G88" s="65"/>
      <c r="H88" s="69"/>
      <c r="I88" s="70"/>
      <c r="J88" s="70"/>
      <c r="K88" s="34" t="s">
        <v>65</v>
      </c>
      <c r="L88" s="77">
        <v>150</v>
      </c>
      <c r="M88" s="77"/>
      <c r="N88" s="72"/>
      <c r="O88" s="79" t="s">
        <v>176</v>
      </c>
      <c r="P88" s="81">
        <v>43575.635613425926</v>
      </c>
      <c r="Q88" s="79" t="s">
        <v>376</v>
      </c>
      <c r="R88" s="84" t="s">
        <v>404</v>
      </c>
      <c r="S88" s="79" t="s">
        <v>411</v>
      </c>
      <c r="T88" s="79" t="s">
        <v>447</v>
      </c>
      <c r="U88" s="79"/>
      <c r="V88" s="84" t="s">
        <v>508</v>
      </c>
      <c r="W88" s="81">
        <v>43575.635613425926</v>
      </c>
      <c r="X88" s="84" t="s">
        <v>594</v>
      </c>
      <c r="Y88" s="79"/>
      <c r="Z88" s="79"/>
      <c r="AA88" s="82" t="s">
        <v>687</v>
      </c>
      <c r="AB88" s="79"/>
      <c r="AC88" s="79" t="b">
        <v>0</v>
      </c>
      <c r="AD88" s="79">
        <v>2</v>
      </c>
      <c r="AE88" s="82" t="s">
        <v>698</v>
      </c>
      <c r="AF88" s="79" t="b">
        <v>0</v>
      </c>
      <c r="AG88" s="79" t="s">
        <v>702</v>
      </c>
      <c r="AH88" s="79"/>
      <c r="AI88" s="82" t="s">
        <v>698</v>
      </c>
      <c r="AJ88" s="79" t="b">
        <v>0</v>
      </c>
      <c r="AK88" s="79">
        <v>3</v>
      </c>
      <c r="AL88" s="82" t="s">
        <v>698</v>
      </c>
      <c r="AM88" s="79" t="s">
        <v>711</v>
      </c>
      <c r="AN88" s="79" t="b">
        <v>0</v>
      </c>
      <c r="AO88" s="82" t="s">
        <v>687</v>
      </c>
      <c r="AP88" s="79" t="s">
        <v>176</v>
      </c>
      <c r="AQ88" s="79">
        <v>0</v>
      </c>
      <c r="AR88" s="79">
        <v>0</v>
      </c>
      <c r="AS88" s="79"/>
      <c r="AT88" s="79"/>
      <c r="AU88" s="79"/>
      <c r="AV88" s="79"/>
      <c r="AW88" s="79"/>
      <c r="AX88" s="79"/>
      <c r="AY88" s="79"/>
      <c r="AZ88" s="79"/>
      <c r="BA88">
        <v>17</v>
      </c>
      <c r="BB88" s="78" t="str">
        <f>REPLACE(INDEX(GroupVertices[Group],MATCH(Edges24[[#This Row],[Vertex 1]],GroupVertices[Vertex],0)),1,1,"")</f>
        <v>1</v>
      </c>
      <c r="BC88" s="78" t="str">
        <f>REPLACE(INDEX(GroupVertices[Group],MATCH(Edges24[[#This Row],[Vertex 2]],GroupVertices[Vertex],0)),1,1,"")</f>
        <v>1</v>
      </c>
      <c r="BD88" s="48">
        <v>2</v>
      </c>
      <c r="BE88" s="49">
        <v>9.523809523809524</v>
      </c>
      <c r="BF88" s="48">
        <v>0</v>
      </c>
      <c r="BG88" s="49">
        <v>0</v>
      </c>
      <c r="BH88" s="48">
        <v>0</v>
      </c>
      <c r="BI88" s="49">
        <v>0</v>
      </c>
      <c r="BJ88" s="48">
        <v>19</v>
      </c>
      <c r="BK88" s="49">
        <v>90.47619047619048</v>
      </c>
      <c r="BL88" s="48">
        <v>21</v>
      </c>
    </row>
    <row r="89" spans="1:64" ht="15">
      <c r="A89" s="64" t="s">
        <v>263</v>
      </c>
      <c r="B89" s="64" t="s">
        <v>263</v>
      </c>
      <c r="C89" s="65"/>
      <c r="D89" s="66"/>
      <c r="E89" s="67"/>
      <c r="F89" s="68"/>
      <c r="G89" s="65"/>
      <c r="H89" s="69"/>
      <c r="I89" s="70"/>
      <c r="J89" s="70"/>
      <c r="K89" s="34" t="s">
        <v>65</v>
      </c>
      <c r="L89" s="77">
        <v>151</v>
      </c>
      <c r="M89" s="77"/>
      <c r="N89" s="72"/>
      <c r="O89" s="79" t="s">
        <v>176</v>
      </c>
      <c r="P89" s="81">
        <v>43576.63560185185</v>
      </c>
      <c r="Q89" s="79" t="s">
        <v>377</v>
      </c>
      <c r="R89" s="84" t="s">
        <v>405</v>
      </c>
      <c r="S89" s="79" t="s">
        <v>411</v>
      </c>
      <c r="T89" s="79" t="s">
        <v>447</v>
      </c>
      <c r="U89" s="79"/>
      <c r="V89" s="84" t="s">
        <v>508</v>
      </c>
      <c r="W89" s="81">
        <v>43576.63560185185</v>
      </c>
      <c r="X89" s="84" t="s">
        <v>595</v>
      </c>
      <c r="Y89" s="79"/>
      <c r="Z89" s="79"/>
      <c r="AA89" s="82" t="s">
        <v>688</v>
      </c>
      <c r="AB89" s="79"/>
      <c r="AC89" s="79" t="b">
        <v>0</v>
      </c>
      <c r="AD89" s="79">
        <v>2</v>
      </c>
      <c r="AE89" s="82" t="s">
        <v>698</v>
      </c>
      <c r="AF89" s="79" t="b">
        <v>0</v>
      </c>
      <c r="AG89" s="79" t="s">
        <v>702</v>
      </c>
      <c r="AH89" s="79"/>
      <c r="AI89" s="82" t="s">
        <v>698</v>
      </c>
      <c r="AJ89" s="79" t="b">
        <v>0</v>
      </c>
      <c r="AK89" s="79">
        <v>2</v>
      </c>
      <c r="AL89" s="82" t="s">
        <v>698</v>
      </c>
      <c r="AM89" s="79" t="s">
        <v>711</v>
      </c>
      <c r="AN89" s="79" t="b">
        <v>0</v>
      </c>
      <c r="AO89" s="82" t="s">
        <v>688</v>
      </c>
      <c r="AP89" s="79" t="s">
        <v>176</v>
      </c>
      <c r="AQ89" s="79">
        <v>0</v>
      </c>
      <c r="AR89" s="79">
        <v>0</v>
      </c>
      <c r="AS89" s="79"/>
      <c r="AT89" s="79"/>
      <c r="AU89" s="79"/>
      <c r="AV89" s="79"/>
      <c r="AW89" s="79"/>
      <c r="AX89" s="79"/>
      <c r="AY89" s="79"/>
      <c r="AZ89" s="79"/>
      <c r="BA89">
        <v>17</v>
      </c>
      <c r="BB89" s="78" t="str">
        <f>REPLACE(INDEX(GroupVertices[Group],MATCH(Edges24[[#This Row],[Vertex 1]],GroupVertices[Vertex],0)),1,1,"")</f>
        <v>1</v>
      </c>
      <c r="BC89" s="78" t="str">
        <f>REPLACE(INDEX(GroupVertices[Group],MATCH(Edges24[[#This Row],[Vertex 2]],GroupVertices[Vertex],0)),1,1,"")</f>
        <v>1</v>
      </c>
      <c r="BD89" s="48">
        <v>1</v>
      </c>
      <c r="BE89" s="49">
        <v>3.7037037037037037</v>
      </c>
      <c r="BF89" s="48">
        <v>1</v>
      </c>
      <c r="BG89" s="49">
        <v>3.7037037037037037</v>
      </c>
      <c r="BH89" s="48">
        <v>0</v>
      </c>
      <c r="BI89" s="49">
        <v>0</v>
      </c>
      <c r="BJ89" s="48">
        <v>25</v>
      </c>
      <c r="BK89" s="49">
        <v>92.5925925925926</v>
      </c>
      <c r="BL89" s="48">
        <v>27</v>
      </c>
    </row>
    <row r="90" spans="1:64" ht="15">
      <c r="A90" s="64" t="s">
        <v>263</v>
      </c>
      <c r="B90" s="64" t="s">
        <v>263</v>
      </c>
      <c r="C90" s="65"/>
      <c r="D90" s="66"/>
      <c r="E90" s="67"/>
      <c r="F90" s="68"/>
      <c r="G90" s="65"/>
      <c r="H90" s="69"/>
      <c r="I90" s="70"/>
      <c r="J90" s="70"/>
      <c r="K90" s="34" t="s">
        <v>65</v>
      </c>
      <c r="L90" s="77">
        <v>152</v>
      </c>
      <c r="M90" s="77"/>
      <c r="N90" s="72"/>
      <c r="O90" s="79" t="s">
        <v>176</v>
      </c>
      <c r="P90" s="81">
        <v>43577.635671296295</v>
      </c>
      <c r="Q90" s="79" t="s">
        <v>378</v>
      </c>
      <c r="R90" s="84" t="s">
        <v>405</v>
      </c>
      <c r="S90" s="79" t="s">
        <v>411</v>
      </c>
      <c r="T90" s="79" t="s">
        <v>447</v>
      </c>
      <c r="U90" s="79"/>
      <c r="V90" s="84" t="s">
        <v>508</v>
      </c>
      <c r="W90" s="81">
        <v>43577.635671296295</v>
      </c>
      <c r="X90" s="84" t="s">
        <v>596</v>
      </c>
      <c r="Y90" s="79"/>
      <c r="Z90" s="79"/>
      <c r="AA90" s="82" t="s">
        <v>689</v>
      </c>
      <c r="AB90" s="79"/>
      <c r="AC90" s="79" t="b">
        <v>0</v>
      </c>
      <c r="AD90" s="79">
        <v>1</v>
      </c>
      <c r="AE90" s="82" t="s">
        <v>698</v>
      </c>
      <c r="AF90" s="79" t="b">
        <v>0</v>
      </c>
      <c r="AG90" s="79" t="s">
        <v>702</v>
      </c>
      <c r="AH90" s="79"/>
      <c r="AI90" s="82" t="s">
        <v>698</v>
      </c>
      <c r="AJ90" s="79" t="b">
        <v>0</v>
      </c>
      <c r="AK90" s="79">
        <v>4</v>
      </c>
      <c r="AL90" s="82" t="s">
        <v>698</v>
      </c>
      <c r="AM90" s="79" t="s">
        <v>711</v>
      </c>
      <c r="AN90" s="79" t="b">
        <v>0</v>
      </c>
      <c r="AO90" s="82" t="s">
        <v>689</v>
      </c>
      <c r="AP90" s="79" t="s">
        <v>176</v>
      </c>
      <c r="AQ90" s="79">
        <v>0</v>
      </c>
      <c r="AR90" s="79">
        <v>0</v>
      </c>
      <c r="AS90" s="79"/>
      <c r="AT90" s="79"/>
      <c r="AU90" s="79"/>
      <c r="AV90" s="79"/>
      <c r="AW90" s="79"/>
      <c r="AX90" s="79"/>
      <c r="AY90" s="79"/>
      <c r="AZ90" s="79"/>
      <c r="BA90">
        <v>17</v>
      </c>
      <c r="BB90" s="78" t="str">
        <f>REPLACE(INDEX(GroupVertices[Group],MATCH(Edges24[[#This Row],[Vertex 1]],GroupVertices[Vertex],0)),1,1,"")</f>
        <v>1</v>
      </c>
      <c r="BC90" s="78" t="str">
        <f>REPLACE(INDEX(GroupVertices[Group],MATCH(Edges24[[#This Row],[Vertex 2]],GroupVertices[Vertex],0)),1,1,"")</f>
        <v>1</v>
      </c>
      <c r="BD90" s="48">
        <v>0</v>
      </c>
      <c r="BE90" s="49">
        <v>0</v>
      </c>
      <c r="BF90" s="48">
        <v>2</v>
      </c>
      <c r="BG90" s="49">
        <v>8.695652173913043</v>
      </c>
      <c r="BH90" s="48">
        <v>1</v>
      </c>
      <c r="BI90" s="49">
        <v>4.3478260869565215</v>
      </c>
      <c r="BJ90" s="48">
        <v>21</v>
      </c>
      <c r="BK90" s="49">
        <v>91.30434782608695</v>
      </c>
      <c r="BL90" s="48">
        <v>23</v>
      </c>
    </row>
    <row r="91" spans="1:64" ht="15">
      <c r="A91" s="64" t="s">
        <v>263</v>
      </c>
      <c r="B91" s="64" t="s">
        <v>263</v>
      </c>
      <c r="C91" s="65"/>
      <c r="D91" s="66"/>
      <c r="E91" s="67"/>
      <c r="F91" s="68"/>
      <c r="G91" s="65"/>
      <c r="H91" s="69"/>
      <c r="I91" s="70"/>
      <c r="J91" s="70"/>
      <c r="K91" s="34" t="s">
        <v>65</v>
      </c>
      <c r="L91" s="77">
        <v>153</v>
      </c>
      <c r="M91" s="77"/>
      <c r="N91" s="72"/>
      <c r="O91" s="79" t="s">
        <v>176</v>
      </c>
      <c r="P91" s="81">
        <v>43578.63564814815</v>
      </c>
      <c r="Q91" s="79" t="s">
        <v>379</v>
      </c>
      <c r="R91" s="84" t="s">
        <v>404</v>
      </c>
      <c r="S91" s="79" t="s">
        <v>411</v>
      </c>
      <c r="T91" s="79" t="s">
        <v>447</v>
      </c>
      <c r="U91" s="79"/>
      <c r="V91" s="84" t="s">
        <v>508</v>
      </c>
      <c r="W91" s="81">
        <v>43578.63564814815</v>
      </c>
      <c r="X91" s="84" t="s">
        <v>597</v>
      </c>
      <c r="Y91" s="79"/>
      <c r="Z91" s="79"/>
      <c r="AA91" s="82" t="s">
        <v>690</v>
      </c>
      <c r="AB91" s="79"/>
      <c r="AC91" s="79" t="b">
        <v>0</v>
      </c>
      <c r="AD91" s="79">
        <v>1</v>
      </c>
      <c r="AE91" s="82" t="s">
        <v>698</v>
      </c>
      <c r="AF91" s="79" t="b">
        <v>0</v>
      </c>
      <c r="AG91" s="79" t="s">
        <v>702</v>
      </c>
      <c r="AH91" s="79"/>
      <c r="AI91" s="82" t="s">
        <v>698</v>
      </c>
      <c r="AJ91" s="79" t="b">
        <v>0</v>
      </c>
      <c r="AK91" s="79">
        <v>1</v>
      </c>
      <c r="AL91" s="82" t="s">
        <v>698</v>
      </c>
      <c r="AM91" s="79" t="s">
        <v>711</v>
      </c>
      <c r="AN91" s="79" t="b">
        <v>0</v>
      </c>
      <c r="AO91" s="82" t="s">
        <v>690</v>
      </c>
      <c r="AP91" s="79" t="s">
        <v>176</v>
      </c>
      <c r="AQ91" s="79">
        <v>0</v>
      </c>
      <c r="AR91" s="79">
        <v>0</v>
      </c>
      <c r="AS91" s="79"/>
      <c r="AT91" s="79"/>
      <c r="AU91" s="79"/>
      <c r="AV91" s="79"/>
      <c r="AW91" s="79"/>
      <c r="AX91" s="79"/>
      <c r="AY91" s="79"/>
      <c r="AZ91" s="79"/>
      <c r="BA91">
        <v>17</v>
      </c>
      <c r="BB91" s="78" t="str">
        <f>REPLACE(INDEX(GroupVertices[Group],MATCH(Edges24[[#This Row],[Vertex 1]],GroupVertices[Vertex],0)),1,1,"")</f>
        <v>1</v>
      </c>
      <c r="BC91" s="78" t="str">
        <f>REPLACE(INDEX(GroupVertices[Group],MATCH(Edges24[[#This Row],[Vertex 2]],GroupVertices[Vertex],0)),1,1,"")</f>
        <v>1</v>
      </c>
      <c r="BD91" s="48">
        <v>2</v>
      </c>
      <c r="BE91" s="49">
        <v>8.695652173913043</v>
      </c>
      <c r="BF91" s="48">
        <v>0</v>
      </c>
      <c r="BG91" s="49">
        <v>0</v>
      </c>
      <c r="BH91" s="48">
        <v>0</v>
      </c>
      <c r="BI91" s="49">
        <v>0</v>
      </c>
      <c r="BJ91" s="48">
        <v>21</v>
      </c>
      <c r="BK91" s="49">
        <v>91.30434782608695</v>
      </c>
      <c r="BL91" s="48">
        <v>23</v>
      </c>
    </row>
    <row r="92" spans="1:64" ht="15">
      <c r="A92" s="64" t="s">
        <v>263</v>
      </c>
      <c r="B92" s="64" t="s">
        <v>263</v>
      </c>
      <c r="C92" s="65"/>
      <c r="D92" s="66"/>
      <c r="E92" s="67"/>
      <c r="F92" s="68"/>
      <c r="G92" s="65"/>
      <c r="H92" s="69"/>
      <c r="I92" s="70"/>
      <c r="J92" s="70"/>
      <c r="K92" s="34" t="s">
        <v>65</v>
      </c>
      <c r="L92" s="77">
        <v>154</v>
      </c>
      <c r="M92" s="77"/>
      <c r="N92" s="72"/>
      <c r="O92" s="79" t="s">
        <v>176</v>
      </c>
      <c r="P92" s="81">
        <v>43578.660046296296</v>
      </c>
      <c r="Q92" s="79" t="s">
        <v>380</v>
      </c>
      <c r="R92" s="84" t="s">
        <v>408</v>
      </c>
      <c r="S92" s="79" t="s">
        <v>411</v>
      </c>
      <c r="T92" s="79" t="s">
        <v>450</v>
      </c>
      <c r="U92" s="79"/>
      <c r="V92" s="84" t="s">
        <v>508</v>
      </c>
      <c r="W92" s="81">
        <v>43578.660046296296</v>
      </c>
      <c r="X92" s="84" t="s">
        <v>598</v>
      </c>
      <c r="Y92" s="79"/>
      <c r="Z92" s="79"/>
      <c r="AA92" s="82" t="s">
        <v>691</v>
      </c>
      <c r="AB92" s="79"/>
      <c r="AC92" s="79" t="b">
        <v>0</v>
      </c>
      <c r="AD92" s="79">
        <v>1</v>
      </c>
      <c r="AE92" s="82" t="s">
        <v>698</v>
      </c>
      <c r="AF92" s="79" t="b">
        <v>0</v>
      </c>
      <c r="AG92" s="79" t="s">
        <v>702</v>
      </c>
      <c r="AH92" s="79"/>
      <c r="AI92" s="82" t="s">
        <v>698</v>
      </c>
      <c r="AJ92" s="79" t="b">
        <v>0</v>
      </c>
      <c r="AK92" s="79">
        <v>1</v>
      </c>
      <c r="AL92" s="82" t="s">
        <v>698</v>
      </c>
      <c r="AM92" s="79" t="s">
        <v>705</v>
      </c>
      <c r="AN92" s="79" t="b">
        <v>0</v>
      </c>
      <c r="AO92" s="82" t="s">
        <v>691</v>
      </c>
      <c r="AP92" s="79" t="s">
        <v>176</v>
      </c>
      <c r="AQ92" s="79">
        <v>0</v>
      </c>
      <c r="AR92" s="79">
        <v>0</v>
      </c>
      <c r="AS92" s="79"/>
      <c r="AT92" s="79"/>
      <c r="AU92" s="79"/>
      <c r="AV92" s="79"/>
      <c r="AW92" s="79"/>
      <c r="AX92" s="79"/>
      <c r="AY92" s="79"/>
      <c r="AZ92" s="79"/>
      <c r="BA92">
        <v>17</v>
      </c>
      <c r="BB92" s="78" t="str">
        <f>REPLACE(INDEX(GroupVertices[Group],MATCH(Edges24[[#This Row],[Vertex 1]],GroupVertices[Vertex],0)),1,1,"")</f>
        <v>1</v>
      </c>
      <c r="BC92" s="78" t="str">
        <f>REPLACE(INDEX(GroupVertices[Group],MATCH(Edges24[[#This Row],[Vertex 2]],GroupVertices[Vertex],0)),1,1,"")</f>
        <v>1</v>
      </c>
      <c r="BD92" s="48">
        <v>1</v>
      </c>
      <c r="BE92" s="49">
        <v>2.7027027027027026</v>
      </c>
      <c r="BF92" s="48">
        <v>1</v>
      </c>
      <c r="BG92" s="49">
        <v>2.7027027027027026</v>
      </c>
      <c r="BH92" s="48">
        <v>0</v>
      </c>
      <c r="BI92" s="49">
        <v>0</v>
      </c>
      <c r="BJ92" s="48">
        <v>35</v>
      </c>
      <c r="BK92" s="49">
        <v>94.5945945945946</v>
      </c>
      <c r="BL92" s="48">
        <v>37</v>
      </c>
    </row>
    <row r="93" spans="1:64" ht="15">
      <c r="A93" s="64" t="s">
        <v>263</v>
      </c>
      <c r="B93" s="64" t="s">
        <v>263</v>
      </c>
      <c r="C93" s="65"/>
      <c r="D93" s="66"/>
      <c r="E93" s="67"/>
      <c r="F93" s="68"/>
      <c r="G93" s="65"/>
      <c r="H93" s="69"/>
      <c r="I93" s="70"/>
      <c r="J93" s="70"/>
      <c r="K93" s="34" t="s">
        <v>65</v>
      </c>
      <c r="L93" s="77">
        <v>155</v>
      </c>
      <c r="M93" s="77"/>
      <c r="N93" s="72"/>
      <c r="O93" s="79" t="s">
        <v>176</v>
      </c>
      <c r="P93" s="81">
        <v>43578.667233796295</v>
      </c>
      <c r="Q93" s="79" t="s">
        <v>381</v>
      </c>
      <c r="R93" s="84" t="s">
        <v>409</v>
      </c>
      <c r="S93" s="79" t="s">
        <v>418</v>
      </c>
      <c r="T93" s="79" t="s">
        <v>451</v>
      </c>
      <c r="U93" s="84" t="s">
        <v>472</v>
      </c>
      <c r="V93" s="84" t="s">
        <v>472</v>
      </c>
      <c r="W93" s="81">
        <v>43578.667233796295</v>
      </c>
      <c r="X93" s="84" t="s">
        <v>599</v>
      </c>
      <c r="Y93" s="79"/>
      <c r="Z93" s="79"/>
      <c r="AA93" s="82" t="s">
        <v>692</v>
      </c>
      <c r="AB93" s="79"/>
      <c r="AC93" s="79" t="b">
        <v>0</v>
      </c>
      <c r="AD93" s="79">
        <v>1</v>
      </c>
      <c r="AE93" s="82" t="s">
        <v>698</v>
      </c>
      <c r="AF93" s="79" t="b">
        <v>0</v>
      </c>
      <c r="AG93" s="79" t="s">
        <v>702</v>
      </c>
      <c r="AH93" s="79"/>
      <c r="AI93" s="82" t="s">
        <v>698</v>
      </c>
      <c r="AJ93" s="79" t="b">
        <v>0</v>
      </c>
      <c r="AK93" s="79">
        <v>1</v>
      </c>
      <c r="AL93" s="82" t="s">
        <v>698</v>
      </c>
      <c r="AM93" s="79" t="s">
        <v>711</v>
      </c>
      <c r="AN93" s="79" t="b">
        <v>0</v>
      </c>
      <c r="AO93" s="82" t="s">
        <v>692</v>
      </c>
      <c r="AP93" s="79" t="s">
        <v>176</v>
      </c>
      <c r="AQ93" s="79">
        <v>0</v>
      </c>
      <c r="AR93" s="79">
        <v>0</v>
      </c>
      <c r="AS93" s="79"/>
      <c r="AT93" s="79"/>
      <c r="AU93" s="79"/>
      <c r="AV93" s="79"/>
      <c r="AW93" s="79"/>
      <c r="AX93" s="79"/>
      <c r="AY93" s="79"/>
      <c r="AZ93" s="79"/>
      <c r="BA93">
        <v>17</v>
      </c>
      <c r="BB93" s="78" t="str">
        <f>REPLACE(INDEX(GroupVertices[Group],MATCH(Edges24[[#This Row],[Vertex 1]],GroupVertices[Vertex],0)),1,1,"")</f>
        <v>1</v>
      </c>
      <c r="BC93" s="78" t="str">
        <f>REPLACE(INDEX(GroupVertices[Group],MATCH(Edges24[[#This Row],[Vertex 2]],GroupVertices[Vertex],0)),1,1,"")</f>
        <v>1</v>
      </c>
      <c r="BD93" s="48">
        <v>1</v>
      </c>
      <c r="BE93" s="49">
        <v>3.3333333333333335</v>
      </c>
      <c r="BF93" s="48">
        <v>0</v>
      </c>
      <c r="BG93" s="49">
        <v>0</v>
      </c>
      <c r="BH93" s="48">
        <v>0</v>
      </c>
      <c r="BI93" s="49">
        <v>0</v>
      </c>
      <c r="BJ93" s="48">
        <v>29</v>
      </c>
      <c r="BK93" s="49">
        <v>96.66666666666667</v>
      </c>
      <c r="BL93" s="48">
        <v>30</v>
      </c>
    </row>
    <row r="94" spans="1:64" ht="15">
      <c r="A94" s="64" t="s">
        <v>263</v>
      </c>
      <c r="B94" s="64" t="s">
        <v>263</v>
      </c>
      <c r="C94" s="65"/>
      <c r="D94" s="66"/>
      <c r="E94" s="67"/>
      <c r="F94" s="68"/>
      <c r="G94" s="65"/>
      <c r="H94" s="69"/>
      <c r="I94" s="70"/>
      <c r="J94" s="70"/>
      <c r="K94" s="34" t="s">
        <v>65</v>
      </c>
      <c r="L94" s="77">
        <v>156</v>
      </c>
      <c r="M94" s="77"/>
      <c r="N94" s="72"/>
      <c r="O94" s="79" t="s">
        <v>176</v>
      </c>
      <c r="P94" s="81">
        <v>43579.63568287037</v>
      </c>
      <c r="Q94" s="79" t="s">
        <v>382</v>
      </c>
      <c r="R94" s="84" t="s">
        <v>404</v>
      </c>
      <c r="S94" s="79" t="s">
        <v>411</v>
      </c>
      <c r="T94" s="79" t="s">
        <v>447</v>
      </c>
      <c r="U94" s="79"/>
      <c r="V94" s="84" t="s">
        <v>508</v>
      </c>
      <c r="W94" s="81">
        <v>43579.63568287037</v>
      </c>
      <c r="X94" s="84" t="s">
        <v>600</v>
      </c>
      <c r="Y94" s="79"/>
      <c r="Z94" s="79"/>
      <c r="AA94" s="82" t="s">
        <v>693</v>
      </c>
      <c r="AB94" s="79"/>
      <c r="AC94" s="79" t="b">
        <v>0</v>
      </c>
      <c r="AD94" s="79">
        <v>1</v>
      </c>
      <c r="AE94" s="82" t="s">
        <v>698</v>
      </c>
      <c r="AF94" s="79" t="b">
        <v>0</v>
      </c>
      <c r="AG94" s="79" t="s">
        <v>702</v>
      </c>
      <c r="AH94" s="79"/>
      <c r="AI94" s="82" t="s">
        <v>698</v>
      </c>
      <c r="AJ94" s="79" t="b">
        <v>0</v>
      </c>
      <c r="AK94" s="79">
        <v>2</v>
      </c>
      <c r="AL94" s="82" t="s">
        <v>698</v>
      </c>
      <c r="AM94" s="79" t="s">
        <v>711</v>
      </c>
      <c r="AN94" s="79" t="b">
        <v>0</v>
      </c>
      <c r="AO94" s="82" t="s">
        <v>693</v>
      </c>
      <c r="AP94" s="79" t="s">
        <v>176</v>
      </c>
      <c r="AQ94" s="79">
        <v>0</v>
      </c>
      <c r="AR94" s="79">
        <v>0</v>
      </c>
      <c r="AS94" s="79"/>
      <c r="AT94" s="79"/>
      <c r="AU94" s="79"/>
      <c r="AV94" s="79"/>
      <c r="AW94" s="79"/>
      <c r="AX94" s="79"/>
      <c r="AY94" s="79"/>
      <c r="AZ94" s="79"/>
      <c r="BA94">
        <v>17</v>
      </c>
      <c r="BB94" s="78" t="str">
        <f>REPLACE(INDEX(GroupVertices[Group],MATCH(Edges24[[#This Row],[Vertex 1]],GroupVertices[Vertex],0)),1,1,"")</f>
        <v>1</v>
      </c>
      <c r="BC94" s="78" t="str">
        <f>REPLACE(INDEX(GroupVertices[Group],MATCH(Edges24[[#This Row],[Vertex 2]],GroupVertices[Vertex],0)),1,1,"")</f>
        <v>1</v>
      </c>
      <c r="BD94" s="48">
        <v>2</v>
      </c>
      <c r="BE94" s="49">
        <v>10.526315789473685</v>
      </c>
      <c r="BF94" s="48">
        <v>0</v>
      </c>
      <c r="BG94" s="49">
        <v>0</v>
      </c>
      <c r="BH94" s="48">
        <v>0</v>
      </c>
      <c r="BI94" s="49">
        <v>0</v>
      </c>
      <c r="BJ94" s="48">
        <v>17</v>
      </c>
      <c r="BK94" s="49">
        <v>89.47368421052632</v>
      </c>
      <c r="BL94" s="48">
        <v>19</v>
      </c>
    </row>
    <row r="95" spans="1:64" ht="15">
      <c r="A95" s="64" t="s">
        <v>263</v>
      </c>
      <c r="B95" s="64" t="s">
        <v>263</v>
      </c>
      <c r="C95" s="65"/>
      <c r="D95" s="66"/>
      <c r="E95" s="67"/>
      <c r="F95" s="68"/>
      <c r="G95" s="65"/>
      <c r="H95" s="69"/>
      <c r="I95" s="70"/>
      <c r="J95" s="70"/>
      <c r="K95" s="34" t="s">
        <v>65</v>
      </c>
      <c r="L95" s="77">
        <v>157</v>
      </c>
      <c r="M95" s="77"/>
      <c r="N95" s="72"/>
      <c r="O95" s="79" t="s">
        <v>176</v>
      </c>
      <c r="P95" s="81">
        <v>43580.635671296295</v>
      </c>
      <c r="Q95" s="79" t="s">
        <v>383</v>
      </c>
      <c r="R95" s="84" t="s">
        <v>404</v>
      </c>
      <c r="S95" s="79" t="s">
        <v>411</v>
      </c>
      <c r="T95" s="79" t="s">
        <v>447</v>
      </c>
      <c r="U95" s="79"/>
      <c r="V95" s="84" t="s">
        <v>508</v>
      </c>
      <c r="W95" s="81">
        <v>43580.635671296295</v>
      </c>
      <c r="X95" s="84" t="s">
        <v>601</v>
      </c>
      <c r="Y95" s="79"/>
      <c r="Z95" s="79"/>
      <c r="AA95" s="82" t="s">
        <v>694</v>
      </c>
      <c r="AB95" s="79"/>
      <c r="AC95" s="79" t="b">
        <v>0</v>
      </c>
      <c r="AD95" s="79">
        <v>0</v>
      </c>
      <c r="AE95" s="82" t="s">
        <v>698</v>
      </c>
      <c r="AF95" s="79" t="b">
        <v>0</v>
      </c>
      <c r="AG95" s="79" t="s">
        <v>702</v>
      </c>
      <c r="AH95" s="79"/>
      <c r="AI95" s="82" t="s">
        <v>698</v>
      </c>
      <c r="AJ95" s="79" t="b">
        <v>0</v>
      </c>
      <c r="AK95" s="79">
        <v>3</v>
      </c>
      <c r="AL95" s="82" t="s">
        <v>698</v>
      </c>
      <c r="AM95" s="79" t="s">
        <v>711</v>
      </c>
      <c r="AN95" s="79" t="b">
        <v>0</v>
      </c>
      <c r="AO95" s="82" t="s">
        <v>694</v>
      </c>
      <c r="AP95" s="79" t="s">
        <v>176</v>
      </c>
      <c r="AQ95" s="79">
        <v>0</v>
      </c>
      <c r="AR95" s="79">
        <v>0</v>
      </c>
      <c r="AS95" s="79"/>
      <c r="AT95" s="79"/>
      <c r="AU95" s="79"/>
      <c r="AV95" s="79"/>
      <c r="AW95" s="79"/>
      <c r="AX95" s="79"/>
      <c r="AY95" s="79"/>
      <c r="AZ95" s="79"/>
      <c r="BA95">
        <v>17</v>
      </c>
      <c r="BB95" s="78" t="str">
        <f>REPLACE(INDEX(GroupVertices[Group],MATCH(Edges24[[#This Row],[Vertex 1]],GroupVertices[Vertex],0)),1,1,"")</f>
        <v>1</v>
      </c>
      <c r="BC95" s="78" t="str">
        <f>REPLACE(INDEX(GroupVertices[Group],MATCH(Edges24[[#This Row],[Vertex 2]],GroupVertices[Vertex],0)),1,1,"")</f>
        <v>1</v>
      </c>
      <c r="BD95" s="48">
        <v>1</v>
      </c>
      <c r="BE95" s="49">
        <v>6.666666666666667</v>
      </c>
      <c r="BF95" s="48">
        <v>0</v>
      </c>
      <c r="BG95" s="49">
        <v>0</v>
      </c>
      <c r="BH95" s="48">
        <v>0</v>
      </c>
      <c r="BI95" s="49">
        <v>0</v>
      </c>
      <c r="BJ95" s="48">
        <v>14</v>
      </c>
      <c r="BK95" s="49">
        <v>93.33333333333333</v>
      </c>
      <c r="BL95" s="48">
        <v>15</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R3" r:id="rId1" display="https://www.cio.com/article/3387640/7-ways-predictive-analytics-can-improve-customer-experience.html"/>
    <hyperlink ref="R4" r:id="rId2" display="https://www.cio.com/article/3387640/7-ways-predictive-analytics-can-improve-customer-experience.html"/>
    <hyperlink ref="R5" r:id="rId3" display="https://www.predictiveanalyticsworld.com/patimes/wise-practitioner-predictive-analytics-interview-series-cheong-ang-university-of-california-san-francisco/10309/"/>
    <hyperlink ref="R7" r:id="rId4" display="https://www.healthit.gov/sites/default/files/draft-uscdi.pdf"/>
    <hyperlink ref="R11" r:id="rId5" display="http://databaseusa.com/"/>
    <hyperlink ref="R13" r:id="rId6" display="https://predictiveanalyticsworld.de/en/industry4-0/data-thinking-with-martin-szugat/"/>
    <hyperlink ref="R14" r:id="rId7" display="https://www.anacision.de/de/aktuelles/predictive-analytics-world-industry-40-1/"/>
    <hyperlink ref="R15" r:id="rId8" display="https://www.predictiveanalyticsworld.com/patimes/wise-practitioner-predictive-analytics-interview-series-jaya-mathew-microsoft/10315/"/>
    <hyperlink ref="R16" r:id="rId9" display="https://www.predictiveanalyticsworld.com/patimes/wise-practitioner-predictive-analytics-interview-series-greg-stevens-vistra-energy/10323/"/>
    <hyperlink ref="R18" r:id="rId10" display="https://www.mathworks.com/campaigns/offers/data-science-cheat-sheets.html?s_eid=psm_da&amp;source=15308&amp;hootPostID=e83339343c1cf235d8cfe286c4a1ca4b"/>
    <hyperlink ref="R23" r:id="rId11" display="https://www.predictiveanalyticsworld.com/patimes/wise-practitioner-predictive-analytics-interview-series-jaya-mathew-microsoft/10315/"/>
    <hyperlink ref="R29" r:id="rId12" display="https://predictiveanalyticsworld.de/en/industry4-0/muenchen2019/"/>
    <hyperlink ref="R42" r:id="rId13" display="https://beyondthearc.com/blog/2019/data-analytics/predictive-analytics-world-industry-4-0"/>
    <hyperlink ref="R48" r:id="rId14" display="https://www.predictiveanalyticsworld.com/patimes/wise-practitioner-predictive-analytics-interview-series-louis-f-rossiter-ph-d-college-of-william-mary/10349/"/>
    <hyperlink ref="R51" r:id="rId15" display="https://1-risingmedia.com/newsletter/1554196435.html"/>
    <hyperlink ref="R60" r:id="rId16" display="https://predictiveanalyticsworld.de/en/industry4-0/muenchen2019/?utm_content=bufferec568&amp;utm_medium=social&amp;utm_source=twitter.com&amp;utm_campaign=buffer"/>
    <hyperlink ref="R62" r:id="rId17" display="https://www.predictiveanalyticsworld.com/newsletter/1555470697-i.html"/>
    <hyperlink ref="R64" r:id="rId18" display="https://www.predictiveanalyticsworld.com/patimes/wise-practitioner-predictive-analytics-interview-series-chip-hart-physicians-computer-company-and-karl-rexer-rexer-analytics/10297/"/>
    <hyperlink ref="R65" r:id="rId19" display="https://1-risingmedia.com/newsletter/1555560186.html"/>
    <hyperlink ref="R68" r:id="rId20" display="https://www.predictiveanalyticsworld.com/financial/2019/agenda/#session63802"/>
    <hyperlink ref="R71" r:id="rId21" display="https://1-risingmedia.com/newsletter/1554197337.html"/>
    <hyperlink ref="R72" r:id="rId22" display="https://www.predictiveanalyticsworld.com/patimes/wise-practitioner-predictive-analytics-interview-series-cheong-ang-university-of-california-san-francisco/10309/"/>
    <hyperlink ref="R73" r:id="rId23" display="https://www.predictiveanalyticsworld.com/patimes/wise-practitioner-predictive-analytics-interview-series-jaya-mathew-microsoft/10315/"/>
    <hyperlink ref="R74" r:id="rId24" display="http://www.predictiveanalyticsworld.com/doctor-data-show"/>
    <hyperlink ref="R75" r:id="rId25" display="http://www.predictiveanalyticsworld.com/doctor-data-show"/>
    <hyperlink ref="R76" r:id="rId26" display="https://www.predictiveanalyticsworld.com/patimes/wise-practitioner-predictive-analytics-interview-series-greg-stevens-vistra-energy/10323/"/>
    <hyperlink ref="R77" r:id="rId27" display="https://1-risingmedia.com/newsletter/1554196435.html"/>
    <hyperlink ref="R79" r:id="rId28" display="https://1-risingmedia.com/newsletter/1554196435.html"/>
    <hyperlink ref="R80" r:id="rId29" display="https://www.predictiveanalyticsworld.com/patimes/dr-data-video-a-i-is-a-big-fat-lie/9909/"/>
    <hyperlink ref="R81" r:id="rId30" display="http://www.predictiveanalyticsworld.com/doctor-data-show"/>
    <hyperlink ref="R82" r:id="rId31" display="http://www.predictiveanalyticsworld.com/doctor-data-show"/>
    <hyperlink ref="R83" r:id="rId32" display="https://www.predictiveanalyticsworld.com/patimes/wise-practitioner-predictive-analytics-interview-series-steve-lamb-ipm-ai-and-dan-fisher-swoop/10327/"/>
    <hyperlink ref="R84" r:id="rId33" display="https://www.predictiveanalyticsworld.com/patimes/dr-data-video-a-i-is-a-big-fat-lie/9909/"/>
    <hyperlink ref="R85" r:id="rId34" display="https://www.predictiveanalyticsworld.com/lasvegas/"/>
    <hyperlink ref="R86" r:id="rId35" display="http://www.predictiveanalyticsworld.com/doctor-data-show"/>
    <hyperlink ref="R87" r:id="rId36" display="http://www.predictiveanalyticsworld.com/doctor-data-show"/>
    <hyperlink ref="R88" r:id="rId37" display="http://www.predictiveanalyticsworld.com/doctor-data-show"/>
    <hyperlink ref="R89" r:id="rId38" display="https://www.predictiveanalyticsworld.com/patimes/dr-data-video-a-i-is-a-big-fat-lie/9909/"/>
    <hyperlink ref="R90" r:id="rId39" display="https://www.predictiveanalyticsworld.com/patimes/dr-data-video-a-i-is-a-big-fat-lie/9909/"/>
    <hyperlink ref="R91" r:id="rId40" display="http://www.predictiveanalyticsworld.com/doctor-data-show"/>
    <hyperlink ref="R92" r:id="rId41" display="https://www.predictiveanalyticsworld.com/patimes/wise-practitioner-predictive-analytics-interview-series-cal-zemelman-cvp/10276/"/>
    <hyperlink ref="R93" r:id="rId42" display="https://1-risingmedia.com/newsletter/1555470697.html"/>
    <hyperlink ref="R94" r:id="rId43" display="http://www.predictiveanalyticsworld.com/doctor-data-show"/>
    <hyperlink ref="R95" r:id="rId44" display="http://www.predictiveanalyticsworld.com/doctor-data-show"/>
    <hyperlink ref="U7" r:id="rId45" display="https://pbs.twimg.com/media/D391bYxWkAEx7P7.png"/>
    <hyperlink ref="U11" r:id="rId46" display="https://pbs.twimg.com/media/D4NMplaXsAMsZXv.jpg"/>
    <hyperlink ref="U13" r:id="rId47" display="https://pbs.twimg.com/media/D4L9HzhWAAIHVOR.jpg"/>
    <hyperlink ref="U14" r:id="rId48" display="https://pbs.twimg.com/media/D4QJNqEW4AE3HW_.jpg"/>
    <hyperlink ref="U15" r:id="rId49" display="https://pbs.twimg.com/media/D4NAvtoWkAAF6Od.jpg"/>
    <hyperlink ref="U16" r:id="rId50" display="https://pbs.twimg.com/media/D4SAF03X4AAmQLu.jpg"/>
    <hyperlink ref="U18" r:id="rId51" display="https://pbs.twimg.com/media/D4SIgsKWAAAXPJP.jpg"/>
    <hyperlink ref="U22" r:id="rId52" display="https://pbs.twimg.com/media/D4SYSqtX4AEOn15.jpg"/>
    <hyperlink ref="U24" r:id="rId53" display="https://pbs.twimg.com/media/D4TNPAAXoAIk0dg.jpg"/>
    <hyperlink ref="U25" r:id="rId54" display="https://pbs.twimg.com/media/D4TNPAAXoAIk0dg.jpg"/>
    <hyperlink ref="U27" r:id="rId55" display="https://pbs.twimg.com/media/D4TNPAAXoAIk0dg.jpg"/>
    <hyperlink ref="U28" r:id="rId56" display="https://pbs.twimg.com/media/D4TNPAAXoAIk0dg.jpg"/>
    <hyperlink ref="U29" r:id="rId57" display="https://pbs.twimg.com/media/D4XPKt6WkAE2rhu.jpg"/>
    <hyperlink ref="U35" r:id="rId58" display="https://pbs.twimg.com/media/D4iJpHEUwAEP7kP.jpg"/>
    <hyperlink ref="U36" r:id="rId59" display="https://pbs.twimg.com/media/D4iJpHEUwAEP7kP.jpg"/>
    <hyperlink ref="U37" r:id="rId60" display="https://pbs.twimg.com/media/D4iJpHEUwAEP7kP.jpg"/>
    <hyperlink ref="U38" r:id="rId61" display="https://pbs.twimg.com/media/D4iJpHEUwAEP7kP.jpg"/>
    <hyperlink ref="U39" r:id="rId62" display="https://pbs.twimg.com/media/D4iJpHEUwAEP7kP.jpg"/>
    <hyperlink ref="U42" r:id="rId63" display="https://pbs.twimg.com/media/D4r3D-2W4AI70jR.jpg"/>
    <hyperlink ref="U48" r:id="rId64" display="https://pbs.twimg.com/media/D418Kb4WAAIFSLX.jpg"/>
    <hyperlink ref="U68" r:id="rId65" display="https://pbs.twimg.com/media/D1ZXffAW0AAauiF.jpg"/>
    <hyperlink ref="U72" r:id="rId66" display="https://pbs.twimg.com/media/D39SeF4XsAItZOs.jpg"/>
    <hyperlink ref="U73" r:id="rId67" display="https://pbs.twimg.com/media/D4NAjASXoAE-hC3.jpg"/>
    <hyperlink ref="U76" r:id="rId68" display="https://pbs.twimg.com/media/D4R_288XoAcrVU3.jpg"/>
    <hyperlink ref="U78" r:id="rId69" display="https://pbs.twimg.com/media/D5B3WvBW0AAwGvv.jpg"/>
    <hyperlink ref="U83" r:id="rId70" display="https://pbs.twimg.com/media/D4XNyivWAAAZh9H.jpg"/>
    <hyperlink ref="U85" r:id="rId71" display="https://pbs.twimg.com/media/D4XenVDXoAE8A9N.jpg"/>
    <hyperlink ref="U93" r:id="rId72" display="https://pbs.twimg.com/media/D42YKFnW4AAn9Bh.jpg"/>
    <hyperlink ref="V3" r:id="rId73" display="http://pbs.twimg.com/profile_images/1115864221433118720/YfnNBLvV_normal.png"/>
    <hyperlink ref="V4" r:id="rId74" display="http://pbs.twimg.com/profile_images/1010311420129529856/pJBAnSUm_normal.jpg"/>
    <hyperlink ref="V5" r:id="rId75" display="http://pbs.twimg.com/profile_images/526492552/polarized_garry_normal.jpg"/>
    <hyperlink ref="V6" r:id="rId76" display="http://pbs.twimg.com/profile_images/870359627707412485/jyBcBP4X_normal.jpg"/>
    <hyperlink ref="V7" r:id="rId77" display="https://pbs.twimg.com/media/D391bYxWkAEx7P7.png"/>
    <hyperlink ref="V8" r:id="rId78" display="http://pbs.twimg.com/profile_images/870359627707412485/jyBcBP4X_normal.jpg"/>
    <hyperlink ref="V9" r:id="rId79" display="http://pbs.twimg.com/profile_images/803504962168913920/AdigDUZc_normal.jpg"/>
    <hyperlink ref="V10" r:id="rId80" display="http://pbs.twimg.com/profile_images/987786740911038464/TFBbbcMV_normal.jpg"/>
    <hyperlink ref="V11" r:id="rId81" display="https://pbs.twimg.com/media/D4NMplaXsAMsZXv.jpg"/>
    <hyperlink ref="V12" r:id="rId82" display="http://pbs.twimg.com/profile_images/775735012914106369/bGqPi7C6_normal.jpg"/>
    <hyperlink ref="V13" r:id="rId83" display="https://pbs.twimg.com/media/D4L9HzhWAAIHVOR.jpg"/>
    <hyperlink ref="V14" r:id="rId84" display="https://pbs.twimg.com/media/D4QJNqEW4AE3HW_.jpg"/>
    <hyperlink ref="V15" r:id="rId85" display="https://pbs.twimg.com/media/D4NAvtoWkAAF6Od.jpg"/>
    <hyperlink ref="V16" r:id="rId86" display="https://pbs.twimg.com/media/D4SAF03X4AAmQLu.jpg"/>
    <hyperlink ref="V17" r:id="rId87" display="http://pbs.twimg.com/profile_images/1404245782/igeek_normal.jpg"/>
    <hyperlink ref="V18" r:id="rId88" display="https://pbs.twimg.com/media/D4SIgsKWAAAXPJP.jpg"/>
    <hyperlink ref="V19" r:id="rId89" display="http://pbs.twimg.com/profile_images/1106548447723880448/a08VPvUw_normal.jpg"/>
    <hyperlink ref="V20" r:id="rId90" display="http://pbs.twimg.com/profile_images/1106548447723880448/a08VPvUw_normal.jpg"/>
    <hyperlink ref="V21" r:id="rId91" display="http://pbs.twimg.com/profile_images/1106548447723880448/a08VPvUw_normal.jpg"/>
    <hyperlink ref="V22" r:id="rId92" display="https://pbs.twimg.com/media/D4SYSqtX4AEOn15.jpg"/>
    <hyperlink ref="V23" r:id="rId93" display="http://pbs.twimg.com/profile_images/653557869028098049/c_CJe5b8_normal.jpg"/>
    <hyperlink ref="V24" r:id="rId94" display="https://pbs.twimg.com/media/D4TNPAAXoAIk0dg.jpg"/>
    <hyperlink ref="V25" r:id="rId95" display="https://pbs.twimg.com/media/D4TNPAAXoAIk0dg.jpg"/>
    <hyperlink ref="V26" r:id="rId96" display="http://pbs.twimg.com/profile_images/557697019800993794/0TyjH9zG_normal.jpeg"/>
    <hyperlink ref="V27" r:id="rId97" display="https://pbs.twimg.com/media/D4TNPAAXoAIk0dg.jpg"/>
    <hyperlink ref="V28" r:id="rId98" display="https://pbs.twimg.com/media/D4TNPAAXoAIk0dg.jpg"/>
    <hyperlink ref="V29" r:id="rId99" display="https://pbs.twimg.com/media/D4XPKt6WkAE2rhu.jpg"/>
    <hyperlink ref="V30" r:id="rId100" display="http://pbs.twimg.com/profile_images/1048816391946686464/BPAefQE3_normal.jpg"/>
    <hyperlink ref="V31" r:id="rId101" display="http://pbs.twimg.com/profile_images/879356827296813056/rFOXrNVb_normal.jpg"/>
    <hyperlink ref="V32" r:id="rId102" display="http://pbs.twimg.com/profile_images/1050295525742792704/1mFbJ8EN_normal.jpg"/>
    <hyperlink ref="V33" r:id="rId103" display="http://pbs.twimg.com/profile_images/1050295525742792704/1mFbJ8EN_normal.jpg"/>
    <hyperlink ref="V34" r:id="rId104" display="http://pbs.twimg.com/profile_images/1114682558879371265/xm_0yGg0_normal.jpg"/>
    <hyperlink ref="V35" r:id="rId105" display="https://pbs.twimg.com/media/D4iJpHEUwAEP7kP.jpg"/>
    <hyperlink ref="V36" r:id="rId106" display="https://pbs.twimg.com/media/D4iJpHEUwAEP7kP.jpg"/>
    <hyperlink ref="V37" r:id="rId107" display="https://pbs.twimg.com/media/D4iJpHEUwAEP7kP.jpg"/>
    <hyperlink ref="V38" r:id="rId108" display="https://pbs.twimg.com/media/D4iJpHEUwAEP7kP.jpg"/>
    <hyperlink ref="V39" r:id="rId109" display="https://pbs.twimg.com/media/D4iJpHEUwAEP7kP.jpg"/>
    <hyperlink ref="V40" r:id="rId110" display="http://pbs.twimg.com/profile_images/898670662809788416/PX6614Gr_normal.jpg"/>
    <hyperlink ref="V41" r:id="rId111" display="http://pbs.twimg.com/profile_images/2670814147/126d51998b77516846c033f39d6f108c_normal.png"/>
    <hyperlink ref="V42" r:id="rId112" display="https://pbs.twimg.com/media/D4r3D-2W4AI70jR.jpg"/>
    <hyperlink ref="V43" r:id="rId113" display="http://pbs.twimg.com/profile_images/378800000760268310/21d6c562fdc031619e0a23678a31b2e6_normal.jpeg"/>
    <hyperlink ref="V44" r:id="rId114" display="http://pbs.twimg.com/profile_images/1011580749928124421/mnOfYYe9_normal.jpg"/>
    <hyperlink ref="V45" r:id="rId115" display="http://pbs.twimg.com/profile_images/957357277496905733/4O_VqwjY_normal.jpg"/>
    <hyperlink ref="V46" r:id="rId116" display="http://pbs.twimg.com/profile_images/1115672084263268352/EtCBsUbk_normal.jpg"/>
    <hyperlink ref="V47" r:id="rId117" display="http://pbs.twimg.com/profile_images/1116038657608011776/ABBjmANP_normal.png"/>
    <hyperlink ref="V48" r:id="rId118" display="https://pbs.twimg.com/media/D418Kb4WAAIFSLX.jpg"/>
    <hyperlink ref="V49" r:id="rId119" display="http://pbs.twimg.com/profile_images/627218048236163072/hDLF-pS5_normal.jpg"/>
    <hyperlink ref="V50" r:id="rId120" display="http://pbs.twimg.com/profile_images/869962597424025601/3NHd0kZ__normal.jpg"/>
    <hyperlink ref="V51" r:id="rId121" display="http://pbs.twimg.com/profile_images/869962597424025601/3NHd0kZ__normal.jpg"/>
    <hyperlink ref="V52" r:id="rId122" display="http://pbs.twimg.com/profile_images/869962597424025601/3NHd0kZ__normal.jpg"/>
    <hyperlink ref="V53" r:id="rId123" display="http://pbs.twimg.com/profile_images/934129103942365184/3v4KCYah_normal.jpg"/>
    <hyperlink ref="V54" r:id="rId124" display="http://pbs.twimg.com/profile_images/554682966857641984/_CLyu9Uv_normal.png"/>
    <hyperlink ref="V55" r:id="rId125" display="http://pbs.twimg.com/profile_images/1115428794213359617/WUtMJH2-_normal.png"/>
    <hyperlink ref="V56" r:id="rId126" display="http://pbs.twimg.com/profile_images/689554074136477696/xSxd_U8Y_normal.jpg"/>
    <hyperlink ref="V57" r:id="rId127" display="http://pbs.twimg.com/profile_images/689554074136477696/xSxd_U8Y_normal.jpg"/>
    <hyperlink ref="V58" r:id="rId128" display="http://pbs.twimg.com/profile_images/1115428794213359617/WUtMJH2-_normal.png"/>
    <hyperlink ref="V59" r:id="rId129" display="http://pbs.twimg.com/profile_images/1117680149506314242/wjQ6LC8U_normal.jpg"/>
    <hyperlink ref="V60" r:id="rId130" display="http://pbs.twimg.com/profile_images/378800000708431883/9ca32f3333fa7e8e3d049cbbd5802a52_normal.png"/>
    <hyperlink ref="V61" r:id="rId131" display="http://pbs.twimg.com/profile_images/608300135051837442/r7K9329n_normal.png"/>
    <hyperlink ref="V62" r:id="rId132" display="http://pbs.twimg.com/profile_images/813751051559968768/Y4nn8q1X_normal.jpg"/>
    <hyperlink ref="V63" r:id="rId133" display="http://pbs.twimg.com/profile_images/813751051559968768/Y4nn8q1X_normal.jpg"/>
    <hyperlink ref="V64" r:id="rId134" display="http://pbs.twimg.com/profile_images/813751051559968768/Y4nn8q1X_normal.jpg"/>
    <hyperlink ref="V65" r:id="rId135" display="http://pbs.twimg.com/profile_images/813751051559968768/Y4nn8q1X_normal.jpg"/>
    <hyperlink ref="V66" r:id="rId136" display="http://pbs.twimg.com/profile_images/1062408353588989952/bd8hjMmS_normal.jpg"/>
    <hyperlink ref="V67" r:id="rId137" display="http://pbs.twimg.com/profile_images/660117415670521856/T0Nvd70p_normal.png"/>
    <hyperlink ref="V68" r:id="rId138" display="https://pbs.twimg.com/media/D1ZXffAW0AAauiF.jpg"/>
    <hyperlink ref="V69" r:id="rId139" display="http://pbs.twimg.com/profile_images/935192089750536192/e-CEBKRR_normal.jpg"/>
    <hyperlink ref="V70" r:id="rId140" display="http://pbs.twimg.com/profile_images/1082557217398812673/4Nf9OfpG_normal.jpg"/>
    <hyperlink ref="V71" r:id="rId141" display="http://pbs.twimg.com/profile_images/935192089750536192/e-CEBKRR_normal.jpg"/>
    <hyperlink ref="V72" r:id="rId142" display="https://pbs.twimg.com/media/D39SeF4XsAItZOs.jpg"/>
    <hyperlink ref="V73" r:id="rId143" display="https://pbs.twimg.com/media/D4NAjASXoAE-hC3.jpg"/>
    <hyperlink ref="V74" r:id="rId144" display="http://pbs.twimg.com/profile_images/1082557217398812673/4Nf9OfpG_normal.jpg"/>
    <hyperlink ref="V75" r:id="rId145" display="http://pbs.twimg.com/profile_images/1082557217398812673/4Nf9OfpG_normal.jpg"/>
    <hyperlink ref="V76" r:id="rId146" display="https://pbs.twimg.com/media/D4R_288XoAcrVU3.jpg"/>
    <hyperlink ref="V77" r:id="rId147" display="http://pbs.twimg.com/profile_images/1082557217398812673/4Nf9OfpG_normal.jpg"/>
    <hyperlink ref="V78" r:id="rId148" display="https://pbs.twimg.com/media/D5B3WvBW0AAwGvv.jpg"/>
    <hyperlink ref="V79" r:id="rId149" display="http://pbs.twimg.com/profile_images/1082557217398812673/4Nf9OfpG_normal.jpg"/>
    <hyperlink ref="V80" r:id="rId150" display="http://pbs.twimg.com/profile_images/1082557217398812673/4Nf9OfpG_normal.jpg"/>
    <hyperlink ref="V81" r:id="rId151" display="http://pbs.twimg.com/profile_images/1082557217398812673/4Nf9OfpG_normal.jpg"/>
    <hyperlink ref="V82" r:id="rId152" display="http://pbs.twimg.com/profile_images/1082557217398812673/4Nf9OfpG_normal.jpg"/>
    <hyperlink ref="V83" r:id="rId153" display="https://pbs.twimg.com/media/D4XNyivWAAAZh9H.jpg"/>
    <hyperlink ref="V84" r:id="rId154" display="http://pbs.twimg.com/profile_images/1082557217398812673/4Nf9OfpG_normal.jpg"/>
    <hyperlink ref="V85" r:id="rId155" display="https://pbs.twimg.com/media/D4XenVDXoAE8A9N.jpg"/>
    <hyperlink ref="V86" r:id="rId156" display="http://pbs.twimg.com/profile_images/1082557217398812673/4Nf9OfpG_normal.jpg"/>
    <hyperlink ref="V87" r:id="rId157" display="http://pbs.twimg.com/profile_images/1082557217398812673/4Nf9OfpG_normal.jpg"/>
    <hyperlink ref="V88" r:id="rId158" display="http://pbs.twimg.com/profile_images/1082557217398812673/4Nf9OfpG_normal.jpg"/>
    <hyperlink ref="V89" r:id="rId159" display="http://pbs.twimg.com/profile_images/1082557217398812673/4Nf9OfpG_normal.jpg"/>
    <hyperlink ref="V90" r:id="rId160" display="http://pbs.twimg.com/profile_images/1082557217398812673/4Nf9OfpG_normal.jpg"/>
    <hyperlink ref="V91" r:id="rId161" display="http://pbs.twimg.com/profile_images/1082557217398812673/4Nf9OfpG_normal.jpg"/>
    <hyperlink ref="V92" r:id="rId162" display="http://pbs.twimg.com/profile_images/1082557217398812673/4Nf9OfpG_normal.jpg"/>
    <hyperlink ref="V93" r:id="rId163" display="https://pbs.twimg.com/media/D42YKFnW4AAn9Bh.jpg"/>
    <hyperlink ref="V94" r:id="rId164" display="http://pbs.twimg.com/profile_images/1082557217398812673/4Nf9OfpG_normal.jpg"/>
    <hyperlink ref="V95" r:id="rId165" display="http://pbs.twimg.com/profile_images/1082557217398812673/4Nf9OfpG_normal.jpg"/>
    <hyperlink ref="X3" r:id="rId166" display="https://twitter.com/#!/getfieldtitan/status/1116706890900283392"/>
    <hyperlink ref="X4" r:id="rId167" display="https://twitter.com/#!/ilceruttino/status/1116730952011612161"/>
    <hyperlink ref="X5" r:id="rId168" display="https://twitter.com/#!/grjenkin/status/1116743470394138624"/>
    <hyperlink ref="X6" r:id="rId169" display="https://twitter.com/#!/nhlbi_translate/status/1116731148443508737"/>
    <hyperlink ref="X7" r:id="rId170" display="https://twitter.com/#!/nhlbi_translate/status/1116740793149140997"/>
    <hyperlink ref="X8" r:id="rId171" display="https://twitter.com/#!/nhlbi_translate/status/1116767116764549120"/>
    <hyperlink ref="X9" r:id="rId172" display="https://twitter.com/#!/datentreiber/status/1117739234713047040"/>
    <hyperlink ref="X10" r:id="rId173" display="https://twitter.com/#!/brainroaring/status/1117808557288763393"/>
    <hyperlink ref="X11" r:id="rId174" display="https://twitter.com/#!/databaseusa/status/1117821851529555968"/>
    <hyperlink ref="X12" r:id="rId175" display="https://twitter.com/#!/laveur/status/1117881949891117056"/>
    <hyperlink ref="X13" r:id="rId176" display="https://twitter.com/#!/pawdeutschland/status/1117733983347986432"/>
    <hyperlink ref="X14" r:id="rId177" display="https://twitter.com/#!/anacisiongmbh/status/1118028739286319109"/>
    <hyperlink ref="X15" r:id="rId178" display="https://twitter.com/#!/pawind40/status/1117808322550300672"/>
    <hyperlink ref="X16" r:id="rId179" display="https://twitter.com/#!/pawind40/status/1118159446595768320"/>
    <hyperlink ref="X17" r:id="rId180" display="https://twitter.com/#!/gamergeeknews/status/1118159631799291904"/>
    <hyperlink ref="X18" r:id="rId181" display="https://twitter.com/#!/biconnections/status/1118168770579705856"/>
    <hyperlink ref="X19" r:id="rId182" display="https://twitter.com/#!/najimmei/status/1116703851212693504"/>
    <hyperlink ref="X20" r:id="rId183" display="https://twitter.com/#!/najimmei/status/1117864865660579845"/>
    <hyperlink ref="X21" r:id="rId184" display="https://twitter.com/#!/najimmei/status/1118173223223476226"/>
    <hyperlink ref="X22" r:id="rId185" display="https://twitter.com/#!/prediidata/status/1118186142191452160"/>
    <hyperlink ref="X23" r:id="rId186" display="https://twitter.com/#!/tarun73/status/1118187489603272707"/>
    <hyperlink ref="X24" r:id="rId187" display="https://twitter.com/#!/seanthegshep/status/1118369701279744007"/>
    <hyperlink ref="X25" r:id="rId188" display="https://twitter.com/#!/steventigeron/status/1118393038907297794"/>
    <hyperlink ref="X26" r:id="rId189" display="https://twitter.com/#!/mathew_jaya/status/1118468809948450816"/>
    <hyperlink ref="X27" r:id="rId190" display="https://twitter.com/#!/demetriustrader/status/1118244268244643840"/>
    <hyperlink ref="X28" r:id="rId191" display="https://twitter.com/#!/trancemyth/status/1118521201171804161"/>
    <hyperlink ref="X29" r:id="rId192" display="https://twitter.com/#!/danglobal/status/1118529095023910912"/>
    <hyperlink ref="X30" r:id="rId193" display="https://twitter.com/#!/a9raag/status/1118844394231279616"/>
    <hyperlink ref="X31" r:id="rId194" display="https://twitter.com/#!/iotworldseries/status/1118501451507150849"/>
    <hyperlink ref="X32" r:id="rId195" display="https://twitter.com/#!/thechrischua/status/1118186299297607681"/>
    <hyperlink ref="X33" r:id="rId196" display="https://twitter.com/#!/thechrischua/status/1118844690298699776"/>
    <hyperlink ref="X34" r:id="rId197" display="https://twitter.com/#!/zephyrthetiger/status/1118948549125758976"/>
    <hyperlink ref="X35" r:id="rId198" display="https://twitter.com/#!/mala_moot/status/1119296576608964609"/>
    <hyperlink ref="X36" r:id="rId199" display="https://twitter.com/#!/thebearhurley/status/1119306393683501056"/>
    <hyperlink ref="X37" r:id="rId200" display="https://twitter.com/#!/syrianbryn/status/1119310168813182976"/>
    <hyperlink ref="X38" r:id="rId201" display="https://twitter.com/#!/tohrufusky/status/1119295859097649157"/>
    <hyperlink ref="X39" r:id="rId202" display="https://twitter.com/#!/boomervoneistee/status/1119550840942092288"/>
    <hyperlink ref="X40" r:id="rId203" display="https://twitter.com/#!/bcmachlearn/status/1119981073113468929"/>
    <hyperlink ref="X41" r:id="rId204" display="https://twitter.com/#!/beyondthearc/status/1118198388988604416"/>
    <hyperlink ref="X42" r:id="rId205" display="https://twitter.com/#!/beyondthearc/status/1119979106475618305"/>
    <hyperlink ref="X43" r:id="rId206" display="https://twitter.com/#!/dmgerbino/status/1120007854965108737"/>
    <hyperlink ref="X44" r:id="rId207" display="https://twitter.com/#!/ottlegalrebels/status/1120284247317733377"/>
    <hyperlink ref="X45" r:id="rId208" display="https://twitter.com/#!/gagnelegal/status/1120285318664658945"/>
    <hyperlink ref="X46" r:id="rId209" display="https://twitter.com/#!/corgizilla/status/1120370526357049345"/>
    <hyperlink ref="X47" r:id="rId210" display="https://twitter.com/#!/pupperuki/status/1120431795936403456"/>
    <hyperlink ref="X48" r:id="rId211" display="https://twitter.com/#!/pawhealth/status/1120688402721067010"/>
    <hyperlink ref="X49" r:id="rId212" display="https://twitter.com/#!/gnfrazier/status/1120723552028827648"/>
    <hyperlink ref="X50" r:id="rId213" display="https://twitter.com/#!/machinelearn_d/status/1118353213785165824"/>
    <hyperlink ref="X51" r:id="rId214" display="https://twitter.com/#!/machinelearn_d/status/1118353417611595776"/>
    <hyperlink ref="X52" r:id="rId215" display="https://twitter.com/#!/machinelearn_d/status/1120725156828082176"/>
    <hyperlink ref="X53" r:id="rId216" display="https://twitter.com/#!/wortpixel/status/1120950680934592512"/>
    <hyperlink ref="X54" r:id="rId217" display="https://twitter.com/#!/ingomierswa/status/1120982973367627777"/>
    <hyperlink ref="X55" r:id="rId218" display="https://twitter.com/#!/pacanthro/status/1117878383457648640"/>
    <hyperlink ref="X56" r:id="rId219" display="https://twitter.com/#!/spectrumfox/status/1117878418538811392"/>
    <hyperlink ref="X57" r:id="rId220" display="https://twitter.com/#!/spectrumfox/status/1121143221482967041"/>
    <hyperlink ref="X58" r:id="rId221" display="https://twitter.com/#!/pacanthro/status/1121143185567178755"/>
    <hyperlink ref="X59" r:id="rId222" display="https://twitter.com/#!/sdwolf/status/1121180207476461568"/>
    <hyperlink ref="X60" r:id="rId223" display="https://twitter.com/#!/rapidminer/status/1120945507650670603"/>
    <hyperlink ref="X61" r:id="rId224" display="https://twitter.com/#!/fredgedling/status/1121392897750962176"/>
    <hyperlink ref="X62" r:id="rId225" display="https://twitter.com/#!/predictanalytic/status/1120274315591569408"/>
    <hyperlink ref="X63" r:id="rId226" display="https://twitter.com/#!/predictanalytic/status/1120716728940425218"/>
    <hyperlink ref="X64" r:id="rId227" display="https://twitter.com/#!/predictanalytic/status/1121052096453693445"/>
    <hyperlink ref="X65" r:id="rId228" display="https://twitter.com/#!/predictanalytic/status/1121397123130388480"/>
    <hyperlink ref="X66" r:id="rId229" display="https://twitter.com/#!/elc/status/1121430238112518144"/>
    <hyperlink ref="X67" r:id="rId230" display="https://twitter.com/#!/datacrunch_lab/status/1120720925559808002"/>
    <hyperlink ref="X68" r:id="rId231" display="https://twitter.com/#!/pawcon/status/1105166959241498625"/>
    <hyperlink ref="X69" r:id="rId232" display="https://twitter.com/#!/dlwcon/status/1116665877867450368"/>
    <hyperlink ref="X70" r:id="rId233" display="https://twitter.com/#!/pawcon/status/1116666226753908737"/>
    <hyperlink ref="X71" r:id="rId234" display="https://twitter.com/#!/dlwcon/status/1118350882800848897"/>
    <hyperlink ref="X72" r:id="rId235" display="https://twitter.com/#!/pawcon/status/1116701910973726720"/>
    <hyperlink ref="X73" r:id="rId236" display="https://twitter.com/#!/pawcon/status/1117808104119336960"/>
    <hyperlink ref="X74" r:id="rId237" display="https://twitter.com/#!/pawcon/status/1117446213593444354"/>
    <hyperlink ref="X75" r:id="rId238" display="https://twitter.com/#!/pawcon/status/1117808649878089728"/>
    <hyperlink ref="X76" r:id="rId239" display="https://twitter.com/#!/pawcon/status/1118159190919397378"/>
    <hyperlink ref="X77" r:id="rId240" display="https://twitter.com/#!/pawcon/status/1118348447810314247"/>
    <hyperlink ref="X78" r:id="rId241" display="https://twitter.com/#!/nycpyladies/status/1121529827817918470"/>
    <hyperlink ref="X79" r:id="rId242" display="https://twitter.com/#!/pawcon/status/1116707590547939329"/>
    <hyperlink ref="X80" r:id="rId243" display="https://twitter.com/#!/pawcon/status/1116721479960465408"/>
    <hyperlink ref="X81" r:id="rId244" display="https://twitter.com/#!/pawcon/status/1117083838142930945"/>
    <hyperlink ref="X82" r:id="rId245" display="https://twitter.com/#!/pawcon/status/1118171042638368769"/>
    <hyperlink ref="X83" r:id="rId246" display="https://twitter.com/#!/pawcon/status/1118526352364322825"/>
    <hyperlink ref="X84" r:id="rId247" display="https://twitter.com/#!/pawcon/status/1118533431430750209"/>
    <hyperlink ref="X85" r:id="rId248" display="https://twitter.com/#!/pawcon/status/1118544851254022144"/>
    <hyperlink ref="X86" r:id="rId249" display="https://twitter.com/#!/pawcon/status/1118895804922630149"/>
    <hyperlink ref="X87" r:id="rId250" display="https://twitter.com/#!/pawcon/status/1119258194994434053"/>
    <hyperlink ref="X88" r:id="rId251" display="https://twitter.com/#!/pawcon/status/1119620560714194946"/>
    <hyperlink ref="X89" r:id="rId252" display="https://twitter.com/#!/pawcon/status/1119982942149910529"/>
    <hyperlink ref="X90" r:id="rId253" display="https://twitter.com/#!/pawcon/status/1120345354501861376"/>
    <hyperlink ref="X91" r:id="rId254" display="https://twitter.com/#!/pawcon/status/1120707737225179139"/>
    <hyperlink ref="X92" r:id="rId255" display="https://twitter.com/#!/pawcon/status/1120716576393531392"/>
    <hyperlink ref="X93" r:id="rId256" display="https://twitter.com/#!/pawcon/status/1120719182872633346"/>
    <hyperlink ref="X94" r:id="rId257" display="https://twitter.com/#!/pawcon/status/1121070136319008770"/>
    <hyperlink ref="X95" r:id="rId258" display="https://twitter.com/#!/pawcon/status/1121432520216797192"/>
  </hyperlinks>
  <printOptions/>
  <pageMargins left="0.7" right="0.7" top="0.75" bottom="0.75" header="0.3" footer="0.3"/>
  <pageSetup horizontalDpi="600" verticalDpi="600" orientation="portrait" r:id="rId262"/>
  <legacyDrawing r:id="rId260"/>
  <tableParts>
    <tablePart r:id="rId26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2102</v>
      </c>
      <c r="B1" s="13" t="s">
        <v>34</v>
      </c>
    </row>
    <row r="2" spans="1:2" ht="15">
      <c r="A2" s="114" t="s">
        <v>263</v>
      </c>
      <c r="B2" s="78">
        <v>3897.166667</v>
      </c>
    </row>
    <row r="3" spans="1:2" ht="15">
      <c r="A3" s="114" t="s">
        <v>212</v>
      </c>
      <c r="B3" s="78">
        <v>866</v>
      </c>
    </row>
    <row r="4" spans="1:2" ht="15">
      <c r="A4" s="114" t="s">
        <v>224</v>
      </c>
      <c r="B4" s="78">
        <v>750</v>
      </c>
    </row>
    <row r="5" spans="1:2" ht="15">
      <c r="A5" s="114" t="s">
        <v>215</v>
      </c>
      <c r="B5" s="78">
        <v>750</v>
      </c>
    </row>
    <row r="6" spans="1:2" ht="15">
      <c r="A6" s="114" t="s">
        <v>265</v>
      </c>
      <c r="B6" s="78">
        <v>630</v>
      </c>
    </row>
    <row r="7" spans="1:2" ht="15">
      <c r="A7" s="114" t="s">
        <v>258</v>
      </c>
      <c r="B7" s="78">
        <v>499</v>
      </c>
    </row>
    <row r="8" spans="1:2" ht="15">
      <c r="A8" s="114" t="s">
        <v>222</v>
      </c>
      <c r="B8" s="78">
        <v>386.333333</v>
      </c>
    </row>
    <row r="9" spans="1:2" ht="15">
      <c r="A9" s="114" t="s">
        <v>260</v>
      </c>
      <c r="B9" s="78">
        <v>384</v>
      </c>
    </row>
    <row r="10" spans="1:2" ht="15">
      <c r="A10" s="114" t="s">
        <v>226</v>
      </c>
      <c r="B10" s="78">
        <v>258.5</v>
      </c>
    </row>
    <row r="11" spans="1:2" ht="15">
      <c r="A11" s="114" t="s">
        <v>244</v>
      </c>
      <c r="B11" s="78">
        <v>258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2104</v>
      </c>
      <c r="B25" t="s">
        <v>2103</v>
      </c>
    </row>
    <row r="26" spans="1:2" ht="15">
      <c r="A26" s="125" t="s">
        <v>1926</v>
      </c>
      <c r="B26" s="3"/>
    </row>
    <row r="27" spans="1:2" ht="15">
      <c r="A27" s="126" t="s">
        <v>2106</v>
      </c>
      <c r="B27" s="3"/>
    </row>
    <row r="28" spans="1:2" ht="15">
      <c r="A28" s="127" t="s">
        <v>2107</v>
      </c>
      <c r="B28" s="3"/>
    </row>
    <row r="29" spans="1:2" ht="15">
      <c r="A29" s="128" t="s">
        <v>2108</v>
      </c>
      <c r="B29" s="3">
        <v>1</v>
      </c>
    </row>
    <row r="30" spans="1:2" ht="15">
      <c r="A30" s="126" t="s">
        <v>2109</v>
      </c>
      <c r="B30" s="3"/>
    </row>
    <row r="31" spans="1:2" ht="15">
      <c r="A31" s="127" t="s">
        <v>2110</v>
      </c>
      <c r="B31" s="3"/>
    </row>
    <row r="32" spans="1:2" ht="15">
      <c r="A32" s="128" t="s">
        <v>2111</v>
      </c>
      <c r="B32" s="3">
        <v>2</v>
      </c>
    </row>
    <row r="33" spans="1:2" ht="15">
      <c r="A33" s="128" t="s">
        <v>2112</v>
      </c>
      <c r="B33" s="3">
        <v>1</v>
      </c>
    </row>
    <row r="34" spans="1:2" ht="15">
      <c r="A34" s="128" t="s">
        <v>2113</v>
      </c>
      <c r="B34" s="3">
        <v>3</v>
      </c>
    </row>
    <row r="35" spans="1:2" ht="15">
      <c r="A35" s="128" t="s">
        <v>2114</v>
      </c>
      <c r="B35" s="3">
        <v>3</v>
      </c>
    </row>
    <row r="36" spans="1:2" ht="15">
      <c r="A36" s="128" t="s">
        <v>2115</v>
      </c>
      <c r="B36" s="3">
        <v>2</v>
      </c>
    </row>
    <row r="37" spans="1:2" ht="15">
      <c r="A37" s="128" t="s">
        <v>2108</v>
      </c>
      <c r="B37" s="3">
        <v>1</v>
      </c>
    </row>
    <row r="38" spans="1:2" ht="15">
      <c r="A38" s="127" t="s">
        <v>2116</v>
      </c>
      <c r="B38" s="3"/>
    </row>
    <row r="39" spans="1:2" ht="15">
      <c r="A39" s="128" t="s">
        <v>2114</v>
      </c>
      <c r="B39" s="3">
        <v>1</v>
      </c>
    </row>
    <row r="40" spans="1:2" ht="15">
      <c r="A40" s="127" t="s">
        <v>2117</v>
      </c>
      <c r="B40" s="3"/>
    </row>
    <row r="41" spans="1:2" ht="15">
      <c r="A41" s="128" t="s">
        <v>2114</v>
      </c>
      <c r="B41" s="3">
        <v>1</v>
      </c>
    </row>
    <row r="42" spans="1:2" ht="15">
      <c r="A42" s="127" t="s">
        <v>2118</v>
      </c>
      <c r="B42" s="3"/>
    </row>
    <row r="43" spans="1:2" ht="15">
      <c r="A43" s="128" t="s">
        <v>2119</v>
      </c>
      <c r="B43" s="3">
        <v>2</v>
      </c>
    </row>
    <row r="44" spans="1:2" ht="15">
      <c r="A44" s="128" t="s">
        <v>2114</v>
      </c>
      <c r="B44" s="3">
        <v>4</v>
      </c>
    </row>
    <row r="45" spans="1:2" ht="15">
      <c r="A45" s="128" t="s">
        <v>2115</v>
      </c>
      <c r="B45" s="3">
        <v>1</v>
      </c>
    </row>
    <row r="46" spans="1:2" ht="15">
      <c r="A46" s="128" t="s">
        <v>2108</v>
      </c>
      <c r="B46" s="3">
        <v>1</v>
      </c>
    </row>
    <row r="47" spans="1:2" ht="15">
      <c r="A47" s="128" t="s">
        <v>2120</v>
      </c>
      <c r="B47" s="3">
        <v>2</v>
      </c>
    </row>
    <row r="48" spans="1:2" ht="15">
      <c r="A48" s="128" t="s">
        <v>2121</v>
      </c>
      <c r="B48" s="3">
        <v>1</v>
      </c>
    </row>
    <row r="49" spans="1:2" ht="15">
      <c r="A49" s="127" t="s">
        <v>2122</v>
      </c>
      <c r="B49" s="3"/>
    </row>
    <row r="50" spans="1:2" ht="15">
      <c r="A50" s="128" t="s">
        <v>2123</v>
      </c>
      <c r="B50" s="3">
        <v>1</v>
      </c>
    </row>
    <row r="51" spans="1:2" ht="15">
      <c r="A51" s="128" t="s">
        <v>2113</v>
      </c>
      <c r="B51" s="3">
        <v>3</v>
      </c>
    </row>
    <row r="52" spans="1:2" ht="15">
      <c r="A52" s="128" t="s">
        <v>2114</v>
      </c>
      <c r="B52" s="3">
        <v>3</v>
      </c>
    </row>
    <row r="53" spans="1:2" ht="15">
      <c r="A53" s="128" t="s">
        <v>2115</v>
      </c>
      <c r="B53" s="3">
        <v>3</v>
      </c>
    </row>
    <row r="54" spans="1:2" ht="15">
      <c r="A54" s="128" t="s">
        <v>2124</v>
      </c>
      <c r="B54" s="3">
        <v>1</v>
      </c>
    </row>
    <row r="55" spans="1:2" ht="15">
      <c r="A55" s="128" t="s">
        <v>2121</v>
      </c>
      <c r="B55" s="3">
        <v>1</v>
      </c>
    </row>
    <row r="56" spans="1:2" ht="15">
      <c r="A56" s="127" t="s">
        <v>2125</v>
      </c>
      <c r="B56" s="3"/>
    </row>
    <row r="57" spans="1:2" ht="15">
      <c r="A57" s="128" t="s">
        <v>2126</v>
      </c>
      <c r="B57" s="3">
        <v>4</v>
      </c>
    </row>
    <row r="58" spans="1:2" ht="15">
      <c r="A58" s="128" t="s">
        <v>2127</v>
      </c>
      <c r="B58" s="3">
        <v>1</v>
      </c>
    </row>
    <row r="59" spans="1:2" ht="15">
      <c r="A59" s="128" t="s">
        <v>2123</v>
      </c>
      <c r="B59" s="3">
        <v>1</v>
      </c>
    </row>
    <row r="60" spans="1:2" ht="15">
      <c r="A60" s="128" t="s">
        <v>2119</v>
      </c>
      <c r="B60" s="3">
        <v>1</v>
      </c>
    </row>
    <row r="61" spans="1:2" ht="15">
      <c r="A61" s="128" t="s">
        <v>2112</v>
      </c>
      <c r="B61" s="3">
        <v>1</v>
      </c>
    </row>
    <row r="62" spans="1:2" ht="15">
      <c r="A62" s="128" t="s">
        <v>2113</v>
      </c>
      <c r="B62" s="3">
        <v>3</v>
      </c>
    </row>
    <row r="63" spans="1:2" ht="15">
      <c r="A63" s="128" t="s">
        <v>2114</v>
      </c>
      <c r="B63" s="3">
        <v>1</v>
      </c>
    </row>
    <row r="64" spans="1:2" ht="15">
      <c r="A64" s="128" t="s">
        <v>2115</v>
      </c>
      <c r="B64" s="3">
        <v>1</v>
      </c>
    </row>
    <row r="65" spans="1:2" ht="15">
      <c r="A65" s="127" t="s">
        <v>2128</v>
      </c>
      <c r="B65" s="3"/>
    </row>
    <row r="66" spans="1:2" ht="15">
      <c r="A66" s="128" t="s">
        <v>2111</v>
      </c>
      <c r="B66" s="3">
        <v>2</v>
      </c>
    </row>
    <row r="67" spans="1:2" ht="15">
      <c r="A67" s="128" t="s">
        <v>2114</v>
      </c>
      <c r="B67" s="3">
        <v>1</v>
      </c>
    </row>
    <row r="68" spans="1:2" ht="15">
      <c r="A68" s="128" t="s">
        <v>2108</v>
      </c>
      <c r="B68" s="3">
        <v>1</v>
      </c>
    </row>
    <row r="69" spans="1:2" ht="15">
      <c r="A69" s="127" t="s">
        <v>2129</v>
      </c>
      <c r="B69" s="3"/>
    </row>
    <row r="70" spans="1:2" ht="15">
      <c r="A70" s="128" t="s">
        <v>2114</v>
      </c>
      <c r="B70" s="3">
        <v>1</v>
      </c>
    </row>
    <row r="71" spans="1:2" ht="15">
      <c r="A71" s="128" t="s">
        <v>2124</v>
      </c>
      <c r="B71" s="3">
        <v>2</v>
      </c>
    </row>
    <row r="72" spans="1:2" ht="15">
      <c r="A72" s="128" t="s">
        <v>2108</v>
      </c>
      <c r="B72" s="3">
        <v>2</v>
      </c>
    </row>
    <row r="73" spans="1:2" ht="15">
      <c r="A73" s="127" t="s">
        <v>2130</v>
      </c>
      <c r="B73" s="3"/>
    </row>
    <row r="74" spans="1:2" ht="15">
      <c r="A74" s="128" t="s">
        <v>2119</v>
      </c>
      <c r="B74" s="3">
        <v>1</v>
      </c>
    </row>
    <row r="75" spans="1:2" ht="15">
      <c r="A75" s="128" t="s">
        <v>2114</v>
      </c>
      <c r="B75" s="3">
        <v>1</v>
      </c>
    </row>
    <row r="76" spans="1:2" ht="15">
      <c r="A76" s="127" t="s">
        <v>2131</v>
      </c>
      <c r="B76" s="3"/>
    </row>
    <row r="77" spans="1:2" ht="15">
      <c r="A77" s="128" t="s">
        <v>2114</v>
      </c>
      <c r="B77" s="3">
        <v>3</v>
      </c>
    </row>
    <row r="78" spans="1:2" ht="15">
      <c r="A78" s="128" t="s">
        <v>2115</v>
      </c>
      <c r="B78" s="3">
        <v>1</v>
      </c>
    </row>
    <row r="79" spans="1:2" ht="15">
      <c r="A79" s="127" t="s">
        <v>2132</v>
      </c>
      <c r="B79" s="3"/>
    </row>
    <row r="80" spans="1:2" ht="15">
      <c r="A80" s="128" t="s">
        <v>2119</v>
      </c>
      <c r="B80" s="3">
        <v>1</v>
      </c>
    </row>
    <row r="81" spans="1:2" ht="15">
      <c r="A81" s="128" t="s">
        <v>2111</v>
      </c>
      <c r="B81" s="3">
        <v>2</v>
      </c>
    </row>
    <row r="82" spans="1:2" ht="15">
      <c r="A82" s="128" t="s">
        <v>2114</v>
      </c>
      <c r="B82" s="3">
        <v>1</v>
      </c>
    </row>
    <row r="83" spans="1:2" ht="15">
      <c r="A83" s="128" t="s">
        <v>2115</v>
      </c>
      <c r="B83" s="3">
        <v>1</v>
      </c>
    </row>
    <row r="84" spans="1:2" ht="15">
      <c r="A84" s="128" t="s">
        <v>2121</v>
      </c>
      <c r="B84" s="3">
        <v>1</v>
      </c>
    </row>
    <row r="85" spans="1:2" ht="15">
      <c r="A85" s="127" t="s">
        <v>2133</v>
      </c>
      <c r="B85" s="3"/>
    </row>
    <row r="86" spans="1:2" ht="15">
      <c r="A86" s="128" t="s">
        <v>2112</v>
      </c>
      <c r="B86" s="3">
        <v>1</v>
      </c>
    </row>
    <row r="87" spans="1:2" ht="15">
      <c r="A87" s="128" t="s">
        <v>2114</v>
      </c>
      <c r="B87" s="3">
        <v>3</v>
      </c>
    </row>
    <row r="88" spans="1:2" ht="15">
      <c r="A88" s="128" t="s">
        <v>2115</v>
      </c>
      <c r="B88" s="3">
        <v>4</v>
      </c>
    </row>
    <row r="89" spans="1:2" ht="15">
      <c r="A89" s="127" t="s">
        <v>2134</v>
      </c>
      <c r="B89" s="3"/>
    </row>
    <row r="90" spans="1:2" ht="15">
      <c r="A90" s="128" t="s">
        <v>2135</v>
      </c>
      <c r="B90" s="3">
        <v>2</v>
      </c>
    </row>
    <row r="91" spans="1:2" ht="15">
      <c r="A91" s="128" t="s">
        <v>2136</v>
      </c>
      <c r="B91" s="3">
        <v>1</v>
      </c>
    </row>
    <row r="92" spans="1:2" ht="15">
      <c r="A92" s="128" t="s">
        <v>2113</v>
      </c>
      <c r="B92" s="3">
        <v>1</v>
      </c>
    </row>
    <row r="93" spans="1:2" ht="15">
      <c r="A93" s="128" t="s">
        <v>2114</v>
      </c>
      <c r="B93" s="3">
        <v>1</v>
      </c>
    </row>
    <row r="94" spans="1:2" ht="15">
      <c r="A94" s="128" t="s">
        <v>2121</v>
      </c>
      <c r="B94" s="3">
        <v>2</v>
      </c>
    </row>
    <row r="95" spans="1:2" ht="15">
      <c r="A95" s="128" t="s">
        <v>2137</v>
      </c>
      <c r="B95" s="3">
        <v>1</v>
      </c>
    </row>
    <row r="96" spans="1:2" ht="15">
      <c r="A96" s="127" t="s">
        <v>2138</v>
      </c>
      <c r="B96" s="3"/>
    </row>
    <row r="97" spans="1:2" ht="15">
      <c r="A97" s="128" t="s">
        <v>2139</v>
      </c>
      <c r="B97" s="3">
        <v>2</v>
      </c>
    </row>
    <row r="98" spans="1:2" ht="15">
      <c r="A98" s="128" t="s">
        <v>2114</v>
      </c>
      <c r="B98" s="3">
        <v>2</v>
      </c>
    </row>
    <row r="99" spans="1:2" ht="15">
      <c r="A99" s="128" t="s">
        <v>2140</v>
      </c>
      <c r="B99" s="3">
        <v>1</v>
      </c>
    </row>
    <row r="100" spans="1:2" ht="15">
      <c r="A100" s="125" t="s">
        <v>2105</v>
      </c>
      <c r="B100"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725</v>
      </c>
      <c r="AE2" s="13" t="s">
        <v>726</v>
      </c>
      <c r="AF2" s="13" t="s">
        <v>727</v>
      </c>
      <c r="AG2" s="13" t="s">
        <v>728</v>
      </c>
      <c r="AH2" s="13" t="s">
        <v>729</v>
      </c>
      <c r="AI2" s="13" t="s">
        <v>730</v>
      </c>
      <c r="AJ2" s="13" t="s">
        <v>731</v>
      </c>
      <c r="AK2" s="13" t="s">
        <v>732</v>
      </c>
      <c r="AL2" s="13" t="s">
        <v>733</v>
      </c>
      <c r="AM2" s="13" t="s">
        <v>734</v>
      </c>
      <c r="AN2" s="13" t="s">
        <v>735</v>
      </c>
      <c r="AO2" s="13" t="s">
        <v>736</v>
      </c>
      <c r="AP2" s="13" t="s">
        <v>737</v>
      </c>
      <c r="AQ2" s="13" t="s">
        <v>738</v>
      </c>
      <c r="AR2" s="13" t="s">
        <v>739</v>
      </c>
      <c r="AS2" s="13" t="s">
        <v>192</v>
      </c>
      <c r="AT2" s="13" t="s">
        <v>740</v>
      </c>
      <c r="AU2" s="13" t="s">
        <v>741</v>
      </c>
      <c r="AV2" s="13" t="s">
        <v>742</v>
      </c>
      <c r="AW2" s="13" t="s">
        <v>743</v>
      </c>
      <c r="AX2" s="13" t="s">
        <v>744</v>
      </c>
      <c r="AY2" s="13" t="s">
        <v>745</v>
      </c>
      <c r="AZ2" s="13" t="s">
        <v>1490</v>
      </c>
      <c r="BA2" s="119" t="s">
        <v>1809</v>
      </c>
      <c r="BB2" s="119" t="s">
        <v>1813</v>
      </c>
      <c r="BC2" s="119" t="s">
        <v>1814</v>
      </c>
      <c r="BD2" s="119" t="s">
        <v>1818</v>
      </c>
      <c r="BE2" s="119" t="s">
        <v>1821</v>
      </c>
      <c r="BF2" s="119" t="s">
        <v>1824</v>
      </c>
      <c r="BG2" s="119" t="s">
        <v>1828</v>
      </c>
      <c r="BH2" s="119" t="s">
        <v>1868</v>
      </c>
      <c r="BI2" s="119" t="s">
        <v>1878</v>
      </c>
      <c r="BJ2" s="119" t="s">
        <v>1917</v>
      </c>
      <c r="BK2" s="119" t="s">
        <v>2090</v>
      </c>
      <c r="BL2" s="119" t="s">
        <v>2091</v>
      </c>
      <c r="BM2" s="119" t="s">
        <v>2092</v>
      </c>
      <c r="BN2" s="119" t="s">
        <v>2093</v>
      </c>
      <c r="BO2" s="119" t="s">
        <v>2094</v>
      </c>
      <c r="BP2" s="119" t="s">
        <v>2095</v>
      </c>
      <c r="BQ2" s="119" t="s">
        <v>2096</v>
      </c>
      <c r="BR2" s="119" t="s">
        <v>2097</v>
      </c>
      <c r="BS2" s="119" t="s">
        <v>2099</v>
      </c>
      <c r="BT2" s="3"/>
      <c r="BU2" s="3"/>
    </row>
    <row r="3" spans="1:73" ht="15" customHeight="1">
      <c r="A3" s="64" t="s">
        <v>212</v>
      </c>
      <c r="B3" s="65"/>
      <c r="C3" s="65" t="s">
        <v>64</v>
      </c>
      <c r="D3" s="66">
        <v>162.00373381216428</v>
      </c>
      <c r="E3" s="68"/>
      <c r="F3" s="100" t="s">
        <v>473</v>
      </c>
      <c r="G3" s="65"/>
      <c r="H3" s="69" t="s">
        <v>212</v>
      </c>
      <c r="I3" s="70"/>
      <c r="J3" s="70"/>
      <c r="K3" s="69" t="s">
        <v>1330</v>
      </c>
      <c r="L3" s="73">
        <v>2222.6827607901737</v>
      </c>
      <c r="M3" s="74">
        <v>1959.07958984375</v>
      </c>
      <c r="N3" s="74">
        <v>2668.679931640625</v>
      </c>
      <c r="O3" s="75"/>
      <c r="P3" s="76"/>
      <c r="Q3" s="76"/>
      <c r="R3" s="48"/>
      <c r="S3" s="48">
        <v>1</v>
      </c>
      <c r="T3" s="48">
        <v>8</v>
      </c>
      <c r="U3" s="49">
        <v>866</v>
      </c>
      <c r="V3" s="49">
        <v>0.006329</v>
      </c>
      <c r="W3" s="49">
        <v>0.02812</v>
      </c>
      <c r="X3" s="49">
        <v>3.473339</v>
      </c>
      <c r="Y3" s="49">
        <v>0.027777777777777776</v>
      </c>
      <c r="Z3" s="49">
        <v>0</v>
      </c>
      <c r="AA3" s="71">
        <v>3</v>
      </c>
      <c r="AB3" s="71"/>
      <c r="AC3" s="72"/>
      <c r="AD3" s="78" t="s">
        <v>746</v>
      </c>
      <c r="AE3" s="78">
        <v>106</v>
      </c>
      <c r="AF3" s="78">
        <v>13</v>
      </c>
      <c r="AG3" s="78">
        <v>28</v>
      </c>
      <c r="AH3" s="78">
        <v>6</v>
      </c>
      <c r="AI3" s="78"/>
      <c r="AJ3" s="78" t="s">
        <v>837</v>
      </c>
      <c r="AK3" s="78" t="s">
        <v>928</v>
      </c>
      <c r="AL3" s="83" t="s">
        <v>996</v>
      </c>
      <c r="AM3" s="78"/>
      <c r="AN3" s="80">
        <v>43304.58760416666</v>
      </c>
      <c r="AO3" s="83" t="s">
        <v>1075</v>
      </c>
      <c r="AP3" s="78" t="b">
        <v>1</v>
      </c>
      <c r="AQ3" s="78" t="b">
        <v>0</v>
      </c>
      <c r="AR3" s="78" t="b">
        <v>0</v>
      </c>
      <c r="AS3" s="78" t="s">
        <v>702</v>
      </c>
      <c r="AT3" s="78">
        <v>0</v>
      </c>
      <c r="AU3" s="78"/>
      <c r="AV3" s="78" t="b">
        <v>0</v>
      </c>
      <c r="AW3" s="78" t="s">
        <v>1235</v>
      </c>
      <c r="AX3" s="83" t="s">
        <v>1236</v>
      </c>
      <c r="AY3" s="78" t="s">
        <v>66</v>
      </c>
      <c r="AZ3" s="78" t="str">
        <f>REPLACE(INDEX(GroupVertices[Group],MATCH(Vertices[[#This Row],[Vertex]],GroupVertices[Vertex],0)),1,1,"")</f>
        <v>2</v>
      </c>
      <c r="BA3" s="48" t="s">
        <v>384</v>
      </c>
      <c r="BB3" s="48" t="s">
        <v>384</v>
      </c>
      <c r="BC3" s="48" t="s">
        <v>410</v>
      </c>
      <c r="BD3" s="48" t="s">
        <v>410</v>
      </c>
      <c r="BE3" s="48" t="s">
        <v>420</v>
      </c>
      <c r="BF3" s="48" t="s">
        <v>420</v>
      </c>
      <c r="BG3" s="120" t="s">
        <v>1829</v>
      </c>
      <c r="BH3" s="120" t="s">
        <v>1829</v>
      </c>
      <c r="BI3" s="120" t="s">
        <v>1879</v>
      </c>
      <c r="BJ3" s="120" t="s">
        <v>1879</v>
      </c>
      <c r="BK3" s="120">
        <v>1</v>
      </c>
      <c r="BL3" s="123">
        <v>4.3478260869565215</v>
      </c>
      <c r="BM3" s="120">
        <v>0</v>
      </c>
      <c r="BN3" s="123">
        <v>0</v>
      </c>
      <c r="BO3" s="120">
        <v>0</v>
      </c>
      <c r="BP3" s="123">
        <v>0</v>
      </c>
      <c r="BQ3" s="120">
        <v>22</v>
      </c>
      <c r="BR3" s="123">
        <v>95.65217391304348</v>
      </c>
      <c r="BS3" s="120">
        <v>23</v>
      </c>
      <c r="BT3" s="3"/>
      <c r="BU3" s="3"/>
    </row>
    <row r="4" spans="1:76" ht="15">
      <c r="A4" s="64" t="s">
        <v>266</v>
      </c>
      <c r="B4" s="65"/>
      <c r="C4" s="65" t="s">
        <v>64</v>
      </c>
      <c r="D4" s="66">
        <v>163.2396256385465</v>
      </c>
      <c r="E4" s="68"/>
      <c r="F4" s="100" t="s">
        <v>1177</v>
      </c>
      <c r="G4" s="65"/>
      <c r="H4" s="69" t="s">
        <v>266</v>
      </c>
      <c r="I4" s="70"/>
      <c r="J4" s="70"/>
      <c r="K4" s="69" t="s">
        <v>1331</v>
      </c>
      <c r="L4" s="73">
        <v>1</v>
      </c>
      <c r="M4" s="74">
        <v>2986.521484375</v>
      </c>
      <c r="N4" s="74">
        <v>3136.554443359375</v>
      </c>
      <c r="O4" s="75"/>
      <c r="P4" s="76"/>
      <c r="Q4" s="76"/>
      <c r="R4" s="86"/>
      <c r="S4" s="48">
        <v>1</v>
      </c>
      <c r="T4" s="48">
        <v>0</v>
      </c>
      <c r="U4" s="49">
        <v>0</v>
      </c>
      <c r="V4" s="49">
        <v>0.004484</v>
      </c>
      <c r="W4" s="49">
        <v>0.00423</v>
      </c>
      <c r="X4" s="49">
        <v>0.478037</v>
      </c>
      <c r="Y4" s="49">
        <v>0</v>
      </c>
      <c r="Z4" s="49">
        <v>0</v>
      </c>
      <c r="AA4" s="71">
        <v>4</v>
      </c>
      <c r="AB4" s="71"/>
      <c r="AC4" s="72"/>
      <c r="AD4" s="78" t="s">
        <v>747</v>
      </c>
      <c r="AE4" s="78">
        <v>519</v>
      </c>
      <c r="AF4" s="78">
        <v>1337</v>
      </c>
      <c r="AG4" s="78">
        <v>1255</v>
      </c>
      <c r="AH4" s="78">
        <v>145</v>
      </c>
      <c r="AI4" s="78"/>
      <c r="AJ4" s="78" t="s">
        <v>838</v>
      </c>
      <c r="AK4" s="78"/>
      <c r="AL4" s="83" t="s">
        <v>997</v>
      </c>
      <c r="AM4" s="78"/>
      <c r="AN4" s="80">
        <v>41409.77863425926</v>
      </c>
      <c r="AO4" s="83" t="s">
        <v>1076</v>
      </c>
      <c r="AP4" s="78" t="b">
        <v>0</v>
      </c>
      <c r="AQ4" s="78" t="b">
        <v>0</v>
      </c>
      <c r="AR4" s="78" t="b">
        <v>0</v>
      </c>
      <c r="AS4" s="78" t="s">
        <v>702</v>
      </c>
      <c r="AT4" s="78">
        <v>141</v>
      </c>
      <c r="AU4" s="83" t="s">
        <v>1163</v>
      </c>
      <c r="AV4" s="78" t="b">
        <v>0</v>
      </c>
      <c r="AW4" s="78" t="s">
        <v>1235</v>
      </c>
      <c r="AX4" s="83" t="s">
        <v>1237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267</v>
      </c>
      <c r="B5" s="65"/>
      <c r="C5" s="65" t="s">
        <v>64</v>
      </c>
      <c r="D5" s="66">
        <v>205.83028754363727</v>
      </c>
      <c r="E5" s="68"/>
      <c r="F5" s="100" t="s">
        <v>1178</v>
      </c>
      <c r="G5" s="65"/>
      <c r="H5" s="69" t="s">
        <v>267</v>
      </c>
      <c r="I5" s="70"/>
      <c r="J5" s="70"/>
      <c r="K5" s="69" t="s">
        <v>1332</v>
      </c>
      <c r="L5" s="73">
        <v>1</v>
      </c>
      <c r="M5" s="74">
        <v>3131.590576171875</v>
      </c>
      <c r="N5" s="74">
        <v>2344.451904296875</v>
      </c>
      <c r="O5" s="75"/>
      <c r="P5" s="76"/>
      <c r="Q5" s="76"/>
      <c r="R5" s="86"/>
      <c r="S5" s="48">
        <v>1</v>
      </c>
      <c r="T5" s="48">
        <v>0</v>
      </c>
      <c r="U5" s="49">
        <v>0</v>
      </c>
      <c r="V5" s="49">
        <v>0.004484</v>
      </c>
      <c r="W5" s="49">
        <v>0.00423</v>
      </c>
      <c r="X5" s="49">
        <v>0.478037</v>
      </c>
      <c r="Y5" s="49">
        <v>0</v>
      </c>
      <c r="Z5" s="49">
        <v>0</v>
      </c>
      <c r="AA5" s="71">
        <v>5</v>
      </c>
      <c r="AB5" s="71"/>
      <c r="AC5" s="72"/>
      <c r="AD5" s="78" t="s">
        <v>748</v>
      </c>
      <c r="AE5" s="78">
        <v>557</v>
      </c>
      <c r="AF5" s="78">
        <v>46964</v>
      </c>
      <c r="AG5" s="78">
        <v>2347</v>
      </c>
      <c r="AH5" s="78">
        <v>9319</v>
      </c>
      <c r="AI5" s="78"/>
      <c r="AJ5" s="78" t="s">
        <v>839</v>
      </c>
      <c r="AK5" s="78" t="s">
        <v>929</v>
      </c>
      <c r="AL5" s="83" t="s">
        <v>998</v>
      </c>
      <c r="AM5" s="78"/>
      <c r="AN5" s="80">
        <v>39756.76971064815</v>
      </c>
      <c r="AO5" s="83" t="s">
        <v>1077</v>
      </c>
      <c r="AP5" s="78" t="b">
        <v>0</v>
      </c>
      <c r="AQ5" s="78" t="b">
        <v>0</v>
      </c>
      <c r="AR5" s="78" t="b">
        <v>0</v>
      </c>
      <c r="AS5" s="78" t="s">
        <v>702</v>
      </c>
      <c r="AT5" s="78">
        <v>1664</v>
      </c>
      <c r="AU5" s="83" t="s">
        <v>1163</v>
      </c>
      <c r="AV5" s="78" t="b">
        <v>1</v>
      </c>
      <c r="AW5" s="78" t="s">
        <v>1235</v>
      </c>
      <c r="AX5" s="83" t="s">
        <v>1238</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268</v>
      </c>
      <c r="B6" s="65"/>
      <c r="C6" s="65" t="s">
        <v>64</v>
      </c>
      <c r="D6" s="66">
        <v>166.69806915572624</v>
      </c>
      <c r="E6" s="68"/>
      <c r="F6" s="100" t="s">
        <v>1179</v>
      </c>
      <c r="G6" s="65"/>
      <c r="H6" s="69" t="s">
        <v>268</v>
      </c>
      <c r="I6" s="70"/>
      <c r="J6" s="70"/>
      <c r="K6" s="69" t="s">
        <v>1333</v>
      </c>
      <c r="L6" s="73">
        <v>1</v>
      </c>
      <c r="M6" s="74">
        <v>940.0237426757812</v>
      </c>
      <c r="N6" s="74">
        <v>2990.648193359375</v>
      </c>
      <c r="O6" s="75"/>
      <c r="P6" s="76"/>
      <c r="Q6" s="76"/>
      <c r="R6" s="86"/>
      <c r="S6" s="48">
        <v>1</v>
      </c>
      <c r="T6" s="48">
        <v>0</v>
      </c>
      <c r="U6" s="49">
        <v>0</v>
      </c>
      <c r="V6" s="49">
        <v>0.004484</v>
      </c>
      <c r="W6" s="49">
        <v>0.00423</v>
      </c>
      <c r="X6" s="49">
        <v>0.478037</v>
      </c>
      <c r="Y6" s="49">
        <v>0</v>
      </c>
      <c r="Z6" s="49">
        <v>0</v>
      </c>
      <c r="AA6" s="71">
        <v>6</v>
      </c>
      <c r="AB6" s="71"/>
      <c r="AC6" s="72"/>
      <c r="AD6" s="78" t="s">
        <v>749</v>
      </c>
      <c r="AE6" s="78">
        <v>422</v>
      </c>
      <c r="AF6" s="78">
        <v>5042</v>
      </c>
      <c r="AG6" s="78">
        <v>2720</v>
      </c>
      <c r="AH6" s="78">
        <v>2788</v>
      </c>
      <c r="AI6" s="78"/>
      <c r="AJ6" s="78" t="s">
        <v>840</v>
      </c>
      <c r="AK6" s="78"/>
      <c r="AL6" s="83" t="s">
        <v>999</v>
      </c>
      <c r="AM6" s="78"/>
      <c r="AN6" s="80">
        <v>40561.71083333333</v>
      </c>
      <c r="AO6" s="83" t="s">
        <v>1078</v>
      </c>
      <c r="AP6" s="78" t="b">
        <v>0</v>
      </c>
      <c r="AQ6" s="78" t="b">
        <v>0</v>
      </c>
      <c r="AR6" s="78" t="b">
        <v>1</v>
      </c>
      <c r="AS6" s="78" t="s">
        <v>702</v>
      </c>
      <c r="AT6" s="78">
        <v>168</v>
      </c>
      <c r="AU6" s="83" t="s">
        <v>1164</v>
      </c>
      <c r="AV6" s="78" t="b">
        <v>0</v>
      </c>
      <c r="AW6" s="78" t="s">
        <v>1235</v>
      </c>
      <c r="AX6" s="83" t="s">
        <v>1239</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269</v>
      </c>
      <c r="B7" s="65"/>
      <c r="C7" s="65" t="s">
        <v>64</v>
      </c>
      <c r="D7" s="66">
        <v>165.24188241165055</v>
      </c>
      <c r="E7" s="68"/>
      <c r="F7" s="100" t="s">
        <v>1180</v>
      </c>
      <c r="G7" s="65"/>
      <c r="H7" s="69" t="s">
        <v>269</v>
      </c>
      <c r="I7" s="70"/>
      <c r="J7" s="70"/>
      <c r="K7" s="69" t="s">
        <v>1334</v>
      </c>
      <c r="L7" s="73">
        <v>1</v>
      </c>
      <c r="M7" s="74">
        <v>2534.04931640625</v>
      </c>
      <c r="N7" s="74">
        <v>3754.427734375</v>
      </c>
      <c r="O7" s="75"/>
      <c r="P7" s="76"/>
      <c r="Q7" s="76"/>
      <c r="R7" s="86"/>
      <c r="S7" s="48">
        <v>1</v>
      </c>
      <c r="T7" s="48">
        <v>0</v>
      </c>
      <c r="U7" s="49">
        <v>0</v>
      </c>
      <c r="V7" s="49">
        <v>0.004484</v>
      </c>
      <c r="W7" s="49">
        <v>0.00423</v>
      </c>
      <c r="X7" s="49">
        <v>0.478037</v>
      </c>
      <c r="Y7" s="49">
        <v>0</v>
      </c>
      <c r="Z7" s="49">
        <v>0</v>
      </c>
      <c r="AA7" s="71">
        <v>7</v>
      </c>
      <c r="AB7" s="71"/>
      <c r="AC7" s="72"/>
      <c r="AD7" s="78" t="s">
        <v>750</v>
      </c>
      <c r="AE7" s="78">
        <v>234</v>
      </c>
      <c r="AF7" s="78">
        <v>3482</v>
      </c>
      <c r="AG7" s="78">
        <v>14518</v>
      </c>
      <c r="AH7" s="78">
        <v>6795</v>
      </c>
      <c r="AI7" s="78"/>
      <c r="AJ7" s="78" t="s">
        <v>841</v>
      </c>
      <c r="AK7" s="78"/>
      <c r="AL7" s="83" t="s">
        <v>1000</v>
      </c>
      <c r="AM7" s="78"/>
      <c r="AN7" s="80">
        <v>40735.89020833333</v>
      </c>
      <c r="AO7" s="83" t="s">
        <v>1079</v>
      </c>
      <c r="AP7" s="78" t="b">
        <v>0</v>
      </c>
      <c r="AQ7" s="78" t="b">
        <v>0</v>
      </c>
      <c r="AR7" s="78" t="b">
        <v>1</v>
      </c>
      <c r="AS7" s="78" t="s">
        <v>702</v>
      </c>
      <c r="AT7" s="78">
        <v>246</v>
      </c>
      <c r="AU7" s="83" t="s">
        <v>1163</v>
      </c>
      <c r="AV7" s="78" t="b">
        <v>0</v>
      </c>
      <c r="AW7" s="78" t="s">
        <v>1235</v>
      </c>
      <c r="AX7" s="83" t="s">
        <v>1240</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270</v>
      </c>
      <c r="B8" s="65"/>
      <c r="C8" s="65" t="s">
        <v>64</v>
      </c>
      <c r="D8" s="66">
        <v>163.9770535409951</v>
      </c>
      <c r="E8" s="68"/>
      <c r="F8" s="100" t="s">
        <v>1181</v>
      </c>
      <c r="G8" s="65"/>
      <c r="H8" s="69" t="s">
        <v>270</v>
      </c>
      <c r="I8" s="70"/>
      <c r="J8" s="70"/>
      <c r="K8" s="69" t="s">
        <v>1335</v>
      </c>
      <c r="L8" s="73">
        <v>1</v>
      </c>
      <c r="M8" s="74">
        <v>2632.77099609375</v>
      </c>
      <c r="N8" s="74">
        <v>1861.5936279296875</v>
      </c>
      <c r="O8" s="75"/>
      <c r="P8" s="76"/>
      <c r="Q8" s="76"/>
      <c r="R8" s="86"/>
      <c r="S8" s="48">
        <v>1</v>
      </c>
      <c r="T8" s="48">
        <v>0</v>
      </c>
      <c r="U8" s="49">
        <v>0</v>
      </c>
      <c r="V8" s="49">
        <v>0.004484</v>
      </c>
      <c r="W8" s="49">
        <v>0.00423</v>
      </c>
      <c r="X8" s="49">
        <v>0.478037</v>
      </c>
      <c r="Y8" s="49">
        <v>0</v>
      </c>
      <c r="Z8" s="49">
        <v>0</v>
      </c>
      <c r="AA8" s="71">
        <v>8</v>
      </c>
      <c r="AB8" s="71"/>
      <c r="AC8" s="72"/>
      <c r="AD8" s="78" t="s">
        <v>751</v>
      </c>
      <c r="AE8" s="78">
        <v>1692</v>
      </c>
      <c r="AF8" s="78">
        <v>2127</v>
      </c>
      <c r="AG8" s="78">
        <v>943</v>
      </c>
      <c r="AH8" s="78">
        <v>2199</v>
      </c>
      <c r="AI8" s="78"/>
      <c r="AJ8" s="78" t="s">
        <v>842</v>
      </c>
      <c r="AK8" s="78" t="s">
        <v>930</v>
      </c>
      <c r="AL8" s="83" t="s">
        <v>1001</v>
      </c>
      <c r="AM8" s="78"/>
      <c r="AN8" s="80">
        <v>41395.418900462966</v>
      </c>
      <c r="AO8" s="83" t="s">
        <v>1080</v>
      </c>
      <c r="AP8" s="78" t="b">
        <v>0</v>
      </c>
      <c r="AQ8" s="78" t="b">
        <v>0</v>
      </c>
      <c r="AR8" s="78" t="b">
        <v>0</v>
      </c>
      <c r="AS8" s="78" t="s">
        <v>702</v>
      </c>
      <c r="AT8" s="78">
        <v>45</v>
      </c>
      <c r="AU8" s="83" t="s">
        <v>1163</v>
      </c>
      <c r="AV8" s="78" t="b">
        <v>0</v>
      </c>
      <c r="AW8" s="78" t="s">
        <v>1235</v>
      </c>
      <c r="AX8" s="83" t="s">
        <v>1241</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271</v>
      </c>
      <c r="B9" s="65"/>
      <c r="C9" s="65" t="s">
        <v>64</v>
      </c>
      <c r="D9" s="66">
        <v>162.82423903526848</v>
      </c>
      <c r="E9" s="68"/>
      <c r="F9" s="100" t="s">
        <v>1182</v>
      </c>
      <c r="G9" s="65"/>
      <c r="H9" s="69" t="s">
        <v>271</v>
      </c>
      <c r="I9" s="70"/>
      <c r="J9" s="70"/>
      <c r="K9" s="69" t="s">
        <v>1336</v>
      </c>
      <c r="L9" s="73">
        <v>1</v>
      </c>
      <c r="M9" s="74">
        <v>1758.0003662109375</v>
      </c>
      <c r="N9" s="74">
        <v>3858.437744140625</v>
      </c>
      <c r="O9" s="75"/>
      <c r="P9" s="76"/>
      <c r="Q9" s="76"/>
      <c r="R9" s="86"/>
      <c r="S9" s="48">
        <v>2</v>
      </c>
      <c r="T9" s="48">
        <v>0</v>
      </c>
      <c r="U9" s="49">
        <v>0</v>
      </c>
      <c r="V9" s="49">
        <v>0.004505</v>
      </c>
      <c r="W9" s="49">
        <v>0.004978</v>
      </c>
      <c r="X9" s="49">
        <v>0.831369</v>
      </c>
      <c r="Y9" s="49">
        <v>0.5</v>
      </c>
      <c r="Z9" s="49">
        <v>0</v>
      </c>
      <c r="AA9" s="71">
        <v>9</v>
      </c>
      <c r="AB9" s="71"/>
      <c r="AC9" s="72"/>
      <c r="AD9" s="78" t="s">
        <v>752</v>
      </c>
      <c r="AE9" s="78">
        <v>19</v>
      </c>
      <c r="AF9" s="78">
        <v>892</v>
      </c>
      <c r="AG9" s="78">
        <v>887</v>
      </c>
      <c r="AH9" s="78">
        <v>11</v>
      </c>
      <c r="AI9" s="78"/>
      <c r="AJ9" s="78" t="s">
        <v>843</v>
      </c>
      <c r="AK9" s="78" t="s">
        <v>931</v>
      </c>
      <c r="AL9" s="83" t="s">
        <v>1002</v>
      </c>
      <c r="AM9" s="78"/>
      <c r="AN9" s="80">
        <v>39919.23869212963</v>
      </c>
      <c r="AO9" s="83" t="s">
        <v>1081</v>
      </c>
      <c r="AP9" s="78" t="b">
        <v>0</v>
      </c>
      <c r="AQ9" s="78" t="b">
        <v>0</v>
      </c>
      <c r="AR9" s="78" t="b">
        <v>1</v>
      </c>
      <c r="AS9" s="78" t="s">
        <v>702</v>
      </c>
      <c r="AT9" s="78">
        <v>33</v>
      </c>
      <c r="AU9" s="83" t="s">
        <v>1163</v>
      </c>
      <c r="AV9" s="78" t="b">
        <v>0</v>
      </c>
      <c r="AW9" s="78" t="s">
        <v>1235</v>
      </c>
      <c r="AX9" s="83" t="s">
        <v>1242</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213</v>
      </c>
      <c r="B10" s="65"/>
      <c r="C10" s="65" t="s">
        <v>64</v>
      </c>
      <c r="D10" s="66">
        <v>163.84076939699824</v>
      </c>
      <c r="E10" s="68"/>
      <c r="F10" s="100" t="s">
        <v>474</v>
      </c>
      <c r="G10" s="65"/>
      <c r="H10" s="69" t="s">
        <v>213</v>
      </c>
      <c r="I10" s="70"/>
      <c r="J10" s="70"/>
      <c r="K10" s="69" t="s">
        <v>1337</v>
      </c>
      <c r="L10" s="73">
        <v>1</v>
      </c>
      <c r="M10" s="74">
        <v>1278.240966796875</v>
      </c>
      <c r="N10" s="74">
        <v>3705.074462890625</v>
      </c>
      <c r="O10" s="75"/>
      <c r="P10" s="76"/>
      <c r="Q10" s="76"/>
      <c r="R10" s="86"/>
      <c r="S10" s="48">
        <v>0</v>
      </c>
      <c r="T10" s="48">
        <v>2</v>
      </c>
      <c r="U10" s="49">
        <v>0</v>
      </c>
      <c r="V10" s="49">
        <v>0.004505</v>
      </c>
      <c r="W10" s="49">
        <v>0.004978</v>
      </c>
      <c r="X10" s="49">
        <v>0.831369</v>
      </c>
      <c r="Y10" s="49">
        <v>0.5</v>
      </c>
      <c r="Z10" s="49">
        <v>0</v>
      </c>
      <c r="AA10" s="71">
        <v>10</v>
      </c>
      <c r="AB10" s="71"/>
      <c r="AC10" s="72"/>
      <c r="AD10" s="78" t="s">
        <v>753</v>
      </c>
      <c r="AE10" s="78">
        <v>3768</v>
      </c>
      <c r="AF10" s="78">
        <v>1981</v>
      </c>
      <c r="AG10" s="78">
        <v>12482</v>
      </c>
      <c r="AH10" s="78">
        <v>3182</v>
      </c>
      <c r="AI10" s="78"/>
      <c r="AJ10" s="78" t="s">
        <v>844</v>
      </c>
      <c r="AK10" s="78" t="s">
        <v>932</v>
      </c>
      <c r="AL10" s="78"/>
      <c r="AM10" s="78"/>
      <c r="AN10" s="80">
        <v>40010.39262731482</v>
      </c>
      <c r="AO10" s="83" t="s">
        <v>1082</v>
      </c>
      <c r="AP10" s="78" t="b">
        <v>0</v>
      </c>
      <c r="AQ10" s="78" t="b">
        <v>0</v>
      </c>
      <c r="AR10" s="78" t="b">
        <v>1</v>
      </c>
      <c r="AS10" s="78" t="s">
        <v>702</v>
      </c>
      <c r="AT10" s="78">
        <v>43</v>
      </c>
      <c r="AU10" s="83" t="s">
        <v>1163</v>
      </c>
      <c r="AV10" s="78" t="b">
        <v>0</v>
      </c>
      <c r="AW10" s="78" t="s">
        <v>1235</v>
      </c>
      <c r="AX10" s="83" t="s">
        <v>1243</v>
      </c>
      <c r="AY10" s="78" t="s">
        <v>66</v>
      </c>
      <c r="AZ10" s="78" t="str">
        <f>REPLACE(INDEX(GroupVertices[Group],MATCH(Vertices[[#This Row],[Vertex]],GroupVertices[Vertex],0)),1,1,"")</f>
        <v>2</v>
      </c>
      <c r="BA10" s="48" t="s">
        <v>384</v>
      </c>
      <c r="BB10" s="48" t="s">
        <v>384</v>
      </c>
      <c r="BC10" s="48" t="s">
        <v>410</v>
      </c>
      <c r="BD10" s="48" t="s">
        <v>410</v>
      </c>
      <c r="BE10" s="48" t="s">
        <v>421</v>
      </c>
      <c r="BF10" s="48" t="s">
        <v>421</v>
      </c>
      <c r="BG10" s="120" t="s">
        <v>1830</v>
      </c>
      <c r="BH10" s="120" t="s">
        <v>1830</v>
      </c>
      <c r="BI10" s="120" t="s">
        <v>1880</v>
      </c>
      <c r="BJ10" s="120" t="s">
        <v>1880</v>
      </c>
      <c r="BK10" s="120">
        <v>1</v>
      </c>
      <c r="BL10" s="123">
        <v>9.090909090909092</v>
      </c>
      <c r="BM10" s="120">
        <v>0</v>
      </c>
      <c r="BN10" s="123">
        <v>0</v>
      </c>
      <c r="BO10" s="120">
        <v>0</v>
      </c>
      <c r="BP10" s="123">
        <v>0</v>
      </c>
      <c r="BQ10" s="120">
        <v>10</v>
      </c>
      <c r="BR10" s="123">
        <v>90.9090909090909</v>
      </c>
      <c r="BS10" s="120">
        <v>11</v>
      </c>
      <c r="BT10" s="2"/>
      <c r="BU10" s="3"/>
      <c r="BV10" s="3"/>
      <c r="BW10" s="3"/>
      <c r="BX10" s="3"/>
    </row>
    <row r="11" spans="1:76" ht="15">
      <c r="A11" s="64" t="s">
        <v>263</v>
      </c>
      <c r="B11" s="65"/>
      <c r="C11" s="65" t="s">
        <v>64</v>
      </c>
      <c r="D11" s="66">
        <v>178.77975186634913</v>
      </c>
      <c r="E11" s="68"/>
      <c r="F11" s="100" t="s">
        <v>508</v>
      </c>
      <c r="G11" s="65"/>
      <c r="H11" s="69" t="s">
        <v>263</v>
      </c>
      <c r="I11" s="70"/>
      <c r="J11" s="70"/>
      <c r="K11" s="69" t="s">
        <v>1338</v>
      </c>
      <c r="L11" s="73">
        <v>9999</v>
      </c>
      <c r="M11" s="74">
        <v>2030.9171142578125</v>
      </c>
      <c r="N11" s="74">
        <v>7011.12646484375</v>
      </c>
      <c r="O11" s="75"/>
      <c r="P11" s="76"/>
      <c r="Q11" s="76"/>
      <c r="R11" s="86"/>
      <c r="S11" s="48">
        <v>19</v>
      </c>
      <c r="T11" s="48">
        <v>10</v>
      </c>
      <c r="U11" s="49">
        <v>3897.166667</v>
      </c>
      <c r="V11" s="49">
        <v>0.009009</v>
      </c>
      <c r="W11" s="49">
        <v>0.126166</v>
      </c>
      <c r="X11" s="49">
        <v>8.087979</v>
      </c>
      <c r="Y11" s="49">
        <v>0.025</v>
      </c>
      <c r="Z11" s="49">
        <v>0.08</v>
      </c>
      <c r="AA11" s="71">
        <v>11</v>
      </c>
      <c r="AB11" s="71"/>
      <c r="AC11" s="72"/>
      <c r="AD11" s="78" t="s">
        <v>754</v>
      </c>
      <c r="AE11" s="78">
        <v>5786</v>
      </c>
      <c r="AF11" s="78">
        <v>17985</v>
      </c>
      <c r="AG11" s="78">
        <v>5085</v>
      </c>
      <c r="AH11" s="78">
        <v>854</v>
      </c>
      <c r="AI11" s="78"/>
      <c r="AJ11" s="78" t="s">
        <v>845</v>
      </c>
      <c r="AK11" s="78" t="s">
        <v>933</v>
      </c>
      <c r="AL11" s="83" t="s">
        <v>1003</v>
      </c>
      <c r="AM11" s="78"/>
      <c r="AN11" s="80">
        <v>39987.65644675926</v>
      </c>
      <c r="AO11" s="83" t="s">
        <v>1083</v>
      </c>
      <c r="AP11" s="78" t="b">
        <v>0</v>
      </c>
      <c r="AQ11" s="78" t="b">
        <v>0</v>
      </c>
      <c r="AR11" s="78" t="b">
        <v>1</v>
      </c>
      <c r="AS11" s="78" t="s">
        <v>702</v>
      </c>
      <c r="AT11" s="78">
        <v>670</v>
      </c>
      <c r="AU11" s="83" t="s">
        <v>1163</v>
      </c>
      <c r="AV11" s="78" t="b">
        <v>0</v>
      </c>
      <c r="AW11" s="78" t="s">
        <v>1235</v>
      </c>
      <c r="AX11" s="83" t="s">
        <v>1244</v>
      </c>
      <c r="AY11" s="78" t="s">
        <v>66</v>
      </c>
      <c r="AZ11" s="78" t="str">
        <f>REPLACE(INDEX(GroupVertices[Group],MATCH(Vertices[[#This Row],[Vertex]],GroupVertices[Vertex],0)),1,1,"")</f>
        <v>1</v>
      </c>
      <c r="BA11" s="48" t="s">
        <v>1810</v>
      </c>
      <c r="BB11" s="48" t="s">
        <v>1810</v>
      </c>
      <c r="BC11" s="48" t="s">
        <v>1815</v>
      </c>
      <c r="BD11" s="48" t="s">
        <v>1819</v>
      </c>
      <c r="BE11" s="48" t="s">
        <v>1822</v>
      </c>
      <c r="BF11" s="48" t="s">
        <v>1825</v>
      </c>
      <c r="BG11" s="120" t="s">
        <v>1831</v>
      </c>
      <c r="BH11" s="120" t="s">
        <v>1869</v>
      </c>
      <c r="BI11" s="120" t="s">
        <v>1881</v>
      </c>
      <c r="BJ11" s="120" t="s">
        <v>1918</v>
      </c>
      <c r="BK11" s="120">
        <v>19</v>
      </c>
      <c r="BL11" s="123">
        <v>3.177257525083612</v>
      </c>
      <c r="BM11" s="120">
        <v>10</v>
      </c>
      <c r="BN11" s="123">
        <v>1.6722408026755853</v>
      </c>
      <c r="BO11" s="120">
        <v>1</v>
      </c>
      <c r="BP11" s="123">
        <v>0.16722408026755853</v>
      </c>
      <c r="BQ11" s="120">
        <v>569</v>
      </c>
      <c r="BR11" s="123">
        <v>95.15050167224081</v>
      </c>
      <c r="BS11" s="120">
        <v>598</v>
      </c>
      <c r="BT11" s="2"/>
      <c r="BU11" s="3"/>
      <c r="BV11" s="3"/>
      <c r="BW11" s="3"/>
      <c r="BX11" s="3"/>
    </row>
    <row r="12" spans="1:76" ht="15">
      <c r="A12" s="64" t="s">
        <v>260</v>
      </c>
      <c r="B12" s="65"/>
      <c r="C12" s="65" t="s">
        <v>64</v>
      </c>
      <c r="D12" s="66">
        <v>165.55272227432826</v>
      </c>
      <c r="E12" s="68"/>
      <c r="F12" s="100" t="s">
        <v>504</v>
      </c>
      <c r="G12" s="65"/>
      <c r="H12" s="69" t="s">
        <v>260</v>
      </c>
      <c r="I12" s="70"/>
      <c r="J12" s="70"/>
      <c r="K12" s="69" t="s">
        <v>1339</v>
      </c>
      <c r="L12" s="73">
        <v>986.1341572094997</v>
      </c>
      <c r="M12" s="74">
        <v>1364.2984619140625</v>
      </c>
      <c r="N12" s="74">
        <v>1564.0030517578125</v>
      </c>
      <c r="O12" s="75"/>
      <c r="P12" s="76"/>
      <c r="Q12" s="76"/>
      <c r="R12" s="86"/>
      <c r="S12" s="48">
        <v>5</v>
      </c>
      <c r="T12" s="48">
        <v>2</v>
      </c>
      <c r="U12" s="49">
        <v>384</v>
      </c>
      <c r="V12" s="49">
        <v>0.006173</v>
      </c>
      <c r="W12" s="49">
        <v>0.029686</v>
      </c>
      <c r="X12" s="49">
        <v>2.2631</v>
      </c>
      <c r="Y12" s="49">
        <v>0.05</v>
      </c>
      <c r="Z12" s="49">
        <v>0</v>
      </c>
      <c r="AA12" s="71">
        <v>12</v>
      </c>
      <c r="AB12" s="71"/>
      <c r="AC12" s="72"/>
      <c r="AD12" s="78" t="s">
        <v>755</v>
      </c>
      <c r="AE12" s="78">
        <v>92</v>
      </c>
      <c r="AF12" s="78">
        <v>3815</v>
      </c>
      <c r="AG12" s="78">
        <v>1017</v>
      </c>
      <c r="AH12" s="78">
        <v>736</v>
      </c>
      <c r="AI12" s="78"/>
      <c r="AJ12" s="78" t="s">
        <v>846</v>
      </c>
      <c r="AK12" s="78" t="s">
        <v>934</v>
      </c>
      <c r="AL12" s="83" t="s">
        <v>1004</v>
      </c>
      <c r="AM12" s="78"/>
      <c r="AN12" s="80">
        <v>39938.88270833333</v>
      </c>
      <c r="AO12" s="83" t="s">
        <v>1084</v>
      </c>
      <c r="AP12" s="78" t="b">
        <v>0</v>
      </c>
      <c r="AQ12" s="78" t="b">
        <v>0</v>
      </c>
      <c r="AR12" s="78" t="b">
        <v>0</v>
      </c>
      <c r="AS12" s="78" t="s">
        <v>702</v>
      </c>
      <c r="AT12" s="78">
        <v>178</v>
      </c>
      <c r="AU12" s="83" t="s">
        <v>1163</v>
      </c>
      <c r="AV12" s="78" t="b">
        <v>0</v>
      </c>
      <c r="AW12" s="78" t="s">
        <v>1235</v>
      </c>
      <c r="AX12" s="83" t="s">
        <v>1245</v>
      </c>
      <c r="AY12" s="78" t="s">
        <v>66</v>
      </c>
      <c r="AZ12" s="78" t="str">
        <f>REPLACE(INDEX(GroupVertices[Group],MATCH(Vertices[[#This Row],[Vertex]],GroupVertices[Vertex],0)),1,1,"")</f>
        <v>2</v>
      </c>
      <c r="BA12" s="48" t="s">
        <v>1811</v>
      </c>
      <c r="BB12" s="48" t="s">
        <v>1811</v>
      </c>
      <c r="BC12" s="48" t="s">
        <v>1816</v>
      </c>
      <c r="BD12" s="48" t="s">
        <v>1820</v>
      </c>
      <c r="BE12" s="48" t="s">
        <v>1823</v>
      </c>
      <c r="BF12" s="48" t="s">
        <v>1826</v>
      </c>
      <c r="BG12" s="120" t="s">
        <v>1832</v>
      </c>
      <c r="BH12" s="120" t="s">
        <v>1870</v>
      </c>
      <c r="BI12" s="120" t="s">
        <v>1882</v>
      </c>
      <c r="BJ12" s="120" t="s">
        <v>1882</v>
      </c>
      <c r="BK12" s="120">
        <v>5</v>
      </c>
      <c r="BL12" s="123">
        <v>3.9682539682539684</v>
      </c>
      <c r="BM12" s="120">
        <v>2</v>
      </c>
      <c r="BN12" s="123">
        <v>1.5873015873015872</v>
      </c>
      <c r="BO12" s="120">
        <v>0</v>
      </c>
      <c r="BP12" s="123">
        <v>0</v>
      </c>
      <c r="BQ12" s="120">
        <v>119</v>
      </c>
      <c r="BR12" s="123">
        <v>94.44444444444444</v>
      </c>
      <c r="BS12" s="120">
        <v>126</v>
      </c>
      <c r="BT12" s="2"/>
      <c r="BU12" s="3"/>
      <c r="BV12" s="3"/>
      <c r="BW12" s="3"/>
      <c r="BX12" s="3"/>
    </row>
    <row r="13" spans="1:76" ht="15">
      <c r="A13" s="64" t="s">
        <v>214</v>
      </c>
      <c r="B13" s="65"/>
      <c r="C13" s="65" t="s">
        <v>64</v>
      </c>
      <c r="D13" s="66">
        <v>168.30920910462027</v>
      </c>
      <c r="E13" s="68"/>
      <c r="F13" s="100" t="s">
        <v>475</v>
      </c>
      <c r="G13" s="65"/>
      <c r="H13" s="69" t="s">
        <v>214</v>
      </c>
      <c r="I13" s="70"/>
      <c r="J13" s="70"/>
      <c r="K13" s="69" t="s">
        <v>1340</v>
      </c>
      <c r="L13" s="73">
        <v>334.508959471966</v>
      </c>
      <c r="M13" s="74">
        <v>1280.3409423828125</v>
      </c>
      <c r="N13" s="74">
        <v>5618.98486328125</v>
      </c>
      <c r="O13" s="75"/>
      <c r="P13" s="76"/>
      <c r="Q13" s="76"/>
      <c r="R13" s="86"/>
      <c r="S13" s="48">
        <v>0</v>
      </c>
      <c r="T13" s="48">
        <v>2</v>
      </c>
      <c r="U13" s="49">
        <v>130</v>
      </c>
      <c r="V13" s="49">
        <v>0.005747</v>
      </c>
      <c r="W13" s="49">
        <v>0.019416</v>
      </c>
      <c r="X13" s="49">
        <v>0.848397</v>
      </c>
      <c r="Y13" s="49">
        <v>0</v>
      </c>
      <c r="Z13" s="49">
        <v>0</v>
      </c>
      <c r="AA13" s="71">
        <v>13</v>
      </c>
      <c r="AB13" s="71"/>
      <c r="AC13" s="72"/>
      <c r="AD13" s="78" t="s">
        <v>756</v>
      </c>
      <c r="AE13" s="78">
        <v>7337</v>
      </c>
      <c r="AF13" s="78">
        <v>6768</v>
      </c>
      <c r="AG13" s="78">
        <v>64493</v>
      </c>
      <c r="AH13" s="78">
        <v>2341</v>
      </c>
      <c r="AI13" s="78"/>
      <c r="AJ13" s="78" t="s">
        <v>847</v>
      </c>
      <c r="AK13" s="78" t="s">
        <v>935</v>
      </c>
      <c r="AL13" s="83" t="s">
        <v>1005</v>
      </c>
      <c r="AM13" s="78"/>
      <c r="AN13" s="80">
        <v>39302.81520833333</v>
      </c>
      <c r="AO13" s="83" t="s">
        <v>1085</v>
      </c>
      <c r="AP13" s="78" t="b">
        <v>0</v>
      </c>
      <c r="AQ13" s="78" t="b">
        <v>0</v>
      </c>
      <c r="AR13" s="78" t="b">
        <v>1</v>
      </c>
      <c r="AS13" s="78" t="s">
        <v>702</v>
      </c>
      <c r="AT13" s="78">
        <v>606</v>
      </c>
      <c r="AU13" s="83" t="s">
        <v>1165</v>
      </c>
      <c r="AV13" s="78" t="b">
        <v>0</v>
      </c>
      <c r="AW13" s="78" t="s">
        <v>1235</v>
      </c>
      <c r="AX13" s="83" t="s">
        <v>1246</v>
      </c>
      <c r="AY13" s="78" t="s">
        <v>66</v>
      </c>
      <c r="AZ13" s="78" t="str">
        <f>REPLACE(INDEX(GroupVertices[Group],MATCH(Vertices[[#This Row],[Vertex]],GroupVertices[Vertex],0)),1,1,"")</f>
        <v>1</v>
      </c>
      <c r="BA13" s="48" t="s">
        <v>385</v>
      </c>
      <c r="BB13" s="48" t="s">
        <v>385</v>
      </c>
      <c r="BC13" s="48" t="s">
        <v>411</v>
      </c>
      <c r="BD13" s="48" t="s">
        <v>411</v>
      </c>
      <c r="BE13" s="48"/>
      <c r="BF13" s="48"/>
      <c r="BG13" s="120" t="s">
        <v>1833</v>
      </c>
      <c r="BH13" s="120" t="s">
        <v>1833</v>
      </c>
      <c r="BI13" s="120" t="s">
        <v>1883</v>
      </c>
      <c r="BJ13" s="120" t="s">
        <v>1883</v>
      </c>
      <c r="BK13" s="120">
        <v>1</v>
      </c>
      <c r="BL13" s="123">
        <v>3.8461538461538463</v>
      </c>
      <c r="BM13" s="120">
        <v>0</v>
      </c>
      <c r="BN13" s="123">
        <v>0</v>
      </c>
      <c r="BO13" s="120">
        <v>0</v>
      </c>
      <c r="BP13" s="123">
        <v>0</v>
      </c>
      <c r="BQ13" s="120">
        <v>25</v>
      </c>
      <c r="BR13" s="123">
        <v>96.15384615384616</v>
      </c>
      <c r="BS13" s="120">
        <v>26</v>
      </c>
      <c r="BT13" s="2"/>
      <c r="BU13" s="3"/>
      <c r="BV13" s="3"/>
      <c r="BW13" s="3"/>
      <c r="BX13" s="3"/>
    </row>
    <row r="14" spans="1:76" ht="15">
      <c r="A14" s="64" t="s">
        <v>272</v>
      </c>
      <c r="B14" s="65"/>
      <c r="C14" s="65" t="s">
        <v>64</v>
      </c>
      <c r="D14" s="66">
        <v>212.63329330698576</v>
      </c>
      <c r="E14" s="68"/>
      <c r="F14" s="100" t="s">
        <v>1183</v>
      </c>
      <c r="G14" s="65"/>
      <c r="H14" s="69" t="s">
        <v>272</v>
      </c>
      <c r="I14" s="70"/>
      <c r="J14" s="70"/>
      <c r="K14" s="69" t="s">
        <v>1341</v>
      </c>
      <c r="L14" s="73">
        <v>1</v>
      </c>
      <c r="M14" s="74">
        <v>866.9912109375</v>
      </c>
      <c r="N14" s="74">
        <v>4211.34375</v>
      </c>
      <c r="O14" s="75"/>
      <c r="P14" s="76"/>
      <c r="Q14" s="76"/>
      <c r="R14" s="86"/>
      <c r="S14" s="48">
        <v>1</v>
      </c>
      <c r="T14" s="48">
        <v>0</v>
      </c>
      <c r="U14" s="49">
        <v>0</v>
      </c>
      <c r="V14" s="49">
        <v>0.004184</v>
      </c>
      <c r="W14" s="49">
        <v>0.00292</v>
      </c>
      <c r="X14" s="49">
        <v>0.510568</v>
      </c>
      <c r="Y14" s="49">
        <v>0</v>
      </c>
      <c r="Z14" s="49">
        <v>0</v>
      </c>
      <c r="AA14" s="71">
        <v>14</v>
      </c>
      <c r="AB14" s="71"/>
      <c r="AC14" s="72"/>
      <c r="AD14" s="78" t="s">
        <v>707</v>
      </c>
      <c r="AE14" s="78">
        <v>26</v>
      </c>
      <c r="AF14" s="78">
        <v>54252</v>
      </c>
      <c r="AG14" s="78">
        <v>1423</v>
      </c>
      <c r="AH14" s="78">
        <v>4162</v>
      </c>
      <c r="AI14" s="78"/>
      <c r="AJ14" s="78" t="s">
        <v>848</v>
      </c>
      <c r="AK14" s="78" t="s">
        <v>936</v>
      </c>
      <c r="AL14" s="83" t="s">
        <v>1006</v>
      </c>
      <c r="AM14" s="78"/>
      <c r="AN14" s="80">
        <v>41779.939791666664</v>
      </c>
      <c r="AO14" s="83" t="s">
        <v>1086</v>
      </c>
      <c r="AP14" s="78" t="b">
        <v>1</v>
      </c>
      <c r="AQ14" s="78" t="b">
        <v>0</v>
      </c>
      <c r="AR14" s="78" t="b">
        <v>0</v>
      </c>
      <c r="AS14" s="78" t="s">
        <v>702</v>
      </c>
      <c r="AT14" s="78">
        <v>589</v>
      </c>
      <c r="AU14" s="83" t="s">
        <v>1163</v>
      </c>
      <c r="AV14" s="78" t="b">
        <v>0</v>
      </c>
      <c r="AW14" s="78" t="s">
        <v>1235</v>
      </c>
      <c r="AX14" s="83" t="s">
        <v>1247</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215</v>
      </c>
      <c r="B15" s="65"/>
      <c r="C15" s="65" t="s">
        <v>64</v>
      </c>
      <c r="D15" s="66">
        <v>163.2797641193127</v>
      </c>
      <c r="E15" s="68"/>
      <c r="F15" s="100" t="s">
        <v>476</v>
      </c>
      <c r="G15" s="65"/>
      <c r="H15" s="69" t="s">
        <v>215</v>
      </c>
      <c r="I15" s="70"/>
      <c r="J15" s="70"/>
      <c r="K15" s="69" t="s">
        <v>1342</v>
      </c>
      <c r="L15" s="73">
        <v>1925.0901507998042</v>
      </c>
      <c r="M15" s="74">
        <v>4060.672607421875</v>
      </c>
      <c r="N15" s="74">
        <v>2288.006591796875</v>
      </c>
      <c r="O15" s="75"/>
      <c r="P15" s="76"/>
      <c r="Q15" s="76"/>
      <c r="R15" s="86"/>
      <c r="S15" s="48">
        <v>0</v>
      </c>
      <c r="T15" s="48">
        <v>7</v>
      </c>
      <c r="U15" s="49">
        <v>750</v>
      </c>
      <c r="V15" s="49">
        <v>0.006098</v>
      </c>
      <c r="W15" s="49">
        <v>0.021957</v>
      </c>
      <c r="X15" s="49">
        <v>3.097889</v>
      </c>
      <c r="Y15" s="49">
        <v>0</v>
      </c>
      <c r="Z15" s="49">
        <v>0</v>
      </c>
      <c r="AA15" s="71">
        <v>15</v>
      </c>
      <c r="AB15" s="71"/>
      <c r="AC15" s="72"/>
      <c r="AD15" s="78" t="s">
        <v>757</v>
      </c>
      <c r="AE15" s="78">
        <v>240</v>
      </c>
      <c r="AF15" s="78">
        <v>1380</v>
      </c>
      <c r="AG15" s="78">
        <v>2822</v>
      </c>
      <c r="AH15" s="78">
        <v>2360</v>
      </c>
      <c r="AI15" s="78"/>
      <c r="AJ15" s="78" t="s">
        <v>849</v>
      </c>
      <c r="AK15" s="78" t="s">
        <v>937</v>
      </c>
      <c r="AL15" s="83" t="s">
        <v>1007</v>
      </c>
      <c r="AM15" s="78"/>
      <c r="AN15" s="80">
        <v>42886.91868055556</v>
      </c>
      <c r="AO15" s="83" t="s">
        <v>1087</v>
      </c>
      <c r="AP15" s="78" t="b">
        <v>1</v>
      </c>
      <c r="AQ15" s="78" t="b">
        <v>0</v>
      </c>
      <c r="AR15" s="78" t="b">
        <v>0</v>
      </c>
      <c r="AS15" s="78" t="s">
        <v>702</v>
      </c>
      <c r="AT15" s="78">
        <v>24</v>
      </c>
      <c r="AU15" s="78"/>
      <c r="AV15" s="78" t="b">
        <v>1</v>
      </c>
      <c r="AW15" s="78" t="s">
        <v>1235</v>
      </c>
      <c r="AX15" s="83" t="s">
        <v>1248</v>
      </c>
      <c r="AY15" s="78" t="s">
        <v>66</v>
      </c>
      <c r="AZ15" s="78" t="str">
        <f>REPLACE(INDEX(GroupVertices[Group],MATCH(Vertices[[#This Row],[Vertex]],GroupVertices[Vertex],0)),1,1,"")</f>
        <v>6</v>
      </c>
      <c r="BA15" s="48" t="s">
        <v>386</v>
      </c>
      <c r="BB15" s="48" t="s">
        <v>386</v>
      </c>
      <c r="BC15" s="48" t="s">
        <v>412</v>
      </c>
      <c r="BD15" s="48" t="s">
        <v>412</v>
      </c>
      <c r="BE15" s="48" t="s">
        <v>1583</v>
      </c>
      <c r="BF15" s="48" t="s">
        <v>1827</v>
      </c>
      <c r="BG15" s="120" t="s">
        <v>1834</v>
      </c>
      <c r="BH15" s="120" t="s">
        <v>1871</v>
      </c>
      <c r="BI15" s="120" t="s">
        <v>1884</v>
      </c>
      <c r="BJ15" s="120" t="s">
        <v>1919</v>
      </c>
      <c r="BK15" s="120">
        <v>4</v>
      </c>
      <c r="BL15" s="123">
        <v>4.395604395604396</v>
      </c>
      <c r="BM15" s="120">
        <v>0</v>
      </c>
      <c r="BN15" s="123">
        <v>0</v>
      </c>
      <c r="BO15" s="120">
        <v>0</v>
      </c>
      <c r="BP15" s="123">
        <v>0</v>
      </c>
      <c r="BQ15" s="120">
        <v>87</v>
      </c>
      <c r="BR15" s="123">
        <v>95.6043956043956</v>
      </c>
      <c r="BS15" s="120">
        <v>91</v>
      </c>
      <c r="BT15" s="2"/>
      <c r="BU15" s="3"/>
      <c r="BV15" s="3"/>
      <c r="BW15" s="3"/>
      <c r="BX15" s="3"/>
    </row>
    <row r="16" spans="1:76" ht="15">
      <c r="A16" s="64" t="s">
        <v>273</v>
      </c>
      <c r="B16" s="65"/>
      <c r="C16" s="65" t="s">
        <v>64</v>
      </c>
      <c r="D16" s="66">
        <v>872.6816724626897</v>
      </c>
      <c r="E16" s="68"/>
      <c r="F16" s="100" t="s">
        <v>1184</v>
      </c>
      <c r="G16" s="65"/>
      <c r="H16" s="69" t="s">
        <v>273</v>
      </c>
      <c r="I16" s="70"/>
      <c r="J16" s="70"/>
      <c r="K16" s="69" t="s">
        <v>1343</v>
      </c>
      <c r="L16" s="73">
        <v>1</v>
      </c>
      <c r="M16" s="74">
        <v>4794.84228515625</v>
      </c>
      <c r="N16" s="74">
        <v>2447.560791015625</v>
      </c>
      <c r="O16" s="75"/>
      <c r="P16" s="76"/>
      <c r="Q16" s="76"/>
      <c r="R16" s="86"/>
      <c r="S16" s="48">
        <v>1</v>
      </c>
      <c r="T16" s="48">
        <v>0</v>
      </c>
      <c r="U16" s="49">
        <v>0</v>
      </c>
      <c r="V16" s="49">
        <v>0.004367</v>
      </c>
      <c r="W16" s="49">
        <v>0.003303</v>
      </c>
      <c r="X16" s="49">
        <v>0.526172</v>
      </c>
      <c r="Y16" s="49">
        <v>0</v>
      </c>
      <c r="Z16" s="49">
        <v>0</v>
      </c>
      <c r="AA16" s="71">
        <v>16</v>
      </c>
      <c r="AB16" s="71"/>
      <c r="AC16" s="72"/>
      <c r="AD16" s="78" t="s">
        <v>758</v>
      </c>
      <c r="AE16" s="78">
        <v>395</v>
      </c>
      <c r="AF16" s="78">
        <v>761356</v>
      </c>
      <c r="AG16" s="78">
        <v>18551</v>
      </c>
      <c r="AH16" s="78">
        <v>2888</v>
      </c>
      <c r="AI16" s="78"/>
      <c r="AJ16" s="78" t="s">
        <v>850</v>
      </c>
      <c r="AK16" s="78" t="s">
        <v>938</v>
      </c>
      <c r="AL16" s="83" t="s">
        <v>1008</v>
      </c>
      <c r="AM16" s="78"/>
      <c r="AN16" s="80">
        <v>39969.05174768518</v>
      </c>
      <c r="AO16" s="83" t="s">
        <v>1088</v>
      </c>
      <c r="AP16" s="78" t="b">
        <v>0</v>
      </c>
      <c r="AQ16" s="78" t="b">
        <v>0</v>
      </c>
      <c r="AR16" s="78" t="b">
        <v>1</v>
      </c>
      <c r="AS16" s="78" t="s">
        <v>702</v>
      </c>
      <c r="AT16" s="78">
        <v>8481</v>
      </c>
      <c r="AU16" s="83" t="s">
        <v>1163</v>
      </c>
      <c r="AV16" s="78" t="b">
        <v>1</v>
      </c>
      <c r="AW16" s="78" t="s">
        <v>1235</v>
      </c>
      <c r="AX16" s="83" t="s">
        <v>1249</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274</v>
      </c>
      <c r="B17" s="65"/>
      <c r="C17" s="65" t="s">
        <v>64</v>
      </c>
      <c r="D17" s="66">
        <v>167.08358526168988</v>
      </c>
      <c r="E17" s="68"/>
      <c r="F17" s="100" t="s">
        <v>1185</v>
      </c>
      <c r="G17" s="65"/>
      <c r="H17" s="69" t="s">
        <v>274</v>
      </c>
      <c r="I17" s="70"/>
      <c r="J17" s="70"/>
      <c r="K17" s="69" t="s">
        <v>1344</v>
      </c>
      <c r="L17" s="73">
        <v>1</v>
      </c>
      <c r="M17" s="74">
        <v>4475.1103515625</v>
      </c>
      <c r="N17" s="74">
        <v>512.460205078125</v>
      </c>
      <c r="O17" s="75"/>
      <c r="P17" s="76"/>
      <c r="Q17" s="76"/>
      <c r="R17" s="86"/>
      <c r="S17" s="48">
        <v>1</v>
      </c>
      <c r="T17" s="48">
        <v>0</v>
      </c>
      <c r="U17" s="49">
        <v>0</v>
      </c>
      <c r="V17" s="49">
        <v>0.004367</v>
      </c>
      <c r="W17" s="49">
        <v>0.003303</v>
      </c>
      <c r="X17" s="49">
        <v>0.526172</v>
      </c>
      <c r="Y17" s="49">
        <v>0</v>
      </c>
      <c r="Z17" s="49">
        <v>0</v>
      </c>
      <c r="AA17" s="71">
        <v>17</v>
      </c>
      <c r="AB17" s="71"/>
      <c r="AC17" s="72"/>
      <c r="AD17" s="78" t="s">
        <v>759</v>
      </c>
      <c r="AE17" s="78">
        <v>1</v>
      </c>
      <c r="AF17" s="78">
        <v>5455</v>
      </c>
      <c r="AG17" s="78">
        <v>384</v>
      </c>
      <c r="AH17" s="78">
        <v>8</v>
      </c>
      <c r="AI17" s="78">
        <v>-21600</v>
      </c>
      <c r="AJ17" s="78" t="s">
        <v>851</v>
      </c>
      <c r="AK17" s="78" t="s">
        <v>939</v>
      </c>
      <c r="AL17" s="83" t="s">
        <v>1009</v>
      </c>
      <c r="AM17" s="78" t="s">
        <v>1073</v>
      </c>
      <c r="AN17" s="80">
        <v>39859.891539351855</v>
      </c>
      <c r="AO17" s="78"/>
      <c r="AP17" s="78" t="b">
        <v>0</v>
      </c>
      <c r="AQ17" s="78" t="b">
        <v>0</v>
      </c>
      <c r="AR17" s="78" t="b">
        <v>0</v>
      </c>
      <c r="AS17" s="78" t="s">
        <v>702</v>
      </c>
      <c r="AT17" s="78">
        <v>118</v>
      </c>
      <c r="AU17" s="83" t="s">
        <v>1166</v>
      </c>
      <c r="AV17" s="78" t="b">
        <v>0</v>
      </c>
      <c r="AW17" s="78" t="s">
        <v>1235</v>
      </c>
      <c r="AX17" s="83" t="s">
        <v>1250</v>
      </c>
      <c r="AY17" s="78" t="s">
        <v>65</v>
      </c>
      <c r="AZ17" s="78" t="str">
        <f>REPLACE(INDEX(GroupVertices[Group],MATCH(Vertices[[#This Row],[Vertex]],GroupVertices[Vertex],0)),1,1,"")</f>
        <v>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275</v>
      </c>
      <c r="B18" s="65"/>
      <c r="C18" s="65" t="s">
        <v>64</v>
      </c>
      <c r="D18" s="66">
        <v>249.08183420180853</v>
      </c>
      <c r="E18" s="68"/>
      <c r="F18" s="100" t="s">
        <v>1186</v>
      </c>
      <c r="G18" s="65"/>
      <c r="H18" s="69" t="s">
        <v>275</v>
      </c>
      <c r="I18" s="70"/>
      <c r="J18" s="70"/>
      <c r="K18" s="69" t="s">
        <v>1345</v>
      </c>
      <c r="L18" s="73">
        <v>1</v>
      </c>
      <c r="M18" s="74">
        <v>3740.94091796875</v>
      </c>
      <c r="N18" s="74">
        <v>352.9058837890625</v>
      </c>
      <c r="O18" s="75"/>
      <c r="P18" s="76"/>
      <c r="Q18" s="76"/>
      <c r="R18" s="86"/>
      <c r="S18" s="48">
        <v>1</v>
      </c>
      <c r="T18" s="48">
        <v>0</v>
      </c>
      <c r="U18" s="49">
        <v>0</v>
      </c>
      <c r="V18" s="49">
        <v>0.004367</v>
      </c>
      <c r="W18" s="49">
        <v>0.003303</v>
      </c>
      <c r="X18" s="49">
        <v>0.526172</v>
      </c>
      <c r="Y18" s="49">
        <v>0</v>
      </c>
      <c r="Z18" s="49">
        <v>0</v>
      </c>
      <c r="AA18" s="71">
        <v>18</v>
      </c>
      <c r="AB18" s="71"/>
      <c r="AC18" s="72"/>
      <c r="AD18" s="78" t="s">
        <v>760</v>
      </c>
      <c r="AE18" s="78">
        <v>648</v>
      </c>
      <c r="AF18" s="78">
        <v>93299</v>
      </c>
      <c r="AG18" s="78">
        <v>30022</v>
      </c>
      <c r="AH18" s="78">
        <v>3349</v>
      </c>
      <c r="AI18" s="78"/>
      <c r="AJ18" s="78" t="s">
        <v>852</v>
      </c>
      <c r="AK18" s="78" t="s">
        <v>940</v>
      </c>
      <c r="AL18" s="83" t="s">
        <v>1010</v>
      </c>
      <c r="AM18" s="78"/>
      <c r="AN18" s="80">
        <v>40204.6587037037</v>
      </c>
      <c r="AO18" s="83" t="s">
        <v>1089</v>
      </c>
      <c r="AP18" s="78" t="b">
        <v>0</v>
      </c>
      <c r="AQ18" s="78" t="b">
        <v>0</v>
      </c>
      <c r="AR18" s="78" t="b">
        <v>1</v>
      </c>
      <c r="AS18" s="78" t="s">
        <v>702</v>
      </c>
      <c r="AT18" s="78">
        <v>2196</v>
      </c>
      <c r="AU18" s="83" t="s">
        <v>1163</v>
      </c>
      <c r="AV18" s="78" t="b">
        <v>1</v>
      </c>
      <c r="AW18" s="78" t="s">
        <v>1235</v>
      </c>
      <c r="AX18" s="83" t="s">
        <v>1251</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276</v>
      </c>
      <c r="B19" s="65"/>
      <c r="C19" s="65" t="s">
        <v>64</v>
      </c>
      <c r="D19" s="66">
        <v>1000</v>
      </c>
      <c r="E19" s="68"/>
      <c r="F19" s="100" t="s">
        <v>1187</v>
      </c>
      <c r="G19" s="65"/>
      <c r="H19" s="69" t="s">
        <v>276</v>
      </c>
      <c r="I19" s="70"/>
      <c r="J19" s="70"/>
      <c r="K19" s="69" t="s">
        <v>1346</v>
      </c>
      <c r="L19" s="73">
        <v>1</v>
      </c>
      <c r="M19" s="74">
        <v>3646.23486328125</v>
      </c>
      <c r="N19" s="74">
        <v>4063.55224609375</v>
      </c>
      <c r="O19" s="75"/>
      <c r="P19" s="76"/>
      <c r="Q19" s="76"/>
      <c r="R19" s="86"/>
      <c r="S19" s="48">
        <v>1</v>
      </c>
      <c r="T19" s="48">
        <v>0</v>
      </c>
      <c r="U19" s="49">
        <v>0</v>
      </c>
      <c r="V19" s="49">
        <v>0.004367</v>
      </c>
      <c r="W19" s="49">
        <v>0.003303</v>
      </c>
      <c r="X19" s="49">
        <v>0.526172</v>
      </c>
      <c r="Y19" s="49">
        <v>0</v>
      </c>
      <c r="Z19" s="49">
        <v>0</v>
      </c>
      <c r="AA19" s="71">
        <v>19</v>
      </c>
      <c r="AB19" s="71"/>
      <c r="AC19" s="72"/>
      <c r="AD19" s="78" t="s">
        <v>761</v>
      </c>
      <c r="AE19" s="78">
        <v>266</v>
      </c>
      <c r="AF19" s="78">
        <v>1159752</v>
      </c>
      <c r="AG19" s="78">
        <v>23908</v>
      </c>
      <c r="AH19" s="78">
        <v>513</v>
      </c>
      <c r="AI19" s="78"/>
      <c r="AJ19" s="78" t="s">
        <v>853</v>
      </c>
      <c r="AK19" s="78" t="s">
        <v>941</v>
      </c>
      <c r="AL19" s="83" t="s">
        <v>1011</v>
      </c>
      <c r="AM19" s="78"/>
      <c r="AN19" s="80">
        <v>40319.81990740741</v>
      </c>
      <c r="AO19" s="83" t="s">
        <v>1090</v>
      </c>
      <c r="AP19" s="78" t="b">
        <v>0</v>
      </c>
      <c r="AQ19" s="78" t="b">
        <v>0</v>
      </c>
      <c r="AR19" s="78" t="b">
        <v>0</v>
      </c>
      <c r="AS19" s="78" t="s">
        <v>702</v>
      </c>
      <c r="AT19" s="78">
        <v>11298</v>
      </c>
      <c r="AU19" s="83" t="s">
        <v>1163</v>
      </c>
      <c r="AV19" s="78" t="b">
        <v>1</v>
      </c>
      <c r="AW19" s="78" t="s">
        <v>1235</v>
      </c>
      <c r="AX19" s="83" t="s">
        <v>1252</v>
      </c>
      <c r="AY19" s="78" t="s">
        <v>65</v>
      </c>
      <c r="AZ19" s="78" t="str">
        <f>REPLACE(INDEX(GroupVertices[Group],MATCH(Vertices[[#This Row],[Vertex]],GroupVertices[Vertex],0)),1,1,"")</f>
        <v>6</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277</v>
      </c>
      <c r="B20" s="65"/>
      <c r="C20" s="65" t="s">
        <v>64</v>
      </c>
      <c r="D20" s="66">
        <v>1000</v>
      </c>
      <c r="E20" s="68"/>
      <c r="F20" s="100" t="s">
        <v>1188</v>
      </c>
      <c r="G20" s="65"/>
      <c r="H20" s="69" t="s">
        <v>277</v>
      </c>
      <c r="I20" s="70"/>
      <c r="J20" s="70"/>
      <c r="K20" s="69" t="s">
        <v>1347</v>
      </c>
      <c r="L20" s="73">
        <v>1</v>
      </c>
      <c r="M20" s="74">
        <v>4380.404296875</v>
      </c>
      <c r="N20" s="74">
        <v>4223.10693359375</v>
      </c>
      <c r="O20" s="75"/>
      <c r="P20" s="76"/>
      <c r="Q20" s="76"/>
      <c r="R20" s="86"/>
      <c r="S20" s="48">
        <v>1</v>
      </c>
      <c r="T20" s="48">
        <v>0</v>
      </c>
      <c r="U20" s="49">
        <v>0</v>
      </c>
      <c r="V20" s="49">
        <v>0.004367</v>
      </c>
      <c r="W20" s="49">
        <v>0.003303</v>
      </c>
      <c r="X20" s="49">
        <v>0.526172</v>
      </c>
      <c r="Y20" s="49">
        <v>0</v>
      </c>
      <c r="Z20" s="49">
        <v>0</v>
      </c>
      <c r="AA20" s="71">
        <v>20</v>
      </c>
      <c r="AB20" s="71"/>
      <c r="AC20" s="72"/>
      <c r="AD20" s="78" t="s">
        <v>762</v>
      </c>
      <c r="AE20" s="78">
        <v>272</v>
      </c>
      <c r="AF20" s="78">
        <v>897751</v>
      </c>
      <c r="AG20" s="78">
        <v>11576</v>
      </c>
      <c r="AH20" s="78">
        <v>1560</v>
      </c>
      <c r="AI20" s="78"/>
      <c r="AJ20" s="78" t="s">
        <v>854</v>
      </c>
      <c r="AK20" s="78" t="s">
        <v>942</v>
      </c>
      <c r="AL20" s="83" t="s">
        <v>1012</v>
      </c>
      <c r="AM20" s="78"/>
      <c r="AN20" s="80">
        <v>39615.581770833334</v>
      </c>
      <c r="AO20" s="83" t="s">
        <v>1091</v>
      </c>
      <c r="AP20" s="78" t="b">
        <v>0</v>
      </c>
      <c r="AQ20" s="78" t="b">
        <v>0</v>
      </c>
      <c r="AR20" s="78" t="b">
        <v>0</v>
      </c>
      <c r="AS20" s="78" t="s">
        <v>702</v>
      </c>
      <c r="AT20" s="78">
        <v>10189</v>
      </c>
      <c r="AU20" s="83" t="s">
        <v>1167</v>
      </c>
      <c r="AV20" s="78" t="b">
        <v>1</v>
      </c>
      <c r="AW20" s="78" t="s">
        <v>1235</v>
      </c>
      <c r="AX20" s="83" t="s">
        <v>1253</v>
      </c>
      <c r="AY20" s="78" t="s">
        <v>65</v>
      </c>
      <c r="AZ20" s="78" t="str">
        <f>REPLACE(INDEX(GroupVertices[Group],MATCH(Vertices[[#This Row],[Vertex]],GroupVertices[Vertex],0)),1,1,"")</f>
        <v>6</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278</v>
      </c>
      <c r="B21" s="65"/>
      <c r="C21" s="65" t="s">
        <v>64</v>
      </c>
      <c r="D21" s="66">
        <v>220.33614780192974</v>
      </c>
      <c r="E21" s="68"/>
      <c r="F21" s="100" t="s">
        <v>1189</v>
      </c>
      <c r="G21" s="65"/>
      <c r="H21" s="69" t="s">
        <v>278</v>
      </c>
      <c r="I21" s="70"/>
      <c r="J21" s="70"/>
      <c r="K21" s="69" t="s">
        <v>1348</v>
      </c>
      <c r="L21" s="73">
        <v>1</v>
      </c>
      <c r="M21" s="74">
        <v>3326.5029296875</v>
      </c>
      <c r="N21" s="74">
        <v>2128.4521484375</v>
      </c>
      <c r="O21" s="75"/>
      <c r="P21" s="76"/>
      <c r="Q21" s="76"/>
      <c r="R21" s="86"/>
      <c r="S21" s="48">
        <v>1</v>
      </c>
      <c r="T21" s="48">
        <v>0</v>
      </c>
      <c r="U21" s="49">
        <v>0</v>
      </c>
      <c r="V21" s="49">
        <v>0.004367</v>
      </c>
      <c r="W21" s="49">
        <v>0.003303</v>
      </c>
      <c r="X21" s="49">
        <v>0.526172</v>
      </c>
      <c r="Y21" s="49">
        <v>0</v>
      </c>
      <c r="Z21" s="49">
        <v>0</v>
      </c>
      <c r="AA21" s="71">
        <v>21</v>
      </c>
      <c r="AB21" s="71"/>
      <c r="AC21" s="72"/>
      <c r="AD21" s="78" t="s">
        <v>763</v>
      </c>
      <c r="AE21" s="78">
        <v>549</v>
      </c>
      <c r="AF21" s="78">
        <v>62504</v>
      </c>
      <c r="AG21" s="78">
        <v>10467</v>
      </c>
      <c r="AH21" s="78">
        <v>4757</v>
      </c>
      <c r="AI21" s="78"/>
      <c r="AJ21" s="78" t="s">
        <v>855</v>
      </c>
      <c r="AK21" s="78" t="s">
        <v>943</v>
      </c>
      <c r="AL21" s="83" t="s">
        <v>1013</v>
      </c>
      <c r="AM21" s="78"/>
      <c r="AN21" s="80">
        <v>40051.597407407404</v>
      </c>
      <c r="AO21" s="83" t="s">
        <v>1092</v>
      </c>
      <c r="AP21" s="78" t="b">
        <v>0</v>
      </c>
      <c r="AQ21" s="78" t="b">
        <v>0</v>
      </c>
      <c r="AR21" s="78" t="b">
        <v>1</v>
      </c>
      <c r="AS21" s="78" t="s">
        <v>702</v>
      </c>
      <c r="AT21" s="78">
        <v>1255</v>
      </c>
      <c r="AU21" s="83" t="s">
        <v>1163</v>
      </c>
      <c r="AV21" s="78" t="b">
        <v>1</v>
      </c>
      <c r="AW21" s="78" t="s">
        <v>1235</v>
      </c>
      <c r="AX21" s="83" t="s">
        <v>1254</v>
      </c>
      <c r="AY21" s="78" t="s">
        <v>65</v>
      </c>
      <c r="AZ21" s="78" t="str">
        <f>REPLACE(INDEX(GroupVertices[Group],MATCH(Vertices[[#This Row],[Vertex]],GroupVertices[Vertex],0)),1,1,"")</f>
        <v>6</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216</v>
      </c>
      <c r="B22" s="65"/>
      <c r="C22" s="65" t="s">
        <v>64</v>
      </c>
      <c r="D22" s="66">
        <v>162.4769945039889</v>
      </c>
      <c r="E22" s="68"/>
      <c r="F22" s="100" t="s">
        <v>477</v>
      </c>
      <c r="G22" s="65"/>
      <c r="H22" s="69" t="s">
        <v>216</v>
      </c>
      <c r="I22" s="70"/>
      <c r="J22" s="70"/>
      <c r="K22" s="69" t="s">
        <v>1349</v>
      </c>
      <c r="L22" s="73">
        <v>1</v>
      </c>
      <c r="M22" s="74">
        <v>8610.25</v>
      </c>
      <c r="N22" s="74">
        <v>5290.64697265625</v>
      </c>
      <c r="O22" s="75"/>
      <c r="P22" s="76"/>
      <c r="Q22" s="76"/>
      <c r="R22" s="86"/>
      <c r="S22" s="48">
        <v>0</v>
      </c>
      <c r="T22" s="48">
        <v>1</v>
      </c>
      <c r="U22" s="49">
        <v>0</v>
      </c>
      <c r="V22" s="49">
        <v>0.333333</v>
      </c>
      <c r="W22" s="49">
        <v>0</v>
      </c>
      <c r="X22" s="49">
        <v>0.638294</v>
      </c>
      <c r="Y22" s="49">
        <v>0</v>
      </c>
      <c r="Z22" s="49">
        <v>0</v>
      </c>
      <c r="AA22" s="71">
        <v>22</v>
      </c>
      <c r="AB22" s="71"/>
      <c r="AC22" s="72"/>
      <c r="AD22" s="78" t="s">
        <v>764</v>
      </c>
      <c r="AE22" s="78">
        <v>798</v>
      </c>
      <c r="AF22" s="78">
        <v>520</v>
      </c>
      <c r="AG22" s="78">
        <v>1779</v>
      </c>
      <c r="AH22" s="78">
        <v>1126</v>
      </c>
      <c r="AI22" s="78"/>
      <c r="AJ22" s="78" t="s">
        <v>856</v>
      </c>
      <c r="AK22" s="78"/>
      <c r="AL22" s="83" t="s">
        <v>1014</v>
      </c>
      <c r="AM22" s="78"/>
      <c r="AN22" s="80">
        <v>41858.83431712963</v>
      </c>
      <c r="AO22" s="83" t="s">
        <v>1093</v>
      </c>
      <c r="AP22" s="78" t="b">
        <v>0</v>
      </c>
      <c r="AQ22" s="78" t="b">
        <v>0</v>
      </c>
      <c r="AR22" s="78" t="b">
        <v>0</v>
      </c>
      <c r="AS22" s="78" t="s">
        <v>703</v>
      </c>
      <c r="AT22" s="78">
        <v>206</v>
      </c>
      <c r="AU22" s="83" t="s">
        <v>1163</v>
      </c>
      <c r="AV22" s="78" t="b">
        <v>0</v>
      </c>
      <c r="AW22" s="78" t="s">
        <v>1235</v>
      </c>
      <c r="AX22" s="83" t="s">
        <v>1255</v>
      </c>
      <c r="AY22" s="78" t="s">
        <v>66</v>
      </c>
      <c r="AZ22" s="78" t="str">
        <f>REPLACE(INDEX(GroupVertices[Group],MATCH(Vertices[[#This Row],[Vertex]],GroupVertices[Vertex],0)),1,1,"")</f>
        <v>13</v>
      </c>
      <c r="BA22" s="48"/>
      <c r="BB22" s="48"/>
      <c r="BC22" s="48"/>
      <c r="BD22" s="48"/>
      <c r="BE22" s="48"/>
      <c r="BF22" s="48"/>
      <c r="BG22" s="120" t="s">
        <v>1835</v>
      </c>
      <c r="BH22" s="120" t="s">
        <v>1835</v>
      </c>
      <c r="BI22" s="120" t="s">
        <v>1885</v>
      </c>
      <c r="BJ22" s="120" t="s">
        <v>1885</v>
      </c>
      <c r="BK22" s="120">
        <v>0</v>
      </c>
      <c r="BL22" s="123">
        <v>0</v>
      </c>
      <c r="BM22" s="120">
        <v>0</v>
      </c>
      <c r="BN22" s="123">
        <v>0</v>
      </c>
      <c r="BO22" s="120">
        <v>0</v>
      </c>
      <c r="BP22" s="123">
        <v>0</v>
      </c>
      <c r="BQ22" s="120">
        <v>22</v>
      </c>
      <c r="BR22" s="123">
        <v>100</v>
      </c>
      <c r="BS22" s="120">
        <v>22</v>
      </c>
      <c r="BT22" s="2"/>
      <c r="BU22" s="3"/>
      <c r="BV22" s="3"/>
      <c r="BW22" s="3"/>
      <c r="BX22" s="3"/>
    </row>
    <row r="23" spans="1:76" ht="15">
      <c r="A23" s="64" t="s">
        <v>220</v>
      </c>
      <c r="B23" s="65"/>
      <c r="C23" s="65" t="s">
        <v>64</v>
      </c>
      <c r="D23" s="66">
        <v>165.31935901405973</v>
      </c>
      <c r="E23" s="68"/>
      <c r="F23" s="100" t="s">
        <v>1190</v>
      </c>
      <c r="G23" s="65"/>
      <c r="H23" s="69" t="s">
        <v>220</v>
      </c>
      <c r="I23" s="70"/>
      <c r="J23" s="70"/>
      <c r="K23" s="69" t="s">
        <v>1350</v>
      </c>
      <c r="L23" s="73">
        <v>6.130907068799478</v>
      </c>
      <c r="M23" s="74">
        <v>8610.25</v>
      </c>
      <c r="N23" s="74">
        <v>4626.0078125</v>
      </c>
      <c r="O23" s="75"/>
      <c r="P23" s="76"/>
      <c r="Q23" s="76"/>
      <c r="R23" s="86"/>
      <c r="S23" s="48">
        <v>3</v>
      </c>
      <c r="T23" s="48">
        <v>1</v>
      </c>
      <c r="U23" s="49">
        <v>2</v>
      </c>
      <c r="V23" s="49">
        <v>0.5</v>
      </c>
      <c r="W23" s="49">
        <v>0</v>
      </c>
      <c r="X23" s="49">
        <v>1.723394</v>
      </c>
      <c r="Y23" s="49">
        <v>0</v>
      </c>
      <c r="Z23" s="49">
        <v>0</v>
      </c>
      <c r="AA23" s="71">
        <v>23</v>
      </c>
      <c r="AB23" s="71"/>
      <c r="AC23" s="72"/>
      <c r="AD23" s="78" t="s">
        <v>765</v>
      </c>
      <c r="AE23" s="78">
        <v>3422</v>
      </c>
      <c r="AF23" s="78">
        <v>3565</v>
      </c>
      <c r="AG23" s="78">
        <v>2371</v>
      </c>
      <c r="AH23" s="78">
        <v>138</v>
      </c>
      <c r="AI23" s="78"/>
      <c r="AJ23" s="78" t="s">
        <v>857</v>
      </c>
      <c r="AK23" s="78" t="s">
        <v>944</v>
      </c>
      <c r="AL23" s="83" t="s">
        <v>1015</v>
      </c>
      <c r="AM23" s="78"/>
      <c r="AN23" s="80">
        <v>41141.52997685185</v>
      </c>
      <c r="AO23" s="83" t="s">
        <v>1094</v>
      </c>
      <c r="AP23" s="78" t="b">
        <v>0</v>
      </c>
      <c r="AQ23" s="78" t="b">
        <v>0</v>
      </c>
      <c r="AR23" s="78" t="b">
        <v>0</v>
      </c>
      <c r="AS23" s="78" t="s">
        <v>703</v>
      </c>
      <c r="AT23" s="78">
        <v>241</v>
      </c>
      <c r="AU23" s="83" t="s">
        <v>1163</v>
      </c>
      <c r="AV23" s="78" t="b">
        <v>0</v>
      </c>
      <c r="AW23" s="78" t="s">
        <v>1235</v>
      </c>
      <c r="AX23" s="83" t="s">
        <v>1256</v>
      </c>
      <c r="AY23" s="78" t="s">
        <v>66</v>
      </c>
      <c r="AZ23" s="78" t="str">
        <f>REPLACE(INDEX(GroupVertices[Group],MATCH(Vertices[[#This Row],[Vertex]],GroupVertices[Vertex],0)),1,1,"")</f>
        <v>13</v>
      </c>
      <c r="BA23" s="48" t="s">
        <v>388</v>
      </c>
      <c r="BB23" s="48" t="s">
        <v>388</v>
      </c>
      <c r="BC23" s="48" t="s">
        <v>414</v>
      </c>
      <c r="BD23" s="48" t="s">
        <v>414</v>
      </c>
      <c r="BE23" s="48" t="s">
        <v>426</v>
      </c>
      <c r="BF23" s="48" t="s">
        <v>426</v>
      </c>
      <c r="BG23" s="120" t="s">
        <v>1836</v>
      </c>
      <c r="BH23" s="120" t="s">
        <v>1836</v>
      </c>
      <c r="BI23" s="120" t="s">
        <v>1746</v>
      </c>
      <c r="BJ23" s="120" t="s">
        <v>1746</v>
      </c>
      <c r="BK23" s="120">
        <v>0</v>
      </c>
      <c r="BL23" s="123">
        <v>0</v>
      </c>
      <c r="BM23" s="120">
        <v>0</v>
      </c>
      <c r="BN23" s="123">
        <v>0</v>
      </c>
      <c r="BO23" s="120">
        <v>0</v>
      </c>
      <c r="BP23" s="123">
        <v>0</v>
      </c>
      <c r="BQ23" s="120">
        <v>38</v>
      </c>
      <c r="BR23" s="123">
        <v>100</v>
      </c>
      <c r="BS23" s="120">
        <v>38</v>
      </c>
      <c r="BT23" s="2"/>
      <c r="BU23" s="3"/>
      <c r="BV23" s="3"/>
      <c r="BW23" s="3"/>
      <c r="BX23" s="3"/>
    </row>
    <row r="24" spans="1:76" ht="15">
      <c r="A24" s="64" t="s">
        <v>217</v>
      </c>
      <c r="B24" s="65"/>
      <c r="C24" s="65" t="s">
        <v>64</v>
      </c>
      <c r="D24" s="66">
        <v>162.68795489127166</v>
      </c>
      <c r="E24" s="68"/>
      <c r="F24" s="100" t="s">
        <v>478</v>
      </c>
      <c r="G24" s="65"/>
      <c r="H24" s="69" t="s">
        <v>217</v>
      </c>
      <c r="I24" s="70"/>
      <c r="J24" s="70"/>
      <c r="K24" s="69" t="s">
        <v>1351</v>
      </c>
      <c r="L24" s="73">
        <v>334.508959471966</v>
      </c>
      <c r="M24" s="74">
        <v>4533.1865234375</v>
      </c>
      <c r="N24" s="74">
        <v>8396.7666015625</v>
      </c>
      <c r="O24" s="75"/>
      <c r="P24" s="76"/>
      <c r="Q24" s="76"/>
      <c r="R24" s="86"/>
      <c r="S24" s="48">
        <v>0</v>
      </c>
      <c r="T24" s="48">
        <v>2</v>
      </c>
      <c r="U24" s="49">
        <v>130</v>
      </c>
      <c r="V24" s="49">
        <v>0.003521</v>
      </c>
      <c r="W24" s="49">
        <v>0.001511</v>
      </c>
      <c r="X24" s="49">
        <v>0.930045</v>
      </c>
      <c r="Y24" s="49">
        <v>0</v>
      </c>
      <c r="Z24" s="49">
        <v>0</v>
      </c>
      <c r="AA24" s="71">
        <v>24</v>
      </c>
      <c r="AB24" s="71"/>
      <c r="AC24" s="72"/>
      <c r="AD24" s="78" t="s">
        <v>766</v>
      </c>
      <c r="AE24" s="78">
        <v>1</v>
      </c>
      <c r="AF24" s="78">
        <v>746</v>
      </c>
      <c r="AG24" s="78">
        <v>37061</v>
      </c>
      <c r="AH24" s="78">
        <v>0</v>
      </c>
      <c r="AI24" s="78"/>
      <c r="AJ24" s="78" t="s">
        <v>858</v>
      </c>
      <c r="AK24" s="78"/>
      <c r="AL24" s="83" t="s">
        <v>1016</v>
      </c>
      <c r="AM24" s="78"/>
      <c r="AN24" s="80">
        <v>43211.82541666667</v>
      </c>
      <c r="AO24" s="83" t="s">
        <v>1095</v>
      </c>
      <c r="AP24" s="78" t="b">
        <v>1</v>
      </c>
      <c r="AQ24" s="78" t="b">
        <v>0</v>
      </c>
      <c r="AR24" s="78" t="b">
        <v>0</v>
      </c>
      <c r="AS24" s="78" t="s">
        <v>702</v>
      </c>
      <c r="AT24" s="78">
        <v>42</v>
      </c>
      <c r="AU24" s="78"/>
      <c r="AV24" s="78" t="b">
        <v>0</v>
      </c>
      <c r="AW24" s="78" t="s">
        <v>1235</v>
      </c>
      <c r="AX24" s="83" t="s">
        <v>1257</v>
      </c>
      <c r="AY24" s="78" t="s">
        <v>66</v>
      </c>
      <c r="AZ24" s="78" t="str">
        <f>REPLACE(INDEX(GroupVertices[Group],MATCH(Vertices[[#This Row],[Vertex]],GroupVertices[Vertex],0)),1,1,"")</f>
        <v>3</v>
      </c>
      <c r="BA24" s="48"/>
      <c r="BB24" s="48"/>
      <c r="BC24" s="48"/>
      <c r="BD24" s="48"/>
      <c r="BE24" s="48"/>
      <c r="BF24" s="48"/>
      <c r="BG24" s="120" t="s">
        <v>1837</v>
      </c>
      <c r="BH24" s="120" t="s">
        <v>1837</v>
      </c>
      <c r="BI24" s="120" t="s">
        <v>1886</v>
      </c>
      <c r="BJ24" s="120" t="s">
        <v>1886</v>
      </c>
      <c r="BK24" s="120">
        <v>0</v>
      </c>
      <c r="BL24" s="123">
        <v>0</v>
      </c>
      <c r="BM24" s="120">
        <v>0</v>
      </c>
      <c r="BN24" s="123">
        <v>0</v>
      </c>
      <c r="BO24" s="120">
        <v>0</v>
      </c>
      <c r="BP24" s="123">
        <v>0</v>
      </c>
      <c r="BQ24" s="120">
        <v>22</v>
      </c>
      <c r="BR24" s="123">
        <v>100</v>
      </c>
      <c r="BS24" s="120">
        <v>22</v>
      </c>
      <c r="BT24" s="2"/>
      <c r="BU24" s="3"/>
      <c r="BV24" s="3"/>
      <c r="BW24" s="3"/>
      <c r="BX24" s="3"/>
    </row>
    <row r="25" spans="1:76" ht="15">
      <c r="A25" s="64" t="s">
        <v>279</v>
      </c>
      <c r="B25" s="65"/>
      <c r="C25" s="65" t="s">
        <v>64</v>
      </c>
      <c r="D25" s="66">
        <v>222.68471565327232</v>
      </c>
      <c r="E25" s="68"/>
      <c r="F25" s="100" t="s">
        <v>1191</v>
      </c>
      <c r="G25" s="65"/>
      <c r="H25" s="69" t="s">
        <v>279</v>
      </c>
      <c r="I25" s="70"/>
      <c r="J25" s="70"/>
      <c r="K25" s="69" t="s">
        <v>1352</v>
      </c>
      <c r="L25" s="73">
        <v>1</v>
      </c>
      <c r="M25" s="74">
        <v>4794.84228515625</v>
      </c>
      <c r="N25" s="74">
        <v>9646.09375</v>
      </c>
      <c r="O25" s="75"/>
      <c r="P25" s="76"/>
      <c r="Q25" s="76"/>
      <c r="R25" s="86"/>
      <c r="S25" s="48">
        <v>1</v>
      </c>
      <c r="T25" s="48">
        <v>0</v>
      </c>
      <c r="U25" s="49">
        <v>0</v>
      </c>
      <c r="V25" s="49">
        <v>0.002865</v>
      </c>
      <c r="W25" s="49">
        <v>0.000227</v>
      </c>
      <c r="X25" s="49">
        <v>0.545269</v>
      </c>
      <c r="Y25" s="49">
        <v>0</v>
      </c>
      <c r="Z25" s="49">
        <v>0</v>
      </c>
      <c r="AA25" s="71">
        <v>25</v>
      </c>
      <c r="AB25" s="71"/>
      <c r="AC25" s="72"/>
      <c r="AD25" s="78" t="s">
        <v>767</v>
      </c>
      <c r="AE25" s="78">
        <v>3185</v>
      </c>
      <c r="AF25" s="78">
        <v>65020</v>
      </c>
      <c r="AG25" s="78">
        <v>3991</v>
      </c>
      <c r="AH25" s="78">
        <v>14910</v>
      </c>
      <c r="AI25" s="78"/>
      <c r="AJ25" s="78" t="s">
        <v>859</v>
      </c>
      <c r="AK25" s="78" t="s">
        <v>945</v>
      </c>
      <c r="AL25" s="83" t="s">
        <v>1017</v>
      </c>
      <c r="AM25" s="78"/>
      <c r="AN25" s="80">
        <v>39300.76042824074</v>
      </c>
      <c r="AO25" s="83" t="s">
        <v>1096</v>
      </c>
      <c r="AP25" s="78" t="b">
        <v>0</v>
      </c>
      <c r="AQ25" s="78" t="b">
        <v>0</v>
      </c>
      <c r="AR25" s="78" t="b">
        <v>1</v>
      </c>
      <c r="AS25" s="78" t="s">
        <v>702</v>
      </c>
      <c r="AT25" s="78">
        <v>1141</v>
      </c>
      <c r="AU25" s="83" t="s">
        <v>1163</v>
      </c>
      <c r="AV25" s="78" t="b">
        <v>0</v>
      </c>
      <c r="AW25" s="78" t="s">
        <v>1235</v>
      </c>
      <c r="AX25" s="83" t="s">
        <v>1258</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222</v>
      </c>
      <c r="B26" s="65"/>
      <c r="C26" s="65" t="s">
        <v>64</v>
      </c>
      <c r="D26" s="66">
        <v>162.08494422673775</v>
      </c>
      <c r="E26" s="68"/>
      <c r="F26" s="100" t="s">
        <v>1192</v>
      </c>
      <c r="G26" s="65"/>
      <c r="H26" s="69" t="s">
        <v>222</v>
      </c>
      <c r="I26" s="70"/>
      <c r="J26" s="70"/>
      <c r="K26" s="69" t="s">
        <v>1353</v>
      </c>
      <c r="L26" s="73">
        <v>992.1202146012812</v>
      </c>
      <c r="M26" s="74">
        <v>4249.6650390625</v>
      </c>
      <c r="N26" s="74">
        <v>7143.236328125</v>
      </c>
      <c r="O26" s="75"/>
      <c r="P26" s="76"/>
      <c r="Q26" s="76"/>
      <c r="R26" s="86"/>
      <c r="S26" s="48">
        <v>2</v>
      </c>
      <c r="T26" s="48">
        <v>3</v>
      </c>
      <c r="U26" s="49">
        <v>386.333333</v>
      </c>
      <c r="V26" s="49">
        <v>0.004525</v>
      </c>
      <c r="W26" s="49">
        <v>0.009819</v>
      </c>
      <c r="X26" s="49">
        <v>1.862161</v>
      </c>
      <c r="Y26" s="49">
        <v>0</v>
      </c>
      <c r="Z26" s="49">
        <v>0</v>
      </c>
      <c r="AA26" s="71">
        <v>26</v>
      </c>
      <c r="AB26" s="71"/>
      <c r="AC26" s="72"/>
      <c r="AD26" s="78" t="s">
        <v>768</v>
      </c>
      <c r="AE26" s="78">
        <v>96</v>
      </c>
      <c r="AF26" s="78">
        <v>100</v>
      </c>
      <c r="AG26" s="78">
        <v>314</v>
      </c>
      <c r="AH26" s="78">
        <v>22</v>
      </c>
      <c r="AI26" s="78"/>
      <c r="AJ26" s="78" t="s">
        <v>860</v>
      </c>
      <c r="AK26" s="78" t="s">
        <v>946</v>
      </c>
      <c r="AL26" s="83" t="s">
        <v>1018</v>
      </c>
      <c r="AM26" s="78"/>
      <c r="AN26" s="80">
        <v>41540.57923611111</v>
      </c>
      <c r="AO26" s="83" t="s">
        <v>1097</v>
      </c>
      <c r="AP26" s="78" t="b">
        <v>0</v>
      </c>
      <c r="AQ26" s="78" t="b">
        <v>0</v>
      </c>
      <c r="AR26" s="78" t="b">
        <v>0</v>
      </c>
      <c r="AS26" s="78" t="s">
        <v>702</v>
      </c>
      <c r="AT26" s="78">
        <v>29</v>
      </c>
      <c r="AU26" s="83" t="s">
        <v>1163</v>
      </c>
      <c r="AV26" s="78" t="b">
        <v>0</v>
      </c>
      <c r="AW26" s="78" t="s">
        <v>1235</v>
      </c>
      <c r="AX26" s="83" t="s">
        <v>1259</v>
      </c>
      <c r="AY26" s="78" t="s">
        <v>66</v>
      </c>
      <c r="AZ26" s="78" t="str">
        <f>REPLACE(INDEX(GroupVertices[Group],MATCH(Vertices[[#This Row],[Vertex]],GroupVertices[Vertex],0)),1,1,"")</f>
        <v>3</v>
      </c>
      <c r="BA26" s="48" t="s">
        <v>1528</v>
      </c>
      <c r="BB26" s="48" t="s">
        <v>1528</v>
      </c>
      <c r="BC26" s="48" t="s">
        <v>411</v>
      </c>
      <c r="BD26" s="48" t="s">
        <v>411</v>
      </c>
      <c r="BE26" s="48" t="s">
        <v>428</v>
      </c>
      <c r="BF26" s="48" t="s">
        <v>428</v>
      </c>
      <c r="BG26" s="120" t="s">
        <v>1838</v>
      </c>
      <c r="BH26" s="120" t="s">
        <v>1872</v>
      </c>
      <c r="BI26" s="120" t="s">
        <v>1887</v>
      </c>
      <c r="BJ26" s="120" t="s">
        <v>1920</v>
      </c>
      <c r="BK26" s="120">
        <v>0</v>
      </c>
      <c r="BL26" s="123">
        <v>0</v>
      </c>
      <c r="BM26" s="120">
        <v>0</v>
      </c>
      <c r="BN26" s="123">
        <v>0</v>
      </c>
      <c r="BO26" s="120">
        <v>0</v>
      </c>
      <c r="BP26" s="123">
        <v>0</v>
      </c>
      <c r="BQ26" s="120">
        <v>69</v>
      </c>
      <c r="BR26" s="123">
        <v>100</v>
      </c>
      <c r="BS26" s="120">
        <v>69</v>
      </c>
      <c r="BT26" s="2"/>
      <c r="BU26" s="3"/>
      <c r="BV26" s="3"/>
      <c r="BW26" s="3"/>
      <c r="BX26" s="3"/>
    </row>
    <row r="27" spans="1:76" ht="15">
      <c r="A27" s="64" t="s">
        <v>218</v>
      </c>
      <c r="B27" s="65"/>
      <c r="C27" s="65" t="s">
        <v>64</v>
      </c>
      <c r="D27" s="66">
        <v>162.57874088546598</v>
      </c>
      <c r="E27" s="68"/>
      <c r="F27" s="100" t="s">
        <v>1193</v>
      </c>
      <c r="G27" s="65"/>
      <c r="H27" s="69" t="s">
        <v>218</v>
      </c>
      <c r="I27" s="70"/>
      <c r="J27" s="70"/>
      <c r="K27" s="69" t="s">
        <v>1354</v>
      </c>
      <c r="L27" s="73">
        <v>1</v>
      </c>
      <c r="M27" s="74">
        <v>2285.548095703125</v>
      </c>
      <c r="N27" s="74">
        <v>5445.958984375</v>
      </c>
      <c r="O27" s="75"/>
      <c r="P27" s="76"/>
      <c r="Q27" s="76"/>
      <c r="R27" s="86"/>
      <c r="S27" s="48">
        <v>0</v>
      </c>
      <c r="T27" s="48">
        <v>1</v>
      </c>
      <c r="U27" s="49">
        <v>0</v>
      </c>
      <c r="V27" s="49">
        <v>0.005682</v>
      </c>
      <c r="W27" s="49">
        <v>0.018977</v>
      </c>
      <c r="X27" s="49">
        <v>0.414414</v>
      </c>
      <c r="Y27" s="49">
        <v>0</v>
      </c>
      <c r="Z27" s="49">
        <v>0</v>
      </c>
      <c r="AA27" s="71">
        <v>27</v>
      </c>
      <c r="AB27" s="71"/>
      <c r="AC27" s="72"/>
      <c r="AD27" s="78" t="s">
        <v>769</v>
      </c>
      <c r="AE27" s="78">
        <v>476</v>
      </c>
      <c r="AF27" s="78">
        <v>629</v>
      </c>
      <c r="AG27" s="78">
        <v>1096</v>
      </c>
      <c r="AH27" s="78">
        <v>1116</v>
      </c>
      <c r="AI27" s="78"/>
      <c r="AJ27" s="78" t="s">
        <v>861</v>
      </c>
      <c r="AK27" s="78" t="s">
        <v>947</v>
      </c>
      <c r="AL27" s="83" t="s">
        <v>1019</v>
      </c>
      <c r="AM27" s="78"/>
      <c r="AN27" s="80">
        <v>40409.817037037035</v>
      </c>
      <c r="AO27" s="83" t="s">
        <v>1098</v>
      </c>
      <c r="AP27" s="78" t="b">
        <v>0</v>
      </c>
      <c r="AQ27" s="78" t="b">
        <v>0</v>
      </c>
      <c r="AR27" s="78" t="b">
        <v>1</v>
      </c>
      <c r="AS27" s="78" t="s">
        <v>702</v>
      </c>
      <c r="AT27" s="78">
        <v>52</v>
      </c>
      <c r="AU27" s="83" t="s">
        <v>1168</v>
      </c>
      <c r="AV27" s="78" t="b">
        <v>0</v>
      </c>
      <c r="AW27" s="78" t="s">
        <v>1235</v>
      </c>
      <c r="AX27" s="83" t="s">
        <v>1260</v>
      </c>
      <c r="AY27" s="78" t="s">
        <v>66</v>
      </c>
      <c r="AZ27" s="78" t="str">
        <f>REPLACE(INDEX(GroupVertices[Group],MATCH(Vertices[[#This Row],[Vertex]],GroupVertices[Vertex],0)),1,1,"")</f>
        <v>1</v>
      </c>
      <c r="BA27" s="48" t="s">
        <v>387</v>
      </c>
      <c r="BB27" s="48" t="s">
        <v>387</v>
      </c>
      <c r="BC27" s="48" t="s">
        <v>413</v>
      </c>
      <c r="BD27" s="48" t="s">
        <v>413</v>
      </c>
      <c r="BE27" s="48" t="s">
        <v>425</v>
      </c>
      <c r="BF27" s="48" t="s">
        <v>425</v>
      </c>
      <c r="BG27" s="120" t="s">
        <v>1839</v>
      </c>
      <c r="BH27" s="120" t="s">
        <v>1839</v>
      </c>
      <c r="BI27" s="120" t="s">
        <v>1888</v>
      </c>
      <c r="BJ27" s="120" t="s">
        <v>1888</v>
      </c>
      <c r="BK27" s="120">
        <v>0</v>
      </c>
      <c r="BL27" s="123">
        <v>0</v>
      </c>
      <c r="BM27" s="120">
        <v>0</v>
      </c>
      <c r="BN27" s="123">
        <v>0</v>
      </c>
      <c r="BO27" s="120">
        <v>0</v>
      </c>
      <c r="BP27" s="123">
        <v>0</v>
      </c>
      <c r="BQ27" s="120">
        <v>24</v>
      </c>
      <c r="BR27" s="123">
        <v>100</v>
      </c>
      <c r="BS27" s="120">
        <v>24</v>
      </c>
      <c r="BT27" s="2"/>
      <c r="BU27" s="3"/>
      <c r="BV27" s="3"/>
      <c r="BW27" s="3"/>
      <c r="BX27" s="3"/>
    </row>
    <row r="28" spans="1:76" ht="15">
      <c r="A28" s="64" t="s">
        <v>219</v>
      </c>
      <c r="B28" s="65"/>
      <c r="C28" s="65" t="s">
        <v>64</v>
      </c>
      <c r="D28" s="66">
        <v>162.95118864885458</v>
      </c>
      <c r="E28" s="68"/>
      <c r="F28" s="100" t="s">
        <v>479</v>
      </c>
      <c r="G28" s="65"/>
      <c r="H28" s="69" t="s">
        <v>219</v>
      </c>
      <c r="I28" s="70"/>
      <c r="J28" s="70"/>
      <c r="K28" s="69" t="s">
        <v>1355</v>
      </c>
      <c r="L28" s="73">
        <v>1</v>
      </c>
      <c r="M28" s="74">
        <v>5924.392578125</v>
      </c>
      <c r="N28" s="74">
        <v>5622.96728515625</v>
      </c>
      <c r="O28" s="75"/>
      <c r="P28" s="76"/>
      <c r="Q28" s="76"/>
      <c r="R28" s="86"/>
      <c r="S28" s="48">
        <v>0</v>
      </c>
      <c r="T28" s="48">
        <v>2</v>
      </c>
      <c r="U28" s="49">
        <v>0</v>
      </c>
      <c r="V28" s="49">
        <v>0.166667</v>
      </c>
      <c r="W28" s="49">
        <v>0</v>
      </c>
      <c r="X28" s="49">
        <v>0.782965</v>
      </c>
      <c r="Y28" s="49">
        <v>0.5</v>
      </c>
      <c r="Z28" s="49">
        <v>0</v>
      </c>
      <c r="AA28" s="71">
        <v>28</v>
      </c>
      <c r="AB28" s="71"/>
      <c r="AC28" s="72"/>
      <c r="AD28" s="78" t="s">
        <v>770</v>
      </c>
      <c r="AE28" s="78">
        <v>976</v>
      </c>
      <c r="AF28" s="78">
        <v>1028</v>
      </c>
      <c r="AG28" s="78">
        <v>36625</v>
      </c>
      <c r="AH28" s="78">
        <v>40770</v>
      </c>
      <c r="AI28" s="78"/>
      <c r="AJ28" s="78" t="s">
        <v>862</v>
      </c>
      <c r="AK28" s="78" t="s">
        <v>948</v>
      </c>
      <c r="AL28" s="83" t="s">
        <v>1020</v>
      </c>
      <c r="AM28" s="78"/>
      <c r="AN28" s="80">
        <v>39784.52868055556</v>
      </c>
      <c r="AO28" s="83" t="s">
        <v>1099</v>
      </c>
      <c r="AP28" s="78" t="b">
        <v>0</v>
      </c>
      <c r="AQ28" s="78" t="b">
        <v>0</v>
      </c>
      <c r="AR28" s="78" t="b">
        <v>1</v>
      </c>
      <c r="AS28" s="78" t="s">
        <v>702</v>
      </c>
      <c r="AT28" s="78">
        <v>29</v>
      </c>
      <c r="AU28" s="83" t="s">
        <v>1164</v>
      </c>
      <c r="AV28" s="78" t="b">
        <v>0</v>
      </c>
      <c r="AW28" s="78" t="s">
        <v>1235</v>
      </c>
      <c r="AX28" s="83" t="s">
        <v>1261</v>
      </c>
      <c r="AY28" s="78" t="s">
        <v>66</v>
      </c>
      <c r="AZ28" s="78" t="str">
        <f>REPLACE(INDEX(GroupVertices[Group],MATCH(Vertices[[#This Row],[Vertex]],GroupVertices[Vertex],0)),1,1,"")</f>
        <v>9</v>
      </c>
      <c r="BA28" s="48"/>
      <c r="BB28" s="48"/>
      <c r="BC28" s="48"/>
      <c r="BD28" s="48"/>
      <c r="BE28" s="48"/>
      <c r="BF28" s="48"/>
      <c r="BG28" s="120" t="s">
        <v>1840</v>
      </c>
      <c r="BH28" s="120" t="s">
        <v>1840</v>
      </c>
      <c r="BI28" s="120" t="s">
        <v>1889</v>
      </c>
      <c r="BJ28" s="120" t="s">
        <v>1889</v>
      </c>
      <c r="BK28" s="120">
        <v>1</v>
      </c>
      <c r="BL28" s="123">
        <v>4.545454545454546</v>
      </c>
      <c r="BM28" s="120">
        <v>0</v>
      </c>
      <c r="BN28" s="123">
        <v>0</v>
      </c>
      <c r="BO28" s="120">
        <v>0</v>
      </c>
      <c r="BP28" s="123">
        <v>0</v>
      </c>
      <c r="BQ28" s="120">
        <v>21</v>
      </c>
      <c r="BR28" s="123">
        <v>95.45454545454545</v>
      </c>
      <c r="BS28" s="120">
        <v>22</v>
      </c>
      <c r="BT28" s="2"/>
      <c r="BU28" s="3"/>
      <c r="BV28" s="3"/>
      <c r="BW28" s="3"/>
      <c r="BX28" s="3"/>
    </row>
    <row r="29" spans="1:76" ht="15">
      <c r="A29" s="64" t="s">
        <v>280</v>
      </c>
      <c r="B29" s="65"/>
      <c r="C29" s="65" t="s">
        <v>64</v>
      </c>
      <c r="D29" s="66">
        <v>172.45187370090738</v>
      </c>
      <c r="E29" s="68"/>
      <c r="F29" s="100" t="s">
        <v>1194</v>
      </c>
      <c r="G29" s="65"/>
      <c r="H29" s="69" t="s">
        <v>280</v>
      </c>
      <c r="I29" s="70"/>
      <c r="J29" s="70"/>
      <c r="K29" s="69" t="s">
        <v>1356</v>
      </c>
      <c r="L29" s="73">
        <v>3.565453534399739</v>
      </c>
      <c r="M29" s="74">
        <v>5187.41943359375</v>
      </c>
      <c r="N29" s="74">
        <v>4879.9296875</v>
      </c>
      <c r="O29" s="75"/>
      <c r="P29" s="76"/>
      <c r="Q29" s="76"/>
      <c r="R29" s="86"/>
      <c r="S29" s="48">
        <v>3</v>
      </c>
      <c r="T29" s="48">
        <v>0</v>
      </c>
      <c r="U29" s="49">
        <v>1</v>
      </c>
      <c r="V29" s="49">
        <v>0.2</v>
      </c>
      <c r="W29" s="49">
        <v>0</v>
      </c>
      <c r="X29" s="49">
        <v>1.12869</v>
      </c>
      <c r="Y29" s="49">
        <v>0.3333333333333333</v>
      </c>
      <c r="Z29" s="49">
        <v>0</v>
      </c>
      <c r="AA29" s="71">
        <v>29</v>
      </c>
      <c r="AB29" s="71"/>
      <c r="AC29" s="72"/>
      <c r="AD29" s="78" t="s">
        <v>771</v>
      </c>
      <c r="AE29" s="78">
        <v>4597</v>
      </c>
      <c r="AF29" s="78">
        <v>11206</v>
      </c>
      <c r="AG29" s="78">
        <v>9633</v>
      </c>
      <c r="AH29" s="78">
        <v>3333</v>
      </c>
      <c r="AI29" s="78">
        <v>-25200</v>
      </c>
      <c r="AJ29" s="78" t="s">
        <v>863</v>
      </c>
      <c r="AK29" s="78" t="s">
        <v>949</v>
      </c>
      <c r="AL29" s="83" t="s">
        <v>1021</v>
      </c>
      <c r="AM29" s="78" t="s">
        <v>1074</v>
      </c>
      <c r="AN29" s="80">
        <v>41171.10375</v>
      </c>
      <c r="AO29" s="83" t="s">
        <v>1100</v>
      </c>
      <c r="AP29" s="78" t="b">
        <v>0</v>
      </c>
      <c r="AQ29" s="78" t="b">
        <v>0</v>
      </c>
      <c r="AR29" s="78" t="b">
        <v>0</v>
      </c>
      <c r="AS29" s="78" t="s">
        <v>702</v>
      </c>
      <c r="AT29" s="78">
        <v>106</v>
      </c>
      <c r="AU29" s="83" t="s">
        <v>1169</v>
      </c>
      <c r="AV29" s="78" t="b">
        <v>0</v>
      </c>
      <c r="AW29" s="78" t="s">
        <v>1235</v>
      </c>
      <c r="AX29" s="83" t="s">
        <v>1262</v>
      </c>
      <c r="AY29" s="78" t="s">
        <v>65</v>
      </c>
      <c r="AZ29" s="78" t="str">
        <f>REPLACE(INDEX(GroupVertices[Group],MATCH(Vertices[[#This Row],[Vertex]],GroupVertices[Vertex],0)),1,1,"")</f>
        <v>9</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255</v>
      </c>
      <c r="B30" s="65"/>
      <c r="C30" s="65" t="s">
        <v>64</v>
      </c>
      <c r="D30" s="66">
        <v>162.91665088633482</v>
      </c>
      <c r="E30" s="68"/>
      <c r="F30" s="100" t="s">
        <v>499</v>
      </c>
      <c r="G30" s="65"/>
      <c r="H30" s="69" t="s">
        <v>255</v>
      </c>
      <c r="I30" s="70"/>
      <c r="J30" s="70"/>
      <c r="K30" s="69" t="s">
        <v>1357</v>
      </c>
      <c r="L30" s="73">
        <v>18.95817474079817</v>
      </c>
      <c r="M30" s="74">
        <v>5852.8408203125</v>
      </c>
      <c r="N30" s="74">
        <v>4064.890380859375</v>
      </c>
      <c r="O30" s="75"/>
      <c r="P30" s="76"/>
      <c r="Q30" s="76"/>
      <c r="R30" s="86"/>
      <c r="S30" s="48">
        <v>4</v>
      </c>
      <c r="T30" s="48">
        <v>2</v>
      </c>
      <c r="U30" s="49">
        <v>7</v>
      </c>
      <c r="V30" s="49">
        <v>0.25</v>
      </c>
      <c r="W30" s="49">
        <v>0</v>
      </c>
      <c r="X30" s="49">
        <v>1.84218</v>
      </c>
      <c r="Y30" s="49">
        <v>0.16666666666666666</v>
      </c>
      <c r="Z30" s="49">
        <v>0</v>
      </c>
      <c r="AA30" s="71">
        <v>30</v>
      </c>
      <c r="AB30" s="71"/>
      <c r="AC30" s="72"/>
      <c r="AD30" s="78" t="s">
        <v>772</v>
      </c>
      <c r="AE30" s="78">
        <v>75</v>
      </c>
      <c r="AF30" s="78">
        <v>991</v>
      </c>
      <c r="AG30" s="78">
        <v>1236</v>
      </c>
      <c r="AH30" s="78">
        <v>724</v>
      </c>
      <c r="AI30" s="78"/>
      <c r="AJ30" s="78" t="s">
        <v>864</v>
      </c>
      <c r="AK30" s="78" t="s">
        <v>950</v>
      </c>
      <c r="AL30" s="83" t="s">
        <v>1022</v>
      </c>
      <c r="AM30" s="78"/>
      <c r="AN30" s="80">
        <v>41807.955972222226</v>
      </c>
      <c r="AO30" s="83" t="s">
        <v>1101</v>
      </c>
      <c r="AP30" s="78" t="b">
        <v>0</v>
      </c>
      <c r="AQ30" s="78" t="b">
        <v>0</v>
      </c>
      <c r="AR30" s="78" t="b">
        <v>0</v>
      </c>
      <c r="AS30" s="78" t="s">
        <v>702</v>
      </c>
      <c r="AT30" s="78">
        <v>14</v>
      </c>
      <c r="AU30" s="83" t="s">
        <v>1163</v>
      </c>
      <c r="AV30" s="78" t="b">
        <v>0</v>
      </c>
      <c r="AW30" s="78" t="s">
        <v>1235</v>
      </c>
      <c r="AX30" s="83" t="s">
        <v>1263</v>
      </c>
      <c r="AY30" s="78" t="s">
        <v>66</v>
      </c>
      <c r="AZ30" s="78" t="str">
        <f>REPLACE(INDEX(GroupVertices[Group],MATCH(Vertices[[#This Row],[Vertex]],GroupVertices[Vertex],0)),1,1,"")</f>
        <v>9</v>
      </c>
      <c r="BA30" s="48"/>
      <c r="BB30" s="48"/>
      <c r="BC30" s="48"/>
      <c r="BD30" s="48"/>
      <c r="BE30" s="48"/>
      <c r="BF30" s="48"/>
      <c r="BG30" s="120" t="s">
        <v>1841</v>
      </c>
      <c r="BH30" s="120" t="s">
        <v>1873</v>
      </c>
      <c r="BI30" s="120" t="s">
        <v>1890</v>
      </c>
      <c r="BJ30" s="120" t="s">
        <v>1890</v>
      </c>
      <c r="BK30" s="120">
        <v>1</v>
      </c>
      <c r="BL30" s="123">
        <v>1.5873015873015872</v>
      </c>
      <c r="BM30" s="120">
        <v>1</v>
      </c>
      <c r="BN30" s="123">
        <v>1.5873015873015872</v>
      </c>
      <c r="BO30" s="120">
        <v>0</v>
      </c>
      <c r="BP30" s="123">
        <v>0</v>
      </c>
      <c r="BQ30" s="120">
        <v>61</v>
      </c>
      <c r="BR30" s="123">
        <v>96.82539682539682</v>
      </c>
      <c r="BS30" s="120">
        <v>63</v>
      </c>
      <c r="BT30" s="2"/>
      <c r="BU30" s="3"/>
      <c r="BV30" s="3"/>
      <c r="BW30" s="3"/>
      <c r="BX30" s="3"/>
    </row>
    <row r="31" spans="1:76" ht="15">
      <c r="A31" s="64" t="s">
        <v>221</v>
      </c>
      <c r="B31" s="65"/>
      <c r="C31" s="65" t="s">
        <v>64</v>
      </c>
      <c r="D31" s="66">
        <v>162.03453776251973</v>
      </c>
      <c r="E31" s="68"/>
      <c r="F31" s="100" t="s">
        <v>1195</v>
      </c>
      <c r="G31" s="65"/>
      <c r="H31" s="69" t="s">
        <v>221</v>
      </c>
      <c r="I31" s="70"/>
      <c r="J31" s="70"/>
      <c r="K31" s="69" t="s">
        <v>1358</v>
      </c>
      <c r="L31" s="73">
        <v>1</v>
      </c>
      <c r="M31" s="74">
        <v>9406.1416015625</v>
      </c>
      <c r="N31" s="74">
        <v>5290.64697265625</v>
      </c>
      <c r="O31" s="75"/>
      <c r="P31" s="76"/>
      <c r="Q31" s="76"/>
      <c r="R31" s="86"/>
      <c r="S31" s="48">
        <v>0</v>
      </c>
      <c r="T31" s="48">
        <v>1</v>
      </c>
      <c r="U31" s="49">
        <v>0</v>
      </c>
      <c r="V31" s="49">
        <v>0.333333</v>
      </c>
      <c r="W31" s="49">
        <v>0</v>
      </c>
      <c r="X31" s="49">
        <v>0.638294</v>
      </c>
      <c r="Y31" s="49">
        <v>0</v>
      </c>
      <c r="Z31" s="49">
        <v>0</v>
      </c>
      <c r="AA31" s="71">
        <v>31</v>
      </c>
      <c r="AB31" s="71"/>
      <c r="AC31" s="72"/>
      <c r="AD31" s="78" t="s">
        <v>773</v>
      </c>
      <c r="AE31" s="78">
        <v>220</v>
      </c>
      <c r="AF31" s="78">
        <v>46</v>
      </c>
      <c r="AG31" s="78">
        <v>141</v>
      </c>
      <c r="AH31" s="78">
        <v>90</v>
      </c>
      <c r="AI31" s="78"/>
      <c r="AJ31" s="78" t="s">
        <v>865</v>
      </c>
      <c r="AK31" s="78" t="s">
        <v>951</v>
      </c>
      <c r="AL31" s="83" t="s">
        <v>1023</v>
      </c>
      <c r="AM31" s="78"/>
      <c r="AN31" s="80">
        <v>43307.46805555555</v>
      </c>
      <c r="AO31" s="83" t="s">
        <v>1102</v>
      </c>
      <c r="AP31" s="78" t="b">
        <v>0</v>
      </c>
      <c r="AQ31" s="78" t="b">
        <v>0</v>
      </c>
      <c r="AR31" s="78" t="b">
        <v>0</v>
      </c>
      <c r="AS31" s="78" t="s">
        <v>703</v>
      </c>
      <c r="AT31" s="78">
        <v>2</v>
      </c>
      <c r="AU31" s="83" t="s">
        <v>1163</v>
      </c>
      <c r="AV31" s="78" t="b">
        <v>0</v>
      </c>
      <c r="AW31" s="78" t="s">
        <v>1235</v>
      </c>
      <c r="AX31" s="83" t="s">
        <v>1264</v>
      </c>
      <c r="AY31" s="78" t="s">
        <v>66</v>
      </c>
      <c r="AZ31" s="78" t="str">
        <f>REPLACE(INDEX(GroupVertices[Group],MATCH(Vertices[[#This Row],[Vertex]],GroupVertices[Vertex],0)),1,1,"")</f>
        <v>13</v>
      </c>
      <c r="BA31" s="48" t="s">
        <v>389</v>
      </c>
      <c r="BB31" s="48" t="s">
        <v>389</v>
      </c>
      <c r="BC31" s="48" t="s">
        <v>415</v>
      </c>
      <c r="BD31" s="48" t="s">
        <v>415</v>
      </c>
      <c r="BE31" s="48" t="s">
        <v>427</v>
      </c>
      <c r="BF31" s="48" t="s">
        <v>427</v>
      </c>
      <c r="BG31" s="120" t="s">
        <v>1842</v>
      </c>
      <c r="BH31" s="120" t="s">
        <v>1842</v>
      </c>
      <c r="BI31" s="120" t="s">
        <v>1891</v>
      </c>
      <c r="BJ31" s="120" t="s">
        <v>1891</v>
      </c>
      <c r="BK31" s="120">
        <v>0</v>
      </c>
      <c r="BL31" s="123">
        <v>0</v>
      </c>
      <c r="BM31" s="120">
        <v>1</v>
      </c>
      <c r="BN31" s="123">
        <v>3.3333333333333335</v>
      </c>
      <c r="BO31" s="120">
        <v>0</v>
      </c>
      <c r="BP31" s="123">
        <v>0</v>
      </c>
      <c r="BQ31" s="120">
        <v>29</v>
      </c>
      <c r="BR31" s="123">
        <v>96.66666666666667</v>
      </c>
      <c r="BS31" s="120">
        <v>30</v>
      </c>
      <c r="BT31" s="2"/>
      <c r="BU31" s="3"/>
      <c r="BV31" s="3"/>
      <c r="BW31" s="3"/>
      <c r="BX31" s="3"/>
    </row>
    <row r="32" spans="1:76" ht="15">
      <c r="A32" s="64" t="s">
        <v>281</v>
      </c>
      <c r="B32" s="65"/>
      <c r="C32" s="65" t="s">
        <v>64</v>
      </c>
      <c r="D32" s="66">
        <v>1000</v>
      </c>
      <c r="E32" s="68"/>
      <c r="F32" s="100" t="s">
        <v>1196</v>
      </c>
      <c r="G32" s="65"/>
      <c r="H32" s="69" t="s">
        <v>281</v>
      </c>
      <c r="I32" s="70"/>
      <c r="J32" s="70"/>
      <c r="K32" s="69" t="s">
        <v>1359</v>
      </c>
      <c r="L32" s="73">
        <v>402.9210545777769</v>
      </c>
      <c r="M32" s="74">
        <v>4486.1103515625</v>
      </c>
      <c r="N32" s="74">
        <v>5383.1484375</v>
      </c>
      <c r="O32" s="75"/>
      <c r="P32" s="76"/>
      <c r="Q32" s="76"/>
      <c r="R32" s="86"/>
      <c r="S32" s="48">
        <v>2</v>
      </c>
      <c r="T32" s="48">
        <v>0</v>
      </c>
      <c r="U32" s="49">
        <v>156.666667</v>
      </c>
      <c r="V32" s="49">
        <v>0.005952</v>
      </c>
      <c r="W32" s="49">
        <v>0.020454</v>
      </c>
      <c r="X32" s="49">
        <v>0.730981</v>
      </c>
      <c r="Y32" s="49">
        <v>0</v>
      </c>
      <c r="Z32" s="49">
        <v>0</v>
      </c>
      <c r="AA32" s="71">
        <v>32</v>
      </c>
      <c r="AB32" s="71"/>
      <c r="AC32" s="72"/>
      <c r="AD32" s="78" t="s">
        <v>774</v>
      </c>
      <c r="AE32" s="78">
        <v>2567</v>
      </c>
      <c r="AF32" s="78">
        <v>8551917</v>
      </c>
      <c r="AG32" s="78">
        <v>15497</v>
      </c>
      <c r="AH32" s="78">
        <v>1621</v>
      </c>
      <c r="AI32" s="78"/>
      <c r="AJ32" s="78" t="s">
        <v>866</v>
      </c>
      <c r="AK32" s="78" t="s">
        <v>952</v>
      </c>
      <c r="AL32" s="83" t="s">
        <v>1024</v>
      </c>
      <c r="AM32" s="78"/>
      <c r="AN32" s="80">
        <v>40070.941458333335</v>
      </c>
      <c r="AO32" s="83" t="s">
        <v>1103</v>
      </c>
      <c r="AP32" s="78" t="b">
        <v>0</v>
      </c>
      <c r="AQ32" s="78" t="b">
        <v>0</v>
      </c>
      <c r="AR32" s="78" t="b">
        <v>0</v>
      </c>
      <c r="AS32" s="78" t="s">
        <v>702</v>
      </c>
      <c r="AT32" s="78">
        <v>22779</v>
      </c>
      <c r="AU32" s="83" t="s">
        <v>1163</v>
      </c>
      <c r="AV32" s="78" t="b">
        <v>1</v>
      </c>
      <c r="AW32" s="78" t="s">
        <v>1235</v>
      </c>
      <c r="AX32" s="83" t="s">
        <v>1265</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230</v>
      </c>
      <c r="B33" s="65"/>
      <c r="C33" s="65" t="s">
        <v>64</v>
      </c>
      <c r="D33" s="66">
        <v>162.805569974447</v>
      </c>
      <c r="E33" s="68"/>
      <c r="F33" s="100" t="s">
        <v>483</v>
      </c>
      <c r="G33" s="65"/>
      <c r="H33" s="69" t="s">
        <v>230</v>
      </c>
      <c r="I33" s="70"/>
      <c r="J33" s="70"/>
      <c r="K33" s="69" t="s">
        <v>1360</v>
      </c>
      <c r="L33" s="73">
        <v>584.2131026317228</v>
      </c>
      <c r="M33" s="74">
        <v>3924.46826171875</v>
      </c>
      <c r="N33" s="74">
        <v>7121.92919921875</v>
      </c>
      <c r="O33" s="75"/>
      <c r="P33" s="76"/>
      <c r="Q33" s="76"/>
      <c r="R33" s="86"/>
      <c r="S33" s="48">
        <v>2</v>
      </c>
      <c r="T33" s="48">
        <v>2</v>
      </c>
      <c r="U33" s="49">
        <v>227.333333</v>
      </c>
      <c r="V33" s="49">
        <v>0.006024</v>
      </c>
      <c r="W33" s="49">
        <v>0.021388</v>
      </c>
      <c r="X33" s="49">
        <v>1.055214</v>
      </c>
      <c r="Y33" s="49">
        <v>0</v>
      </c>
      <c r="Z33" s="49">
        <v>0.3333333333333333</v>
      </c>
      <c r="AA33" s="71">
        <v>33</v>
      </c>
      <c r="AB33" s="71"/>
      <c r="AC33" s="72"/>
      <c r="AD33" s="78" t="s">
        <v>775</v>
      </c>
      <c r="AE33" s="78">
        <v>199</v>
      </c>
      <c r="AF33" s="78">
        <v>872</v>
      </c>
      <c r="AG33" s="78">
        <v>2105</v>
      </c>
      <c r="AH33" s="78">
        <v>4904</v>
      </c>
      <c r="AI33" s="78"/>
      <c r="AJ33" s="78" t="s">
        <v>867</v>
      </c>
      <c r="AK33" s="78" t="s">
        <v>953</v>
      </c>
      <c r="AL33" s="83" t="s">
        <v>1025</v>
      </c>
      <c r="AM33" s="78"/>
      <c r="AN33" s="80">
        <v>42025.01695601852</v>
      </c>
      <c r="AO33" s="78"/>
      <c r="AP33" s="78" t="b">
        <v>1</v>
      </c>
      <c r="AQ33" s="78" t="b">
        <v>0</v>
      </c>
      <c r="AR33" s="78" t="b">
        <v>0</v>
      </c>
      <c r="AS33" s="78" t="s">
        <v>702</v>
      </c>
      <c r="AT33" s="78">
        <v>109</v>
      </c>
      <c r="AU33" s="83" t="s">
        <v>1163</v>
      </c>
      <c r="AV33" s="78" t="b">
        <v>0</v>
      </c>
      <c r="AW33" s="78" t="s">
        <v>1235</v>
      </c>
      <c r="AX33" s="83" t="s">
        <v>1266</v>
      </c>
      <c r="AY33" s="78" t="s">
        <v>66</v>
      </c>
      <c r="AZ33" s="78" t="str">
        <f>REPLACE(INDEX(GroupVertices[Group],MATCH(Vertices[[#This Row],[Vertex]],GroupVertices[Vertex],0)),1,1,"")</f>
        <v>3</v>
      </c>
      <c r="BA33" s="48"/>
      <c r="BB33" s="48"/>
      <c r="BC33" s="48"/>
      <c r="BD33" s="48"/>
      <c r="BE33" s="48"/>
      <c r="BF33" s="48"/>
      <c r="BG33" s="120" t="s">
        <v>1843</v>
      </c>
      <c r="BH33" s="120" t="s">
        <v>1843</v>
      </c>
      <c r="BI33" s="120" t="s">
        <v>1892</v>
      </c>
      <c r="BJ33" s="120" t="s">
        <v>1892</v>
      </c>
      <c r="BK33" s="120">
        <v>0</v>
      </c>
      <c r="BL33" s="123">
        <v>0</v>
      </c>
      <c r="BM33" s="120">
        <v>0</v>
      </c>
      <c r="BN33" s="123">
        <v>0</v>
      </c>
      <c r="BO33" s="120">
        <v>0</v>
      </c>
      <c r="BP33" s="123">
        <v>0</v>
      </c>
      <c r="BQ33" s="120">
        <v>22</v>
      </c>
      <c r="BR33" s="123">
        <v>100</v>
      </c>
      <c r="BS33" s="120">
        <v>22</v>
      </c>
      <c r="BT33" s="2"/>
      <c r="BU33" s="3"/>
      <c r="BV33" s="3"/>
      <c r="BW33" s="3"/>
      <c r="BX33" s="3"/>
    </row>
    <row r="34" spans="1:76" ht="15">
      <c r="A34" s="64" t="s">
        <v>282</v>
      </c>
      <c r="B34" s="65"/>
      <c r="C34" s="65" t="s">
        <v>64</v>
      </c>
      <c r="D34" s="66">
        <v>162.00560071824646</v>
      </c>
      <c r="E34" s="68"/>
      <c r="F34" s="100" t="s">
        <v>1197</v>
      </c>
      <c r="G34" s="65"/>
      <c r="H34" s="69" t="s">
        <v>282</v>
      </c>
      <c r="I34" s="70"/>
      <c r="J34" s="70"/>
      <c r="K34" s="69" t="s">
        <v>1361</v>
      </c>
      <c r="L34" s="73">
        <v>402.9210545777769</v>
      </c>
      <c r="M34" s="74">
        <v>4196.92578125</v>
      </c>
      <c r="N34" s="74">
        <v>9643.4873046875</v>
      </c>
      <c r="O34" s="75"/>
      <c r="P34" s="76"/>
      <c r="Q34" s="76"/>
      <c r="R34" s="86"/>
      <c r="S34" s="48">
        <v>2</v>
      </c>
      <c r="T34" s="48">
        <v>0</v>
      </c>
      <c r="U34" s="49">
        <v>156.666667</v>
      </c>
      <c r="V34" s="49">
        <v>0.005952</v>
      </c>
      <c r="W34" s="49">
        <v>0.020454</v>
      </c>
      <c r="X34" s="49">
        <v>0.730981</v>
      </c>
      <c r="Y34" s="49">
        <v>0</v>
      </c>
      <c r="Z34" s="49">
        <v>0</v>
      </c>
      <c r="AA34" s="71">
        <v>34</v>
      </c>
      <c r="AB34" s="71"/>
      <c r="AC34" s="72"/>
      <c r="AD34" s="78" t="s">
        <v>776</v>
      </c>
      <c r="AE34" s="78">
        <v>0</v>
      </c>
      <c r="AF34" s="78">
        <v>15</v>
      </c>
      <c r="AG34" s="78">
        <v>1</v>
      </c>
      <c r="AH34" s="78">
        <v>0</v>
      </c>
      <c r="AI34" s="78">
        <v>-28800</v>
      </c>
      <c r="AJ34" s="78" t="s">
        <v>868</v>
      </c>
      <c r="AK34" s="78" t="s">
        <v>954</v>
      </c>
      <c r="AL34" s="83" t="s">
        <v>1026</v>
      </c>
      <c r="AM34" s="78" t="s">
        <v>1074</v>
      </c>
      <c r="AN34" s="80">
        <v>42550.75163194445</v>
      </c>
      <c r="AO34" s="78"/>
      <c r="AP34" s="78" t="b">
        <v>1</v>
      </c>
      <c r="AQ34" s="78" t="b">
        <v>0</v>
      </c>
      <c r="AR34" s="78" t="b">
        <v>0</v>
      </c>
      <c r="AS34" s="78" t="s">
        <v>702</v>
      </c>
      <c r="AT34" s="78">
        <v>1</v>
      </c>
      <c r="AU34" s="78"/>
      <c r="AV34" s="78" t="b">
        <v>0</v>
      </c>
      <c r="AW34" s="78" t="s">
        <v>1235</v>
      </c>
      <c r="AX34" s="83" t="s">
        <v>1267</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223</v>
      </c>
      <c r="B35" s="65"/>
      <c r="C35" s="65" t="s">
        <v>64</v>
      </c>
      <c r="D35" s="66">
        <v>170.70724996713977</v>
      </c>
      <c r="E35" s="68"/>
      <c r="F35" s="100" t="s">
        <v>480</v>
      </c>
      <c r="G35" s="65"/>
      <c r="H35" s="69" t="s">
        <v>223</v>
      </c>
      <c r="I35" s="70"/>
      <c r="J35" s="70"/>
      <c r="K35" s="69" t="s">
        <v>1362</v>
      </c>
      <c r="L35" s="73">
        <v>1</v>
      </c>
      <c r="M35" s="74">
        <v>4230.87158203125</v>
      </c>
      <c r="N35" s="74">
        <v>4576.01318359375</v>
      </c>
      <c r="O35" s="75"/>
      <c r="P35" s="76"/>
      <c r="Q35" s="76"/>
      <c r="R35" s="86"/>
      <c r="S35" s="48">
        <v>0</v>
      </c>
      <c r="T35" s="48">
        <v>1</v>
      </c>
      <c r="U35" s="49">
        <v>0</v>
      </c>
      <c r="V35" s="49">
        <v>0.003497</v>
      </c>
      <c r="W35" s="49">
        <v>0.001477</v>
      </c>
      <c r="X35" s="49">
        <v>0.466567</v>
      </c>
      <c r="Y35" s="49">
        <v>0</v>
      </c>
      <c r="Z35" s="49">
        <v>0</v>
      </c>
      <c r="AA35" s="71">
        <v>35</v>
      </c>
      <c r="AB35" s="71"/>
      <c r="AC35" s="72"/>
      <c r="AD35" s="78" t="s">
        <v>777</v>
      </c>
      <c r="AE35" s="78">
        <v>9227</v>
      </c>
      <c r="AF35" s="78">
        <v>9337</v>
      </c>
      <c r="AG35" s="78">
        <v>704516</v>
      </c>
      <c r="AH35" s="78">
        <v>21994</v>
      </c>
      <c r="AI35" s="78"/>
      <c r="AJ35" s="78" t="s">
        <v>869</v>
      </c>
      <c r="AK35" s="78"/>
      <c r="AL35" s="83" t="s">
        <v>1027</v>
      </c>
      <c r="AM35" s="78"/>
      <c r="AN35" s="80">
        <v>40707.370671296296</v>
      </c>
      <c r="AO35" s="83" t="s">
        <v>1104</v>
      </c>
      <c r="AP35" s="78" t="b">
        <v>0</v>
      </c>
      <c r="AQ35" s="78" t="b">
        <v>0</v>
      </c>
      <c r="AR35" s="78" t="b">
        <v>0</v>
      </c>
      <c r="AS35" s="78" t="s">
        <v>702</v>
      </c>
      <c r="AT35" s="78">
        <v>301</v>
      </c>
      <c r="AU35" s="83" t="s">
        <v>1170</v>
      </c>
      <c r="AV35" s="78" t="b">
        <v>0</v>
      </c>
      <c r="AW35" s="78" t="s">
        <v>1235</v>
      </c>
      <c r="AX35" s="83" t="s">
        <v>1268</v>
      </c>
      <c r="AY35" s="78" t="s">
        <v>66</v>
      </c>
      <c r="AZ35" s="78" t="str">
        <f>REPLACE(INDEX(GroupVertices[Group],MATCH(Vertices[[#This Row],[Vertex]],GroupVertices[Vertex],0)),1,1,"")</f>
        <v>3</v>
      </c>
      <c r="BA35" s="48"/>
      <c r="BB35" s="48"/>
      <c r="BC35" s="48"/>
      <c r="BD35" s="48"/>
      <c r="BE35" s="48"/>
      <c r="BF35" s="48"/>
      <c r="BG35" s="120" t="s">
        <v>1837</v>
      </c>
      <c r="BH35" s="120" t="s">
        <v>1837</v>
      </c>
      <c r="BI35" s="120" t="s">
        <v>1886</v>
      </c>
      <c r="BJ35" s="120" t="s">
        <v>1886</v>
      </c>
      <c r="BK35" s="120">
        <v>0</v>
      </c>
      <c r="BL35" s="123">
        <v>0</v>
      </c>
      <c r="BM35" s="120">
        <v>0</v>
      </c>
      <c r="BN35" s="123">
        <v>0</v>
      </c>
      <c r="BO35" s="120">
        <v>0</v>
      </c>
      <c r="BP35" s="123">
        <v>0</v>
      </c>
      <c r="BQ35" s="120">
        <v>22</v>
      </c>
      <c r="BR35" s="123">
        <v>100</v>
      </c>
      <c r="BS35" s="120">
        <v>22</v>
      </c>
      <c r="BT35" s="2"/>
      <c r="BU35" s="3"/>
      <c r="BV35" s="3"/>
      <c r="BW35" s="3"/>
      <c r="BX35" s="3"/>
    </row>
    <row r="36" spans="1:76" ht="15">
      <c r="A36" s="64" t="s">
        <v>224</v>
      </c>
      <c r="B36" s="65"/>
      <c r="C36" s="65" t="s">
        <v>64</v>
      </c>
      <c r="D36" s="66">
        <v>224.48441311646332</v>
      </c>
      <c r="E36" s="68"/>
      <c r="F36" s="100" t="s">
        <v>1198</v>
      </c>
      <c r="G36" s="65"/>
      <c r="H36" s="69" t="s">
        <v>224</v>
      </c>
      <c r="I36" s="70"/>
      <c r="J36" s="70"/>
      <c r="K36" s="69" t="s">
        <v>1363</v>
      </c>
      <c r="L36" s="73">
        <v>1925.0901507998042</v>
      </c>
      <c r="M36" s="74">
        <v>5769.4033203125</v>
      </c>
      <c r="N36" s="74">
        <v>7810.9833984375</v>
      </c>
      <c r="O36" s="75"/>
      <c r="P36" s="76"/>
      <c r="Q36" s="76"/>
      <c r="R36" s="86"/>
      <c r="S36" s="48">
        <v>0</v>
      </c>
      <c r="T36" s="48">
        <v>7</v>
      </c>
      <c r="U36" s="49">
        <v>750</v>
      </c>
      <c r="V36" s="49">
        <v>0.006098</v>
      </c>
      <c r="W36" s="49">
        <v>0.021957</v>
      </c>
      <c r="X36" s="49">
        <v>3.097889</v>
      </c>
      <c r="Y36" s="49">
        <v>0</v>
      </c>
      <c r="Z36" s="49">
        <v>0</v>
      </c>
      <c r="AA36" s="71">
        <v>36</v>
      </c>
      <c r="AB36" s="71"/>
      <c r="AC36" s="72"/>
      <c r="AD36" s="78" t="s">
        <v>778</v>
      </c>
      <c r="AE36" s="78">
        <v>50190</v>
      </c>
      <c r="AF36" s="78">
        <v>66948</v>
      </c>
      <c r="AG36" s="78">
        <v>415235</v>
      </c>
      <c r="AH36" s="78">
        <v>47132</v>
      </c>
      <c r="AI36" s="78"/>
      <c r="AJ36" s="78" t="s">
        <v>870</v>
      </c>
      <c r="AK36" s="78" t="s">
        <v>955</v>
      </c>
      <c r="AL36" s="83" t="s">
        <v>1028</v>
      </c>
      <c r="AM36" s="78"/>
      <c r="AN36" s="80">
        <v>40970.45263888889</v>
      </c>
      <c r="AO36" s="78"/>
      <c r="AP36" s="78" t="b">
        <v>0</v>
      </c>
      <c r="AQ36" s="78" t="b">
        <v>0</v>
      </c>
      <c r="AR36" s="78" t="b">
        <v>1</v>
      </c>
      <c r="AS36" s="78" t="s">
        <v>702</v>
      </c>
      <c r="AT36" s="78">
        <v>12961</v>
      </c>
      <c r="AU36" s="83" t="s">
        <v>1163</v>
      </c>
      <c r="AV36" s="78" t="b">
        <v>0</v>
      </c>
      <c r="AW36" s="78" t="s">
        <v>1235</v>
      </c>
      <c r="AX36" s="83" t="s">
        <v>1269</v>
      </c>
      <c r="AY36" s="78" t="s">
        <v>66</v>
      </c>
      <c r="AZ36" s="78" t="str">
        <f>REPLACE(INDEX(GroupVertices[Group],MATCH(Vertices[[#This Row],[Vertex]],GroupVertices[Vertex],0)),1,1,"")</f>
        <v>5</v>
      </c>
      <c r="BA36" s="48" t="s">
        <v>392</v>
      </c>
      <c r="BB36" s="48" t="s">
        <v>392</v>
      </c>
      <c r="BC36" s="48" t="s">
        <v>416</v>
      </c>
      <c r="BD36" s="48" t="s">
        <v>416</v>
      </c>
      <c r="BE36" s="48" t="s">
        <v>429</v>
      </c>
      <c r="BF36" s="48" t="s">
        <v>429</v>
      </c>
      <c r="BG36" s="120" t="s">
        <v>1844</v>
      </c>
      <c r="BH36" s="120" t="s">
        <v>1844</v>
      </c>
      <c r="BI36" s="120" t="s">
        <v>1893</v>
      </c>
      <c r="BJ36" s="120" t="s">
        <v>1893</v>
      </c>
      <c r="BK36" s="120">
        <v>0</v>
      </c>
      <c r="BL36" s="123">
        <v>0</v>
      </c>
      <c r="BM36" s="120">
        <v>1</v>
      </c>
      <c r="BN36" s="123">
        <v>5.882352941176471</v>
      </c>
      <c r="BO36" s="120">
        <v>0</v>
      </c>
      <c r="BP36" s="123">
        <v>0</v>
      </c>
      <c r="BQ36" s="120">
        <v>16</v>
      </c>
      <c r="BR36" s="123">
        <v>94.11764705882354</v>
      </c>
      <c r="BS36" s="120">
        <v>17</v>
      </c>
      <c r="BT36" s="2"/>
      <c r="BU36" s="3"/>
      <c r="BV36" s="3"/>
      <c r="BW36" s="3"/>
      <c r="BX36" s="3"/>
    </row>
    <row r="37" spans="1:76" ht="15">
      <c r="A37" s="64" t="s">
        <v>283</v>
      </c>
      <c r="B37" s="65"/>
      <c r="C37" s="65" t="s">
        <v>64</v>
      </c>
      <c r="D37" s="66">
        <v>866.3080550982354</v>
      </c>
      <c r="E37" s="68"/>
      <c r="F37" s="100" t="s">
        <v>1199</v>
      </c>
      <c r="G37" s="65"/>
      <c r="H37" s="69" t="s">
        <v>283</v>
      </c>
      <c r="I37" s="70"/>
      <c r="J37" s="70"/>
      <c r="K37" s="69" t="s">
        <v>1364</v>
      </c>
      <c r="L37" s="73">
        <v>1</v>
      </c>
      <c r="M37" s="74">
        <v>5990.42236328125</v>
      </c>
      <c r="N37" s="74">
        <v>9502.6376953125</v>
      </c>
      <c r="O37" s="75"/>
      <c r="P37" s="76"/>
      <c r="Q37" s="76"/>
      <c r="R37" s="86"/>
      <c r="S37" s="48">
        <v>1</v>
      </c>
      <c r="T37" s="48">
        <v>0</v>
      </c>
      <c r="U37" s="49">
        <v>0</v>
      </c>
      <c r="V37" s="49">
        <v>0.004367</v>
      </c>
      <c r="W37" s="49">
        <v>0.003303</v>
      </c>
      <c r="X37" s="49">
        <v>0.526172</v>
      </c>
      <c r="Y37" s="49">
        <v>0</v>
      </c>
      <c r="Z37" s="49">
        <v>0</v>
      </c>
      <c r="AA37" s="71">
        <v>37</v>
      </c>
      <c r="AB37" s="71"/>
      <c r="AC37" s="72"/>
      <c r="AD37" s="78" t="s">
        <v>779</v>
      </c>
      <c r="AE37" s="78">
        <v>912</v>
      </c>
      <c r="AF37" s="78">
        <v>754528</v>
      </c>
      <c r="AG37" s="78">
        <v>19276</v>
      </c>
      <c r="AH37" s="78">
        <v>4434</v>
      </c>
      <c r="AI37" s="78"/>
      <c r="AJ37" s="78" t="s">
        <v>871</v>
      </c>
      <c r="AK37" s="78" t="s">
        <v>956</v>
      </c>
      <c r="AL37" s="83" t="s">
        <v>1029</v>
      </c>
      <c r="AM37" s="78"/>
      <c r="AN37" s="80">
        <v>39144.99613425926</v>
      </c>
      <c r="AO37" s="83" t="s">
        <v>1105</v>
      </c>
      <c r="AP37" s="78" t="b">
        <v>0</v>
      </c>
      <c r="AQ37" s="78" t="b">
        <v>0</v>
      </c>
      <c r="AR37" s="78" t="b">
        <v>1</v>
      </c>
      <c r="AS37" s="78" t="s">
        <v>702</v>
      </c>
      <c r="AT37" s="78">
        <v>7126</v>
      </c>
      <c r="AU37" s="83" t="s">
        <v>1163</v>
      </c>
      <c r="AV37" s="78" t="b">
        <v>1</v>
      </c>
      <c r="AW37" s="78" t="s">
        <v>1235</v>
      </c>
      <c r="AX37" s="83" t="s">
        <v>1270</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284</v>
      </c>
      <c r="B38" s="65"/>
      <c r="C38" s="65" t="s">
        <v>64</v>
      </c>
      <c r="D38" s="66">
        <v>166.0605207286726</v>
      </c>
      <c r="E38" s="68"/>
      <c r="F38" s="100" t="s">
        <v>1200</v>
      </c>
      <c r="G38" s="65"/>
      <c r="H38" s="69" t="s">
        <v>284</v>
      </c>
      <c r="I38" s="70"/>
      <c r="J38" s="70"/>
      <c r="K38" s="69" t="s">
        <v>1365</v>
      </c>
      <c r="L38" s="73">
        <v>1</v>
      </c>
      <c r="M38" s="74">
        <v>5548.384765625</v>
      </c>
      <c r="N38" s="74">
        <v>5975.873046875</v>
      </c>
      <c r="O38" s="75"/>
      <c r="P38" s="76"/>
      <c r="Q38" s="76"/>
      <c r="R38" s="86"/>
      <c r="S38" s="48">
        <v>1</v>
      </c>
      <c r="T38" s="48">
        <v>0</v>
      </c>
      <c r="U38" s="49">
        <v>0</v>
      </c>
      <c r="V38" s="49">
        <v>0.004367</v>
      </c>
      <c r="W38" s="49">
        <v>0.003303</v>
      </c>
      <c r="X38" s="49">
        <v>0.526172</v>
      </c>
      <c r="Y38" s="49">
        <v>0</v>
      </c>
      <c r="Z38" s="49">
        <v>0</v>
      </c>
      <c r="AA38" s="71">
        <v>38</v>
      </c>
      <c r="AB38" s="71"/>
      <c r="AC38" s="72"/>
      <c r="AD38" s="78" t="s">
        <v>780</v>
      </c>
      <c r="AE38" s="78">
        <v>3470</v>
      </c>
      <c r="AF38" s="78">
        <v>4359</v>
      </c>
      <c r="AG38" s="78">
        <v>35044</v>
      </c>
      <c r="AH38" s="78">
        <v>272</v>
      </c>
      <c r="AI38" s="78"/>
      <c r="AJ38" s="78" t="s">
        <v>872</v>
      </c>
      <c r="AK38" s="78" t="s">
        <v>957</v>
      </c>
      <c r="AL38" s="78"/>
      <c r="AM38" s="78"/>
      <c r="AN38" s="80">
        <v>39897.54893518519</v>
      </c>
      <c r="AO38" s="83" t="s">
        <v>1106</v>
      </c>
      <c r="AP38" s="78" t="b">
        <v>0</v>
      </c>
      <c r="AQ38" s="78" t="b">
        <v>0</v>
      </c>
      <c r="AR38" s="78" t="b">
        <v>0</v>
      </c>
      <c r="AS38" s="78" t="s">
        <v>702</v>
      </c>
      <c r="AT38" s="78">
        <v>272</v>
      </c>
      <c r="AU38" s="83" t="s">
        <v>1167</v>
      </c>
      <c r="AV38" s="78" t="b">
        <v>0</v>
      </c>
      <c r="AW38" s="78" t="s">
        <v>1235</v>
      </c>
      <c r="AX38" s="83" t="s">
        <v>1271</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285</v>
      </c>
      <c r="B39" s="65"/>
      <c r="C39" s="65" t="s">
        <v>64</v>
      </c>
      <c r="D39" s="66">
        <v>193.23427220738253</v>
      </c>
      <c r="E39" s="68"/>
      <c r="F39" s="100" t="s">
        <v>1201</v>
      </c>
      <c r="G39" s="65"/>
      <c r="H39" s="69" t="s">
        <v>285</v>
      </c>
      <c r="I39" s="70"/>
      <c r="J39" s="70"/>
      <c r="K39" s="69" t="s">
        <v>1366</v>
      </c>
      <c r="L39" s="73">
        <v>1</v>
      </c>
      <c r="M39" s="74">
        <v>5210.7734375</v>
      </c>
      <c r="N39" s="74">
        <v>9183.146484375</v>
      </c>
      <c r="O39" s="75"/>
      <c r="P39" s="76"/>
      <c r="Q39" s="76"/>
      <c r="R39" s="86"/>
      <c r="S39" s="48">
        <v>1</v>
      </c>
      <c r="T39" s="48">
        <v>0</v>
      </c>
      <c r="U39" s="49">
        <v>0</v>
      </c>
      <c r="V39" s="49">
        <v>0.004367</v>
      </c>
      <c r="W39" s="49">
        <v>0.003303</v>
      </c>
      <c r="X39" s="49">
        <v>0.526172</v>
      </c>
      <c r="Y39" s="49">
        <v>0</v>
      </c>
      <c r="Z39" s="49">
        <v>0</v>
      </c>
      <c r="AA39" s="71">
        <v>39</v>
      </c>
      <c r="AB39" s="71"/>
      <c r="AC39" s="72"/>
      <c r="AD39" s="78" t="s">
        <v>781</v>
      </c>
      <c r="AE39" s="78">
        <v>415</v>
      </c>
      <c r="AF39" s="78">
        <v>33470</v>
      </c>
      <c r="AG39" s="78">
        <v>53650</v>
      </c>
      <c r="AH39" s="78">
        <v>11039</v>
      </c>
      <c r="AI39" s="78"/>
      <c r="AJ39" s="78" t="s">
        <v>873</v>
      </c>
      <c r="AK39" s="78" t="s">
        <v>958</v>
      </c>
      <c r="AL39" s="83" t="s">
        <v>1030</v>
      </c>
      <c r="AM39" s="78"/>
      <c r="AN39" s="80">
        <v>39276.59795138889</v>
      </c>
      <c r="AO39" s="83" t="s">
        <v>1107</v>
      </c>
      <c r="AP39" s="78" t="b">
        <v>0</v>
      </c>
      <c r="AQ39" s="78" t="b">
        <v>0</v>
      </c>
      <c r="AR39" s="78" t="b">
        <v>1</v>
      </c>
      <c r="AS39" s="78" t="s">
        <v>702</v>
      </c>
      <c r="AT39" s="78">
        <v>2886</v>
      </c>
      <c r="AU39" s="83" t="s">
        <v>1163</v>
      </c>
      <c r="AV39" s="78" t="b">
        <v>0</v>
      </c>
      <c r="AW39" s="78" t="s">
        <v>1235</v>
      </c>
      <c r="AX39" s="83" t="s">
        <v>1272</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286</v>
      </c>
      <c r="B40" s="65"/>
      <c r="C40" s="65" t="s">
        <v>64</v>
      </c>
      <c r="D40" s="66">
        <v>162.9101167150473</v>
      </c>
      <c r="E40" s="68"/>
      <c r="F40" s="100" t="s">
        <v>1202</v>
      </c>
      <c r="G40" s="65"/>
      <c r="H40" s="69" t="s">
        <v>286</v>
      </c>
      <c r="I40" s="70"/>
      <c r="J40" s="70"/>
      <c r="K40" s="69" t="s">
        <v>1367</v>
      </c>
      <c r="L40" s="73">
        <v>1</v>
      </c>
      <c r="M40" s="74">
        <v>6328.03369140625</v>
      </c>
      <c r="N40" s="74">
        <v>6438.82080078125</v>
      </c>
      <c r="O40" s="75"/>
      <c r="P40" s="76"/>
      <c r="Q40" s="76"/>
      <c r="R40" s="86"/>
      <c r="S40" s="48">
        <v>1</v>
      </c>
      <c r="T40" s="48">
        <v>0</v>
      </c>
      <c r="U40" s="49">
        <v>0</v>
      </c>
      <c r="V40" s="49">
        <v>0.004367</v>
      </c>
      <c r="W40" s="49">
        <v>0.003303</v>
      </c>
      <c r="X40" s="49">
        <v>0.526172</v>
      </c>
      <c r="Y40" s="49">
        <v>0</v>
      </c>
      <c r="Z40" s="49">
        <v>0</v>
      </c>
      <c r="AA40" s="71">
        <v>40</v>
      </c>
      <c r="AB40" s="71"/>
      <c r="AC40" s="72"/>
      <c r="AD40" s="78" t="s">
        <v>782</v>
      </c>
      <c r="AE40" s="78">
        <v>187</v>
      </c>
      <c r="AF40" s="78">
        <v>984</v>
      </c>
      <c r="AG40" s="78">
        <v>3890</v>
      </c>
      <c r="AH40" s="78">
        <v>445</v>
      </c>
      <c r="AI40" s="78"/>
      <c r="AJ40" s="78" t="s">
        <v>874</v>
      </c>
      <c r="AK40" s="78" t="s">
        <v>959</v>
      </c>
      <c r="AL40" s="83" t="s">
        <v>1031</v>
      </c>
      <c r="AM40" s="78"/>
      <c r="AN40" s="80">
        <v>41108.65519675926</v>
      </c>
      <c r="AO40" s="83" t="s">
        <v>1108</v>
      </c>
      <c r="AP40" s="78" t="b">
        <v>1</v>
      </c>
      <c r="AQ40" s="78" t="b">
        <v>0</v>
      </c>
      <c r="AR40" s="78" t="b">
        <v>1</v>
      </c>
      <c r="AS40" s="78" t="s">
        <v>1160</v>
      </c>
      <c r="AT40" s="78">
        <v>128</v>
      </c>
      <c r="AU40" s="83" t="s">
        <v>1163</v>
      </c>
      <c r="AV40" s="78" t="b">
        <v>0</v>
      </c>
      <c r="AW40" s="78" t="s">
        <v>1235</v>
      </c>
      <c r="AX40" s="83" t="s">
        <v>1273</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287</v>
      </c>
      <c r="B41" s="65"/>
      <c r="C41" s="65" t="s">
        <v>64</v>
      </c>
      <c r="D41" s="66">
        <v>166.47404042586845</v>
      </c>
      <c r="E41" s="68"/>
      <c r="F41" s="100" t="s">
        <v>1203</v>
      </c>
      <c r="G41" s="65"/>
      <c r="H41" s="69" t="s">
        <v>287</v>
      </c>
      <c r="I41" s="70"/>
      <c r="J41" s="70"/>
      <c r="K41" s="69" t="s">
        <v>1368</v>
      </c>
      <c r="L41" s="73">
        <v>1</v>
      </c>
      <c r="M41" s="74">
        <v>6549.052734375</v>
      </c>
      <c r="N41" s="74">
        <v>8273.931640625</v>
      </c>
      <c r="O41" s="75"/>
      <c r="P41" s="76"/>
      <c r="Q41" s="76"/>
      <c r="R41" s="86"/>
      <c r="S41" s="48">
        <v>1</v>
      </c>
      <c r="T41" s="48">
        <v>0</v>
      </c>
      <c r="U41" s="49">
        <v>0</v>
      </c>
      <c r="V41" s="49">
        <v>0.004367</v>
      </c>
      <c r="W41" s="49">
        <v>0.003303</v>
      </c>
      <c r="X41" s="49">
        <v>0.526172</v>
      </c>
      <c r="Y41" s="49">
        <v>0</v>
      </c>
      <c r="Z41" s="49">
        <v>0</v>
      </c>
      <c r="AA41" s="71">
        <v>41</v>
      </c>
      <c r="AB41" s="71"/>
      <c r="AC41" s="72"/>
      <c r="AD41" s="78" t="s">
        <v>783</v>
      </c>
      <c r="AE41" s="78">
        <v>2258</v>
      </c>
      <c r="AF41" s="78">
        <v>4802</v>
      </c>
      <c r="AG41" s="78">
        <v>6877</v>
      </c>
      <c r="AH41" s="78">
        <v>2000</v>
      </c>
      <c r="AI41" s="78"/>
      <c r="AJ41" s="78" t="s">
        <v>875</v>
      </c>
      <c r="AK41" s="78" t="s">
        <v>960</v>
      </c>
      <c r="AL41" s="83" t="s">
        <v>1032</v>
      </c>
      <c r="AM41" s="78"/>
      <c r="AN41" s="80">
        <v>39556.06674768519</v>
      </c>
      <c r="AO41" s="83" t="s">
        <v>1109</v>
      </c>
      <c r="AP41" s="78" t="b">
        <v>0</v>
      </c>
      <c r="AQ41" s="78" t="b">
        <v>0</v>
      </c>
      <c r="AR41" s="78" t="b">
        <v>1</v>
      </c>
      <c r="AS41" s="78" t="s">
        <v>702</v>
      </c>
      <c r="AT41" s="78">
        <v>416</v>
      </c>
      <c r="AU41" s="83" t="s">
        <v>1164</v>
      </c>
      <c r="AV41" s="78" t="b">
        <v>0</v>
      </c>
      <c r="AW41" s="78" t="s">
        <v>1235</v>
      </c>
      <c r="AX41" s="83" t="s">
        <v>1274</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288</v>
      </c>
      <c r="B42" s="65"/>
      <c r="C42" s="65" t="s">
        <v>64</v>
      </c>
      <c r="D42" s="66">
        <v>174.08448306974608</v>
      </c>
      <c r="E42" s="68"/>
      <c r="F42" s="100" t="s">
        <v>1204</v>
      </c>
      <c r="G42" s="65"/>
      <c r="H42" s="69" t="s">
        <v>288</v>
      </c>
      <c r="I42" s="70"/>
      <c r="J42" s="70"/>
      <c r="K42" s="69" t="s">
        <v>1369</v>
      </c>
      <c r="L42" s="73">
        <v>1</v>
      </c>
      <c r="M42" s="74">
        <v>4989.75439453125</v>
      </c>
      <c r="N42" s="74">
        <v>7348.03515625</v>
      </c>
      <c r="O42" s="75"/>
      <c r="P42" s="76"/>
      <c r="Q42" s="76"/>
      <c r="R42" s="86"/>
      <c r="S42" s="48">
        <v>1</v>
      </c>
      <c r="T42" s="48">
        <v>0</v>
      </c>
      <c r="U42" s="49">
        <v>0</v>
      </c>
      <c r="V42" s="49">
        <v>0.004367</v>
      </c>
      <c r="W42" s="49">
        <v>0.003303</v>
      </c>
      <c r="X42" s="49">
        <v>0.526172</v>
      </c>
      <c r="Y42" s="49">
        <v>0</v>
      </c>
      <c r="Z42" s="49">
        <v>0</v>
      </c>
      <c r="AA42" s="71">
        <v>42</v>
      </c>
      <c r="AB42" s="71"/>
      <c r="AC42" s="72"/>
      <c r="AD42" s="78" t="s">
        <v>784</v>
      </c>
      <c r="AE42" s="78">
        <v>1165</v>
      </c>
      <c r="AF42" s="78">
        <v>12955</v>
      </c>
      <c r="AG42" s="78">
        <v>4035</v>
      </c>
      <c r="AH42" s="78">
        <v>1901</v>
      </c>
      <c r="AI42" s="78"/>
      <c r="AJ42" s="78" t="s">
        <v>876</v>
      </c>
      <c r="AK42" s="78" t="s">
        <v>961</v>
      </c>
      <c r="AL42" s="83" t="s">
        <v>1033</v>
      </c>
      <c r="AM42" s="78"/>
      <c r="AN42" s="80">
        <v>40891.33268518518</v>
      </c>
      <c r="AO42" s="83" t="s">
        <v>1110</v>
      </c>
      <c r="AP42" s="78" t="b">
        <v>1</v>
      </c>
      <c r="AQ42" s="78" t="b">
        <v>0</v>
      </c>
      <c r="AR42" s="78" t="b">
        <v>1</v>
      </c>
      <c r="AS42" s="78" t="s">
        <v>702</v>
      </c>
      <c r="AT42" s="78">
        <v>652</v>
      </c>
      <c r="AU42" s="83" t="s">
        <v>1163</v>
      </c>
      <c r="AV42" s="78" t="b">
        <v>0</v>
      </c>
      <c r="AW42" s="78" t="s">
        <v>1235</v>
      </c>
      <c r="AX42" s="83" t="s">
        <v>1275</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225</v>
      </c>
      <c r="B43" s="65"/>
      <c r="C43" s="65" t="s">
        <v>64</v>
      </c>
      <c r="D43" s="66">
        <v>162.07467624328592</v>
      </c>
      <c r="E43" s="68"/>
      <c r="F43" s="100" t="s">
        <v>481</v>
      </c>
      <c r="G43" s="65"/>
      <c r="H43" s="69" t="s">
        <v>225</v>
      </c>
      <c r="I43" s="70"/>
      <c r="J43" s="70"/>
      <c r="K43" s="69" t="s">
        <v>1370</v>
      </c>
      <c r="L43" s="73">
        <v>153.21690885256666</v>
      </c>
      <c r="M43" s="74">
        <v>3326.5029296875</v>
      </c>
      <c r="N43" s="74">
        <v>7194.11669921875</v>
      </c>
      <c r="O43" s="75"/>
      <c r="P43" s="76"/>
      <c r="Q43" s="76"/>
      <c r="R43" s="86"/>
      <c r="S43" s="48">
        <v>0</v>
      </c>
      <c r="T43" s="48">
        <v>2</v>
      </c>
      <c r="U43" s="49">
        <v>59.333333</v>
      </c>
      <c r="V43" s="49">
        <v>0.005747</v>
      </c>
      <c r="W43" s="49">
        <v>0.019911</v>
      </c>
      <c r="X43" s="49">
        <v>0.738647</v>
      </c>
      <c r="Y43" s="49">
        <v>0</v>
      </c>
      <c r="Z43" s="49">
        <v>0</v>
      </c>
      <c r="AA43" s="71">
        <v>43</v>
      </c>
      <c r="AB43" s="71"/>
      <c r="AC43" s="72"/>
      <c r="AD43" s="78" t="s">
        <v>785</v>
      </c>
      <c r="AE43" s="78">
        <v>169</v>
      </c>
      <c r="AF43" s="78">
        <v>89</v>
      </c>
      <c r="AG43" s="78">
        <v>172</v>
      </c>
      <c r="AH43" s="78">
        <v>465</v>
      </c>
      <c r="AI43" s="78"/>
      <c r="AJ43" s="78" t="s">
        <v>877</v>
      </c>
      <c r="AK43" s="78" t="s">
        <v>962</v>
      </c>
      <c r="AL43" s="83" t="s">
        <v>1034</v>
      </c>
      <c r="AM43" s="78"/>
      <c r="AN43" s="80">
        <v>43273.95086805556</v>
      </c>
      <c r="AO43" s="83" t="s">
        <v>1111</v>
      </c>
      <c r="AP43" s="78" t="b">
        <v>0</v>
      </c>
      <c r="AQ43" s="78" t="b">
        <v>0</v>
      </c>
      <c r="AR43" s="78" t="b">
        <v>1</v>
      </c>
      <c r="AS43" s="78" t="s">
        <v>702</v>
      </c>
      <c r="AT43" s="78">
        <v>0</v>
      </c>
      <c r="AU43" s="83" t="s">
        <v>1163</v>
      </c>
      <c r="AV43" s="78" t="b">
        <v>0</v>
      </c>
      <c r="AW43" s="78" t="s">
        <v>1235</v>
      </c>
      <c r="AX43" s="83" t="s">
        <v>1276</v>
      </c>
      <c r="AY43" s="78" t="s">
        <v>66</v>
      </c>
      <c r="AZ43" s="78" t="str">
        <f>REPLACE(INDEX(GroupVertices[Group],MATCH(Vertices[[#This Row],[Vertex]],GroupVertices[Vertex],0)),1,1,"")</f>
        <v>3</v>
      </c>
      <c r="BA43" s="48"/>
      <c r="BB43" s="48"/>
      <c r="BC43" s="48"/>
      <c r="BD43" s="48"/>
      <c r="BE43" s="48"/>
      <c r="BF43" s="48"/>
      <c r="BG43" s="120" t="s">
        <v>1845</v>
      </c>
      <c r="BH43" s="120" t="s">
        <v>1874</v>
      </c>
      <c r="BI43" s="120" t="s">
        <v>1894</v>
      </c>
      <c r="BJ43" s="120" t="s">
        <v>1921</v>
      </c>
      <c r="BK43" s="120">
        <v>0</v>
      </c>
      <c r="BL43" s="123">
        <v>0</v>
      </c>
      <c r="BM43" s="120">
        <v>0</v>
      </c>
      <c r="BN43" s="123">
        <v>0</v>
      </c>
      <c r="BO43" s="120">
        <v>0</v>
      </c>
      <c r="BP43" s="123">
        <v>0</v>
      </c>
      <c r="BQ43" s="120">
        <v>64</v>
      </c>
      <c r="BR43" s="123">
        <v>100</v>
      </c>
      <c r="BS43" s="120">
        <v>64</v>
      </c>
      <c r="BT43" s="2"/>
      <c r="BU43" s="3"/>
      <c r="BV43" s="3"/>
      <c r="BW43" s="3"/>
      <c r="BX43" s="3"/>
    </row>
    <row r="44" spans="1:76" ht="15">
      <c r="A44" s="64" t="s">
        <v>289</v>
      </c>
      <c r="B44" s="65"/>
      <c r="C44" s="65" t="s">
        <v>64</v>
      </c>
      <c r="D44" s="66">
        <v>237.09349679529308</v>
      </c>
      <c r="E44" s="68"/>
      <c r="F44" s="100" t="s">
        <v>1205</v>
      </c>
      <c r="G44" s="65"/>
      <c r="H44" s="69" t="s">
        <v>289</v>
      </c>
      <c r="I44" s="70"/>
      <c r="J44" s="70"/>
      <c r="K44" s="69" t="s">
        <v>1371</v>
      </c>
      <c r="L44" s="73">
        <v>8.696360603199217</v>
      </c>
      <c r="M44" s="74">
        <v>3619.680419921875</v>
      </c>
      <c r="N44" s="74">
        <v>7143.79541015625</v>
      </c>
      <c r="O44" s="75"/>
      <c r="P44" s="76"/>
      <c r="Q44" s="76"/>
      <c r="R44" s="86"/>
      <c r="S44" s="48">
        <v>2</v>
      </c>
      <c r="T44" s="48">
        <v>0</v>
      </c>
      <c r="U44" s="49">
        <v>3</v>
      </c>
      <c r="V44" s="49">
        <v>0.004367</v>
      </c>
      <c r="W44" s="49">
        <v>0.006212</v>
      </c>
      <c r="X44" s="49">
        <v>0.762902</v>
      </c>
      <c r="Y44" s="49">
        <v>0</v>
      </c>
      <c r="Z44" s="49">
        <v>0</v>
      </c>
      <c r="AA44" s="71">
        <v>44</v>
      </c>
      <c r="AB44" s="71"/>
      <c r="AC44" s="72"/>
      <c r="AD44" s="78" t="s">
        <v>786</v>
      </c>
      <c r="AE44" s="78">
        <v>948</v>
      </c>
      <c r="AF44" s="78">
        <v>80456</v>
      </c>
      <c r="AG44" s="78">
        <v>79143</v>
      </c>
      <c r="AH44" s="78">
        <v>57700</v>
      </c>
      <c r="AI44" s="78"/>
      <c r="AJ44" s="78" t="s">
        <v>878</v>
      </c>
      <c r="AK44" s="78" t="s">
        <v>936</v>
      </c>
      <c r="AL44" s="83" t="s">
        <v>1035</v>
      </c>
      <c r="AM44" s="78"/>
      <c r="AN44" s="80">
        <v>39020.842777777776</v>
      </c>
      <c r="AO44" s="83" t="s">
        <v>1112</v>
      </c>
      <c r="AP44" s="78" t="b">
        <v>0</v>
      </c>
      <c r="AQ44" s="78" t="b">
        <v>0</v>
      </c>
      <c r="AR44" s="78" t="b">
        <v>0</v>
      </c>
      <c r="AS44" s="78" t="s">
        <v>702</v>
      </c>
      <c r="AT44" s="78">
        <v>2728</v>
      </c>
      <c r="AU44" s="83" t="s">
        <v>1163</v>
      </c>
      <c r="AV44" s="78" t="b">
        <v>1</v>
      </c>
      <c r="AW44" s="78" t="s">
        <v>1235</v>
      </c>
      <c r="AX44" s="83" t="s">
        <v>1277</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226</v>
      </c>
      <c r="B45" s="65"/>
      <c r="C45" s="65" t="s">
        <v>64</v>
      </c>
      <c r="D45" s="66">
        <v>162.415386603278</v>
      </c>
      <c r="E45" s="68"/>
      <c r="F45" s="100" t="s">
        <v>1206</v>
      </c>
      <c r="G45" s="65"/>
      <c r="H45" s="69" t="s">
        <v>226</v>
      </c>
      <c r="I45" s="70"/>
      <c r="J45" s="70"/>
      <c r="K45" s="69" t="s">
        <v>1372</v>
      </c>
      <c r="L45" s="73">
        <v>664.1697386423325</v>
      </c>
      <c r="M45" s="74">
        <v>1139.226806640625</v>
      </c>
      <c r="N45" s="74">
        <v>8117.72607421875</v>
      </c>
      <c r="O45" s="75"/>
      <c r="P45" s="76"/>
      <c r="Q45" s="76"/>
      <c r="R45" s="86"/>
      <c r="S45" s="48">
        <v>3</v>
      </c>
      <c r="T45" s="48">
        <v>5</v>
      </c>
      <c r="U45" s="49">
        <v>258.5</v>
      </c>
      <c r="V45" s="49">
        <v>0.005952</v>
      </c>
      <c r="W45" s="49">
        <v>0.05245</v>
      </c>
      <c r="X45" s="49">
        <v>2.017393</v>
      </c>
      <c r="Y45" s="49">
        <v>0.21428571428571427</v>
      </c>
      <c r="Z45" s="49">
        <v>0.14285714285714285</v>
      </c>
      <c r="AA45" s="71">
        <v>45</v>
      </c>
      <c r="AB45" s="71"/>
      <c r="AC45" s="72"/>
      <c r="AD45" s="78" t="s">
        <v>787</v>
      </c>
      <c r="AE45" s="78">
        <v>420</v>
      </c>
      <c r="AF45" s="78">
        <v>454</v>
      </c>
      <c r="AG45" s="78">
        <v>233</v>
      </c>
      <c r="AH45" s="78">
        <v>154</v>
      </c>
      <c r="AI45" s="78"/>
      <c r="AJ45" s="78" t="s">
        <v>879</v>
      </c>
      <c r="AK45" s="78" t="s">
        <v>963</v>
      </c>
      <c r="AL45" s="83" t="s">
        <v>1036</v>
      </c>
      <c r="AM45" s="78"/>
      <c r="AN45" s="80">
        <v>42054.03506944444</v>
      </c>
      <c r="AO45" s="83" t="s">
        <v>1113</v>
      </c>
      <c r="AP45" s="78" t="b">
        <v>1</v>
      </c>
      <c r="AQ45" s="78" t="b">
        <v>0</v>
      </c>
      <c r="AR45" s="78" t="b">
        <v>1</v>
      </c>
      <c r="AS45" s="78" t="s">
        <v>702</v>
      </c>
      <c r="AT45" s="78">
        <v>10</v>
      </c>
      <c r="AU45" s="83" t="s">
        <v>1163</v>
      </c>
      <c r="AV45" s="78" t="b">
        <v>0</v>
      </c>
      <c r="AW45" s="78" t="s">
        <v>1235</v>
      </c>
      <c r="AX45" s="83" t="s">
        <v>1278</v>
      </c>
      <c r="AY45" s="78" t="s">
        <v>66</v>
      </c>
      <c r="AZ45" s="78" t="str">
        <f>REPLACE(INDEX(GroupVertices[Group],MATCH(Vertices[[#This Row],[Vertex]],GroupVertices[Vertex],0)),1,1,"")</f>
        <v>1</v>
      </c>
      <c r="BA45" s="48"/>
      <c r="BB45" s="48"/>
      <c r="BC45" s="48"/>
      <c r="BD45" s="48"/>
      <c r="BE45" s="48" t="s">
        <v>430</v>
      </c>
      <c r="BF45" s="48" t="s">
        <v>430</v>
      </c>
      <c r="BG45" s="120" t="s">
        <v>1846</v>
      </c>
      <c r="BH45" s="120" t="s">
        <v>1846</v>
      </c>
      <c r="BI45" s="120" t="s">
        <v>1895</v>
      </c>
      <c r="BJ45" s="120" t="s">
        <v>1895</v>
      </c>
      <c r="BK45" s="120">
        <v>0</v>
      </c>
      <c r="BL45" s="123">
        <v>0</v>
      </c>
      <c r="BM45" s="120">
        <v>0</v>
      </c>
      <c r="BN45" s="123">
        <v>0</v>
      </c>
      <c r="BO45" s="120">
        <v>0</v>
      </c>
      <c r="BP45" s="123">
        <v>0</v>
      </c>
      <c r="BQ45" s="120">
        <v>24</v>
      </c>
      <c r="BR45" s="123">
        <v>100</v>
      </c>
      <c r="BS45" s="120">
        <v>24</v>
      </c>
      <c r="BT45" s="2"/>
      <c r="BU45" s="3"/>
      <c r="BV45" s="3"/>
      <c r="BW45" s="3"/>
      <c r="BX45" s="3"/>
    </row>
    <row r="46" spans="1:76" ht="15">
      <c r="A46" s="64" t="s">
        <v>290</v>
      </c>
      <c r="B46" s="65"/>
      <c r="C46" s="65" t="s">
        <v>64</v>
      </c>
      <c r="D46" s="66">
        <v>164.62206959237733</v>
      </c>
      <c r="E46" s="68"/>
      <c r="F46" s="100" t="s">
        <v>1207</v>
      </c>
      <c r="G46" s="65"/>
      <c r="H46" s="69" t="s">
        <v>290</v>
      </c>
      <c r="I46" s="70"/>
      <c r="J46" s="70"/>
      <c r="K46" s="69" t="s">
        <v>1373</v>
      </c>
      <c r="L46" s="73">
        <v>1</v>
      </c>
      <c r="M46" s="74">
        <v>194.9122772216797</v>
      </c>
      <c r="N46" s="74">
        <v>8300.5478515625</v>
      </c>
      <c r="O46" s="75"/>
      <c r="P46" s="76"/>
      <c r="Q46" s="76"/>
      <c r="R46" s="86"/>
      <c r="S46" s="48">
        <v>1</v>
      </c>
      <c r="T46" s="48">
        <v>0</v>
      </c>
      <c r="U46" s="49">
        <v>0</v>
      </c>
      <c r="V46" s="49">
        <v>0.004292</v>
      </c>
      <c r="W46" s="49">
        <v>0.007889</v>
      </c>
      <c r="X46" s="49">
        <v>0.394969</v>
      </c>
      <c r="Y46" s="49">
        <v>0</v>
      </c>
      <c r="Z46" s="49">
        <v>0</v>
      </c>
      <c r="AA46" s="71">
        <v>46</v>
      </c>
      <c r="AB46" s="71"/>
      <c r="AC46" s="72"/>
      <c r="AD46" s="78" t="s">
        <v>788</v>
      </c>
      <c r="AE46" s="78">
        <v>298</v>
      </c>
      <c r="AF46" s="78">
        <v>2818</v>
      </c>
      <c r="AG46" s="78">
        <v>1201</v>
      </c>
      <c r="AH46" s="78">
        <v>1192</v>
      </c>
      <c r="AI46" s="78"/>
      <c r="AJ46" s="78" t="s">
        <v>880</v>
      </c>
      <c r="AK46" s="78" t="s">
        <v>964</v>
      </c>
      <c r="AL46" s="83" t="s">
        <v>1037</v>
      </c>
      <c r="AM46" s="78"/>
      <c r="AN46" s="80">
        <v>40581.86226851852</v>
      </c>
      <c r="AO46" s="83" t="s">
        <v>1114</v>
      </c>
      <c r="AP46" s="78" t="b">
        <v>0</v>
      </c>
      <c r="AQ46" s="78" t="b">
        <v>0</v>
      </c>
      <c r="AR46" s="78" t="b">
        <v>1</v>
      </c>
      <c r="AS46" s="78" t="s">
        <v>702</v>
      </c>
      <c r="AT46" s="78">
        <v>31</v>
      </c>
      <c r="AU46" s="83" t="s">
        <v>1163</v>
      </c>
      <c r="AV46" s="78" t="b">
        <v>0</v>
      </c>
      <c r="AW46" s="78" t="s">
        <v>1235</v>
      </c>
      <c r="AX46" s="83" t="s">
        <v>1279</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291</v>
      </c>
      <c r="B47" s="65"/>
      <c r="C47" s="65" t="s">
        <v>64</v>
      </c>
      <c r="D47" s="66">
        <v>167.02664462618435</v>
      </c>
      <c r="E47" s="68"/>
      <c r="F47" s="100" t="s">
        <v>1208</v>
      </c>
      <c r="G47" s="65"/>
      <c r="H47" s="69" t="s">
        <v>291</v>
      </c>
      <c r="I47" s="70"/>
      <c r="J47" s="70"/>
      <c r="K47" s="69" t="s">
        <v>1374</v>
      </c>
      <c r="L47" s="73">
        <v>1</v>
      </c>
      <c r="M47" s="74">
        <v>836.950927734375</v>
      </c>
      <c r="N47" s="74">
        <v>9646.09375</v>
      </c>
      <c r="O47" s="75"/>
      <c r="P47" s="76"/>
      <c r="Q47" s="76"/>
      <c r="R47" s="86"/>
      <c r="S47" s="48">
        <v>1</v>
      </c>
      <c r="T47" s="48">
        <v>0</v>
      </c>
      <c r="U47" s="49">
        <v>0</v>
      </c>
      <c r="V47" s="49">
        <v>0.004292</v>
      </c>
      <c r="W47" s="49">
        <v>0.007889</v>
      </c>
      <c r="X47" s="49">
        <v>0.394969</v>
      </c>
      <c r="Y47" s="49">
        <v>0</v>
      </c>
      <c r="Z47" s="49">
        <v>0</v>
      </c>
      <c r="AA47" s="71">
        <v>47</v>
      </c>
      <c r="AB47" s="71"/>
      <c r="AC47" s="72"/>
      <c r="AD47" s="78" t="s">
        <v>789</v>
      </c>
      <c r="AE47" s="78">
        <v>4206</v>
      </c>
      <c r="AF47" s="78">
        <v>5394</v>
      </c>
      <c r="AG47" s="78">
        <v>5929</v>
      </c>
      <c r="AH47" s="78">
        <v>775</v>
      </c>
      <c r="AI47" s="78"/>
      <c r="AJ47" s="78" t="s">
        <v>881</v>
      </c>
      <c r="AK47" s="78" t="s">
        <v>965</v>
      </c>
      <c r="AL47" s="83" t="s">
        <v>1038</v>
      </c>
      <c r="AM47" s="78"/>
      <c r="AN47" s="80">
        <v>39826.94432870371</v>
      </c>
      <c r="AO47" s="83" t="s">
        <v>1115</v>
      </c>
      <c r="AP47" s="78" t="b">
        <v>0</v>
      </c>
      <c r="AQ47" s="78" t="b">
        <v>0</v>
      </c>
      <c r="AR47" s="78" t="b">
        <v>1</v>
      </c>
      <c r="AS47" s="78" t="s">
        <v>702</v>
      </c>
      <c r="AT47" s="78">
        <v>205</v>
      </c>
      <c r="AU47" s="83" t="s">
        <v>1167</v>
      </c>
      <c r="AV47" s="78" t="b">
        <v>0</v>
      </c>
      <c r="AW47" s="78" t="s">
        <v>1235</v>
      </c>
      <c r="AX47" s="83" t="s">
        <v>1280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227</v>
      </c>
      <c r="B48" s="65"/>
      <c r="C48" s="65" t="s">
        <v>64</v>
      </c>
      <c r="D48" s="66">
        <v>162.47232723878352</v>
      </c>
      <c r="E48" s="68"/>
      <c r="F48" s="100" t="s">
        <v>482</v>
      </c>
      <c r="G48" s="65"/>
      <c r="H48" s="69" t="s">
        <v>227</v>
      </c>
      <c r="I48" s="70"/>
      <c r="J48" s="70"/>
      <c r="K48" s="69" t="s">
        <v>1375</v>
      </c>
      <c r="L48" s="73">
        <v>1</v>
      </c>
      <c r="M48" s="74">
        <v>7091.55810546875</v>
      </c>
      <c r="N48" s="74">
        <v>3779.033935546875</v>
      </c>
      <c r="O48" s="75"/>
      <c r="P48" s="76"/>
      <c r="Q48" s="76"/>
      <c r="R48" s="86"/>
      <c r="S48" s="48">
        <v>1</v>
      </c>
      <c r="T48" s="48">
        <v>1</v>
      </c>
      <c r="U48" s="49">
        <v>0</v>
      </c>
      <c r="V48" s="49">
        <v>0</v>
      </c>
      <c r="W48" s="49">
        <v>0</v>
      </c>
      <c r="X48" s="49">
        <v>0.999994</v>
      </c>
      <c r="Y48" s="49">
        <v>0</v>
      </c>
      <c r="Z48" s="49" t="s">
        <v>2101</v>
      </c>
      <c r="AA48" s="71">
        <v>48</v>
      </c>
      <c r="AB48" s="71"/>
      <c r="AC48" s="72"/>
      <c r="AD48" s="78" t="s">
        <v>790</v>
      </c>
      <c r="AE48" s="78">
        <v>38</v>
      </c>
      <c r="AF48" s="78">
        <v>515</v>
      </c>
      <c r="AG48" s="78">
        <v>4585</v>
      </c>
      <c r="AH48" s="78">
        <v>102</v>
      </c>
      <c r="AI48" s="78"/>
      <c r="AJ48" s="78"/>
      <c r="AK48" s="78"/>
      <c r="AL48" s="78"/>
      <c r="AM48" s="78"/>
      <c r="AN48" s="80">
        <v>40000.65017361111</v>
      </c>
      <c r="AO48" s="83" t="s">
        <v>1116</v>
      </c>
      <c r="AP48" s="78" t="b">
        <v>1</v>
      </c>
      <c r="AQ48" s="78" t="b">
        <v>0</v>
      </c>
      <c r="AR48" s="78" t="b">
        <v>1</v>
      </c>
      <c r="AS48" s="78" t="s">
        <v>702</v>
      </c>
      <c r="AT48" s="78">
        <v>5</v>
      </c>
      <c r="AU48" s="83" t="s">
        <v>1163</v>
      </c>
      <c r="AV48" s="78" t="b">
        <v>0</v>
      </c>
      <c r="AW48" s="78" t="s">
        <v>1235</v>
      </c>
      <c r="AX48" s="83" t="s">
        <v>1281</v>
      </c>
      <c r="AY48" s="78" t="s">
        <v>66</v>
      </c>
      <c r="AZ48" s="78" t="str">
        <f>REPLACE(INDEX(GroupVertices[Group],MATCH(Vertices[[#This Row],[Vertex]],GroupVertices[Vertex],0)),1,1,"")</f>
        <v>11</v>
      </c>
      <c r="BA48" s="48" t="s">
        <v>390</v>
      </c>
      <c r="BB48" s="48" t="s">
        <v>390</v>
      </c>
      <c r="BC48" s="48" t="s">
        <v>411</v>
      </c>
      <c r="BD48" s="48" t="s">
        <v>411</v>
      </c>
      <c r="BE48" s="48" t="s">
        <v>263</v>
      </c>
      <c r="BF48" s="48" t="s">
        <v>263</v>
      </c>
      <c r="BG48" s="120" t="s">
        <v>1847</v>
      </c>
      <c r="BH48" s="120" t="s">
        <v>1847</v>
      </c>
      <c r="BI48" s="120" t="s">
        <v>1896</v>
      </c>
      <c r="BJ48" s="120" t="s">
        <v>1896</v>
      </c>
      <c r="BK48" s="120">
        <v>1</v>
      </c>
      <c r="BL48" s="123">
        <v>5.2631578947368425</v>
      </c>
      <c r="BM48" s="120">
        <v>0</v>
      </c>
      <c r="BN48" s="123">
        <v>0</v>
      </c>
      <c r="BO48" s="120">
        <v>0</v>
      </c>
      <c r="BP48" s="123">
        <v>0</v>
      </c>
      <c r="BQ48" s="120">
        <v>18</v>
      </c>
      <c r="BR48" s="123">
        <v>94.73684210526316</v>
      </c>
      <c r="BS48" s="120">
        <v>19</v>
      </c>
      <c r="BT48" s="2"/>
      <c r="BU48" s="3"/>
      <c r="BV48" s="3"/>
      <c r="BW48" s="3"/>
      <c r="BX48" s="3"/>
    </row>
    <row r="49" spans="1:76" ht="15">
      <c r="A49" s="64" t="s">
        <v>228</v>
      </c>
      <c r="B49" s="65"/>
      <c r="C49" s="65" t="s">
        <v>64</v>
      </c>
      <c r="D49" s="66">
        <v>163.75302481113727</v>
      </c>
      <c r="E49" s="68"/>
      <c r="F49" s="100" t="s">
        <v>1209</v>
      </c>
      <c r="G49" s="65"/>
      <c r="H49" s="69" t="s">
        <v>228</v>
      </c>
      <c r="I49" s="70"/>
      <c r="J49" s="70"/>
      <c r="K49" s="69" t="s">
        <v>1376</v>
      </c>
      <c r="L49" s="73">
        <v>1</v>
      </c>
      <c r="M49" s="74">
        <v>7708.78125</v>
      </c>
      <c r="N49" s="74">
        <v>2196.839111328125</v>
      </c>
      <c r="O49" s="75"/>
      <c r="P49" s="76"/>
      <c r="Q49" s="76"/>
      <c r="R49" s="86"/>
      <c r="S49" s="48">
        <v>0</v>
      </c>
      <c r="T49" s="48">
        <v>1</v>
      </c>
      <c r="U49" s="49">
        <v>0</v>
      </c>
      <c r="V49" s="49">
        <v>0.2</v>
      </c>
      <c r="W49" s="49">
        <v>0</v>
      </c>
      <c r="X49" s="49">
        <v>0.610684</v>
      </c>
      <c r="Y49" s="49">
        <v>0</v>
      </c>
      <c r="Z49" s="49">
        <v>0</v>
      </c>
      <c r="AA49" s="71">
        <v>49</v>
      </c>
      <c r="AB49" s="71"/>
      <c r="AC49" s="72"/>
      <c r="AD49" s="78" t="s">
        <v>791</v>
      </c>
      <c r="AE49" s="78">
        <v>3309</v>
      </c>
      <c r="AF49" s="78">
        <v>1887</v>
      </c>
      <c r="AG49" s="78">
        <v>82613</v>
      </c>
      <c r="AH49" s="78">
        <v>152915</v>
      </c>
      <c r="AI49" s="78"/>
      <c r="AJ49" s="78" t="s">
        <v>882</v>
      </c>
      <c r="AK49" s="78" t="s">
        <v>966</v>
      </c>
      <c r="AL49" s="83" t="s">
        <v>1039</v>
      </c>
      <c r="AM49" s="78"/>
      <c r="AN49" s="80">
        <v>41786.10266203704</v>
      </c>
      <c r="AO49" s="83" t="s">
        <v>1117</v>
      </c>
      <c r="AP49" s="78" t="b">
        <v>1</v>
      </c>
      <c r="AQ49" s="78" t="b">
        <v>0</v>
      </c>
      <c r="AR49" s="78" t="b">
        <v>1</v>
      </c>
      <c r="AS49" s="78" t="s">
        <v>702</v>
      </c>
      <c r="AT49" s="78">
        <v>27</v>
      </c>
      <c r="AU49" s="83" t="s">
        <v>1163</v>
      </c>
      <c r="AV49" s="78" t="b">
        <v>0</v>
      </c>
      <c r="AW49" s="78" t="s">
        <v>1235</v>
      </c>
      <c r="AX49" s="83" t="s">
        <v>1282</v>
      </c>
      <c r="AY49" s="78" t="s">
        <v>66</v>
      </c>
      <c r="AZ49" s="78" t="str">
        <f>REPLACE(INDEX(GroupVertices[Group],MATCH(Vertices[[#This Row],[Vertex]],GroupVertices[Vertex],0)),1,1,"")</f>
        <v>10</v>
      </c>
      <c r="BA49" s="48"/>
      <c r="BB49" s="48"/>
      <c r="BC49" s="48"/>
      <c r="BD49" s="48"/>
      <c r="BE49" s="48" t="s">
        <v>263</v>
      </c>
      <c r="BF49" s="48" t="s">
        <v>263</v>
      </c>
      <c r="BG49" s="120" t="s">
        <v>1848</v>
      </c>
      <c r="BH49" s="120" t="s">
        <v>1848</v>
      </c>
      <c r="BI49" s="120" t="s">
        <v>1897</v>
      </c>
      <c r="BJ49" s="120" t="s">
        <v>1897</v>
      </c>
      <c r="BK49" s="120">
        <v>0</v>
      </c>
      <c r="BL49" s="123">
        <v>0</v>
      </c>
      <c r="BM49" s="120">
        <v>0</v>
      </c>
      <c r="BN49" s="123">
        <v>0</v>
      </c>
      <c r="BO49" s="120">
        <v>0</v>
      </c>
      <c r="BP49" s="123">
        <v>0</v>
      </c>
      <c r="BQ49" s="120">
        <v>13</v>
      </c>
      <c r="BR49" s="123">
        <v>100</v>
      </c>
      <c r="BS49" s="120">
        <v>13</v>
      </c>
      <c r="BT49" s="2"/>
      <c r="BU49" s="3"/>
      <c r="BV49" s="3"/>
      <c r="BW49" s="3"/>
      <c r="BX49" s="3"/>
    </row>
    <row r="50" spans="1:76" ht="15">
      <c r="A50" s="64" t="s">
        <v>231</v>
      </c>
      <c r="B50" s="65"/>
      <c r="C50" s="65" t="s">
        <v>64</v>
      </c>
      <c r="D50" s="66">
        <v>165.27548672112923</v>
      </c>
      <c r="E50" s="68"/>
      <c r="F50" s="100" t="s">
        <v>1210</v>
      </c>
      <c r="G50" s="65"/>
      <c r="H50" s="69" t="s">
        <v>231</v>
      </c>
      <c r="I50" s="70"/>
      <c r="J50" s="70"/>
      <c r="K50" s="69" t="s">
        <v>1377</v>
      </c>
      <c r="L50" s="73">
        <v>16.392721206398434</v>
      </c>
      <c r="M50" s="74">
        <v>7708.78125</v>
      </c>
      <c r="N50" s="74">
        <v>967.55029296875</v>
      </c>
      <c r="O50" s="75"/>
      <c r="P50" s="76"/>
      <c r="Q50" s="76"/>
      <c r="R50" s="86"/>
      <c r="S50" s="48">
        <v>4</v>
      </c>
      <c r="T50" s="48">
        <v>1</v>
      </c>
      <c r="U50" s="49">
        <v>6</v>
      </c>
      <c r="V50" s="49">
        <v>0.333333</v>
      </c>
      <c r="W50" s="49">
        <v>0</v>
      </c>
      <c r="X50" s="49">
        <v>2.167925</v>
      </c>
      <c r="Y50" s="49">
        <v>0</v>
      </c>
      <c r="Z50" s="49">
        <v>0</v>
      </c>
      <c r="AA50" s="71">
        <v>50</v>
      </c>
      <c r="AB50" s="71"/>
      <c r="AC50" s="72"/>
      <c r="AD50" s="78" t="s">
        <v>792</v>
      </c>
      <c r="AE50" s="78">
        <v>1</v>
      </c>
      <c r="AF50" s="78">
        <v>3518</v>
      </c>
      <c r="AG50" s="78">
        <v>3004</v>
      </c>
      <c r="AH50" s="78">
        <v>5192</v>
      </c>
      <c r="AI50" s="78"/>
      <c r="AJ50" s="78" t="s">
        <v>883</v>
      </c>
      <c r="AK50" s="78" t="s">
        <v>967</v>
      </c>
      <c r="AL50" s="78"/>
      <c r="AM50" s="78"/>
      <c r="AN50" s="80">
        <v>43164.236712962964</v>
      </c>
      <c r="AO50" s="83" t="s">
        <v>1118</v>
      </c>
      <c r="AP50" s="78" t="b">
        <v>0</v>
      </c>
      <c r="AQ50" s="78" t="b">
        <v>0</v>
      </c>
      <c r="AR50" s="78" t="b">
        <v>0</v>
      </c>
      <c r="AS50" s="78" t="s">
        <v>702</v>
      </c>
      <c r="AT50" s="78">
        <v>6</v>
      </c>
      <c r="AU50" s="83" t="s">
        <v>1163</v>
      </c>
      <c r="AV50" s="78" t="b">
        <v>0</v>
      </c>
      <c r="AW50" s="78" t="s">
        <v>1235</v>
      </c>
      <c r="AX50" s="83" t="s">
        <v>1283</v>
      </c>
      <c r="AY50" s="78" t="s">
        <v>66</v>
      </c>
      <c r="AZ50" s="78" t="str">
        <f>REPLACE(INDEX(GroupVertices[Group],MATCH(Vertices[[#This Row],[Vertex]],GroupVertices[Vertex],0)),1,1,"")</f>
        <v>10</v>
      </c>
      <c r="BA50" s="48"/>
      <c r="BB50" s="48"/>
      <c r="BC50" s="48"/>
      <c r="BD50" s="48"/>
      <c r="BE50" s="48" t="s">
        <v>263</v>
      </c>
      <c r="BF50" s="48" t="s">
        <v>263</v>
      </c>
      <c r="BG50" s="120" t="s">
        <v>1849</v>
      </c>
      <c r="BH50" s="120" t="s">
        <v>1849</v>
      </c>
      <c r="BI50" s="120" t="s">
        <v>1898</v>
      </c>
      <c r="BJ50" s="120" t="s">
        <v>1898</v>
      </c>
      <c r="BK50" s="120">
        <v>0</v>
      </c>
      <c r="BL50" s="123">
        <v>0</v>
      </c>
      <c r="BM50" s="120">
        <v>0</v>
      </c>
      <c r="BN50" s="123">
        <v>0</v>
      </c>
      <c r="BO50" s="120">
        <v>0</v>
      </c>
      <c r="BP50" s="123">
        <v>0</v>
      </c>
      <c r="BQ50" s="120">
        <v>11</v>
      </c>
      <c r="BR50" s="123">
        <v>100</v>
      </c>
      <c r="BS50" s="120">
        <v>11</v>
      </c>
      <c r="BT50" s="2"/>
      <c r="BU50" s="3"/>
      <c r="BV50" s="3"/>
      <c r="BW50" s="3"/>
      <c r="BX50" s="3"/>
    </row>
    <row r="51" spans="1:76" ht="15">
      <c r="A51" s="64" t="s">
        <v>229</v>
      </c>
      <c r="B51" s="65"/>
      <c r="C51" s="65" t="s">
        <v>64</v>
      </c>
      <c r="D51" s="66">
        <v>162.77009875888618</v>
      </c>
      <c r="E51" s="68"/>
      <c r="F51" s="100" t="s">
        <v>1211</v>
      </c>
      <c r="G51" s="65"/>
      <c r="H51" s="69" t="s">
        <v>229</v>
      </c>
      <c r="I51" s="70"/>
      <c r="J51" s="70"/>
      <c r="K51" s="69" t="s">
        <v>1378</v>
      </c>
      <c r="L51" s="73">
        <v>1</v>
      </c>
      <c r="M51" s="74">
        <v>7091.55810546875</v>
      </c>
      <c r="N51" s="74">
        <v>2196.839111328125</v>
      </c>
      <c r="O51" s="75"/>
      <c r="P51" s="76"/>
      <c r="Q51" s="76"/>
      <c r="R51" s="86"/>
      <c r="S51" s="48">
        <v>0</v>
      </c>
      <c r="T51" s="48">
        <v>1</v>
      </c>
      <c r="U51" s="49">
        <v>0</v>
      </c>
      <c r="V51" s="49">
        <v>0.2</v>
      </c>
      <c r="W51" s="49">
        <v>0</v>
      </c>
      <c r="X51" s="49">
        <v>0.610684</v>
      </c>
      <c r="Y51" s="49">
        <v>0</v>
      </c>
      <c r="Z51" s="49">
        <v>0</v>
      </c>
      <c r="AA51" s="71">
        <v>51</v>
      </c>
      <c r="AB51" s="71"/>
      <c r="AC51" s="72"/>
      <c r="AD51" s="78" t="s">
        <v>793</v>
      </c>
      <c r="AE51" s="78">
        <v>375</v>
      </c>
      <c r="AF51" s="78">
        <v>834</v>
      </c>
      <c r="AG51" s="78">
        <v>8320</v>
      </c>
      <c r="AH51" s="78">
        <v>8213</v>
      </c>
      <c r="AI51" s="78"/>
      <c r="AJ51" s="78" t="s">
        <v>884</v>
      </c>
      <c r="AK51" s="78" t="s">
        <v>968</v>
      </c>
      <c r="AL51" s="83" t="s">
        <v>1040</v>
      </c>
      <c r="AM51" s="78"/>
      <c r="AN51" s="80">
        <v>42346.216099537036</v>
      </c>
      <c r="AO51" s="83" t="s">
        <v>1119</v>
      </c>
      <c r="AP51" s="78" t="b">
        <v>0</v>
      </c>
      <c r="AQ51" s="78" t="b">
        <v>0</v>
      </c>
      <c r="AR51" s="78" t="b">
        <v>1</v>
      </c>
      <c r="AS51" s="78" t="s">
        <v>702</v>
      </c>
      <c r="AT51" s="78">
        <v>1</v>
      </c>
      <c r="AU51" s="83" t="s">
        <v>1163</v>
      </c>
      <c r="AV51" s="78" t="b">
        <v>0</v>
      </c>
      <c r="AW51" s="78" t="s">
        <v>1235</v>
      </c>
      <c r="AX51" s="83" t="s">
        <v>1284</v>
      </c>
      <c r="AY51" s="78" t="s">
        <v>66</v>
      </c>
      <c r="AZ51" s="78" t="str">
        <f>REPLACE(INDEX(GroupVertices[Group],MATCH(Vertices[[#This Row],[Vertex]],GroupVertices[Vertex],0)),1,1,"")</f>
        <v>10</v>
      </c>
      <c r="BA51" s="48"/>
      <c r="BB51" s="48"/>
      <c r="BC51" s="48"/>
      <c r="BD51" s="48"/>
      <c r="BE51" s="48" t="s">
        <v>263</v>
      </c>
      <c r="BF51" s="48" t="s">
        <v>263</v>
      </c>
      <c r="BG51" s="120" t="s">
        <v>1848</v>
      </c>
      <c r="BH51" s="120" t="s">
        <v>1848</v>
      </c>
      <c r="BI51" s="120" t="s">
        <v>1897</v>
      </c>
      <c r="BJ51" s="120" t="s">
        <v>1897</v>
      </c>
      <c r="BK51" s="120">
        <v>0</v>
      </c>
      <c r="BL51" s="123">
        <v>0</v>
      </c>
      <c r="BM51" s="120">
        <v>0</v>
      </c>
      <c r="BN51" s="123">
        <v>0</v>
      </c>
      <c r="BO51" s="120">
        <v>0</v>
      </c>
      <c r="BP51" s="123">
        <v>0</v>
      </c>
      <c r="BQ51" s="120">
        <v>13</v>
      </c>
      <c r="BR51" s="123">
        <v>100</v>
      </c>
      <c r="BS51" s="120">
        <v>13</v>
      </c>
      <c r="BT51" s="2"/>
      <c r="BU51" s="3"/>
      <c r="BV51" s="3"/>
      <c r="BW51" s="3"/>
      <c r="BX51" s="3"/>
    </row>
    <row r="52" spans="1:76" ht="15">
      <c r="A52" s="64" t="s">
        <v>232</v>
      </c>
      <c r="B52" s="65"/>
      <c r="C52" s="65" t="s">
        <v>64</v>
      </c>
      <c r="D52" s="66">
        <v>162</v>
      </c>
      <c r="E52" s="68"/>
      <c r="F52" s="100" t="s">
        <v>1212</v>
      </c>
      <c r="G52" s="65"/>
      <c r="H52" s="69" t="s">
        <v>232</v>
      </c>
      <c r="I52" s="70"/>
      <c r="J52" s="70"/>
      <c r="K52" s="69" t="s">
        <v>1379</v>
      </c>
      <c r="L52" s="73">
        <v>1</v>
      </c>
      <c r="M52" s="74">
        <v>7091.55810546875</v>
      </c>
      <c r="N52" s="74">
        <v>967.55029296875</v>
      </c>
      <c r="O52" s="75"/>
      <c r="P52" s="76"/>
      <c r="Q52" s="76"/>
      <c r="R52" s="86"/>
      <c r="S52" s="48">
        <v>0</v>
      </c>
      <c r="T52" s="48">
        <v>1</v>
      </c>
      <c r="U52" s="49">
        <v>0</v>
      </c>
      <c r="V52" s="49">
        <v>0.2</v>
      </c>
      <c r="W52" s="49">
        <v>0</v>
      </c>
      <c r="X52" s="49">
        <v>0.610684</v>
      </c>
      <c r="Y52" s="49">
        <v>0</v>
      </c>
      <c r="Z52" s="49">
        <v>0</v>
      </c>
      <c r="AA52" s="71">
        <v>52</v>
      </c>
      <c r="AB52" s="71"/>
      <c r="AC52" s="72"/>
      <c r="AD52" s="78" t="s">
        <v>794</v>
      </c>
      <c r="AE52" s="78">
        <v>37</v>
      </c>
      <c r="AF52" s="78">
        <v>9</v>
      </c>
      <c r="AG52" s="78">
        <v>343</v>
      </c>
      <c r="AH52" s="78">
        <v>1703</v>
      </c>
      <c r="AI52" s="78"/>
      <c r="AJ52" s="78" t="s">
        <v>885</v>
      </c>
      <c r="AK52" s="78"/>
      <c r="AL52" s="78"/>
      <c r="AM52" s="78"/>
      <c r="AN52" s="80">
        <v>43494.283217592594</v>
      </c>
      <c r="AO52" s="83" t="s">
        <v>1120</v>
      </c>
      <c r="AP52" s="78" t="b">
        <v>0</v>
      </c>
      <c r="AQ52" s="78" t="b">
        <v>0</v>
      </c>
      <c r="AR52" s="78" t="b">
        <v>0</v>
      </c>
      <c r="AS52" s="78" t="s">
        <v>702</v>
      </c>
      <c r="AT52" s="78">
        <v>0</v>
      </c>
      <c r="AU52" s="83" t="s">
        <v>1163</v>
      </c>
      <c r="AV52" s="78" t="b">
        <v>0</v>
      </c>
      <c r="AW52" s="78" t="s">
        <v>1235</v>
      </c>
      <c r="AX52" s="83" t="s">
        <v>1285</v>
      </c>
      <c r="AY52" s="78" t="s">
        <v>66</v>
      </c>
      <c r="AZ52" s="78" t="str">
        <f>REPLACE(INDEX(GroupVertices[Group],MATCH(Vertices[[#This Row],[Vertex]],GroupVertices[Vertex],0)),1,1,"")</f>
        <v>10</v>
      </c>
      <c r="BA52" s="48"/>
      <c r="BB52" s="48"/>
      <c r="BC52" s="48"/>
      <c r="BD52" s="48"/>
      <c r="BE52" s="48" t="s">
        <v>263</v>
      </c>
      <c r="BF52" s="48" t="s">
        <v>263</v>
      </c>
      <c r="BG52" s="120" t="s">
        <v>1848</v>
      </c>
      <c r="BH52" s="120" t="s">
        <v>1848</v>
      </c>
      <c r="BI52" s="120" t="s">
        <v>1897</v>
      </c>
      <c r="BJ52" s="120" t="s">
        <v>1897</v>
      </c>
      <c r="BK52" s="120">
        <v>0</v>
      </c>
      <c r="BL52" s="123">
        <v>0</v>
      </c>
      <c r="BM52" s="120">
        <v>0</v>
      </c>
      <c r="BN52" s="123">
        <v>0</v>
      </c>
      <c r="BO52" s="120">
        <v>0</v>
      </c>
      <c r="BP52" s="123">
        <v>0</v>
      </c>
      <c r="BQ52" s="120">
        <v>13</v>
      </c>
      <c r="BR52" s="123">
        <v>100</v>
      </c>
      <c r="BS52" s="120">
        <v>13</v>
      </c>
      <c r="BT52" s="2"/>
      <c r="BU52" s="3"/>
      <c r="BV52" s="3"/>
      <c r="BW52" s="3"/>
      <c r="BX52" s="3"/>
    </row>
    <row r="53" spans="1:76" ht="15">
      <c r="A53" s="64" t="s">
        <v>233</v>
      </c>
      <c r="B53" s="65"/>
      <c r="C53" s="65" t="s">
        <v>64</v>
      </c>
      <c r="D53" s="66">
        <v>168.23266595525217</v>
      </c>
      <c r="E53" s="68"/>
      <c r="F53" s="100" t="s">
        <v>1213</v>
      </c>
      <c r="G53" s="65"/>
      <c r="H53" s="69" t="s">
        <v>233</v>
      </c>
      <c r="I53" s="70"/>
      <c r="J53" s="70"/>
      <c r="K53" s="69" t="s">
        <v>1380</v>
      </c>
      <c r="L53" s="73">
        <v>1</v>
      </c>
      <c r="M53" s="74">
        <v>7708.78125</v>
      </c>
      <c r="N53" s="74">
        <v>3779.033935546875</v>
      </c>
      <c r="O53" s="75"/>
      <c r="P53" s="76"/>
      <c r="Q53" s="76"/>
      <c r="R53" s="86"/>
      <c r="S53" s="48">
        <v>1</v>
      </c>
      <c r="T53" s="48">
        <v>1</v>
      </c>
      <c r="U53" s="49">
        <v>0</v>
      </c>
      <c r="V53" s="49">
        <v>0</v>
      </c>
      <c r="W53" s="49">
        <v>0</v>
      </c>
      <c r="X53" s="49">
        <v>0.999994</v>
      </c>
      <c r="Y53" s="49">
        <v>0</v>
      </c>
      <c r="Z53" s="49" t="s">
        <v>2101</v>
      </c>
      <c r="AA53" s="71">
        <v>53</v>
      </c>
      <c r="AB53" s="71"/>
      <c r="AC53" s="72"/>
      <c r="AD53" s="78" t="s">
        <v>795</v>
      </c>
      <c r="AE53" s="78">
        <v>3749</v>
      </c>
      <c r="AF53" s="78">
        <v>6686</v>
      </c>
      <c r="AG53" s="78">
        <v>3871</v>
      </c>
      <c r="AH53" s="78">
        <v>1671</v>
      </c>
      <c r="AI53" s="78"/>
      <c r="AJ53" s="78" t="s">
        <v>886</v>
      </c>
      <c r="AK53" s="78" t="s">
        <v>969</v>
      </c>
      <c r="AL53" s="83" t="s">
        <v>1041</v>
      </c>
      <c r="AM53" s="78"/>
      <c r="AN53" s="80">
        <v>41765.83380787037</v>
      </c>
      <c r="AO53" s="83" t="s">
        <v>1121</v>
      </c>
      <c r="AP53" s="78" t="b">
        <v>0</v>
      </c>
      <c r="AQ53" s="78" t="b">
        <v>0</v>
      </c>
      <c r="AR53" s="78" t="b">
        <v>0</v>
      </c>
      <c r="AS53" s="78" t="s">
        <v>702</v>
      </c>
      <c r="AT53" s="78">
        <v>397</v>
      </c>
      <c r="AU53" s="83" t="s">
        <v>1163</v>
      </c>
      <c r="AV53" s="78" t="b">
        <v>0</v>
      </c>
      <c r="AW53" s="78" t="s">
        <v>1235</v>
      </c>
      <c r="AX53" s="83" t="s">
        <v>1286</v>
      </c>
      <c r="AY53" s="78" t="s">
        <v>66</v>
      </c>
      <c r="AZ53" s="78" t="str">
        <f>REPLACE(INDEX(GroupVertices[Group],MATCH(Vertices[[#This Row],[Vertex]],GroupVertices[Vertex],0)),1,1,"")</f>
        <v>11</v>
      </c>
      <c r="BA53" s="48" t="s">
        <v>393</v>
      </c>
      <c r="BB53" s="48" t="s">
        <v>393</v>
      </c>
      <c r="BC53" s="48" t="s">
        <v>414</v>
      </c>
      <c r="BD53" s="48" t="s">
        <v>414</v>
      </c>
      <c r="BE53" s="48" t="s">
        <v>431</v>
      </c>
      <c r="BF53" s="48" t="s">
        <v>431</v>
      </c>
      <c r="BG53" s="120" t="s">
        <v>1850</v>
      </c>
      <c r="BH53" s="120" t="s">
        <v>1850</v>
      </c>
      <c r="BI53" s="120" t="s">
        <v>1899</v>
      </c>
      <c r="BJ53" s="120" t="s">
        <v>1899</v>
      </c>
      <c r="BK53" s="120">
        <v>0</v>
      </c>
      <c r="BL53" s="123">
        <v>0</v>
      </c>
      <c r="BM53" s="120">
        <v>0</v>
      </c>
      <c r="BN53" s="123">
        <v>0</v>
      </c>
      <c r="BO53" s="120">
        <v>0</v>
      </c>
      <c r="BP53" s="123">
        <v>0</v>
      </c>
      <c r="BQ53" s="120">
        <v>31</v>
      </c>
      <c r="BR53" s="123">
        <v>100</v>
      </c>
      <c r="BS53" s="120">
        <v>31</v>
      </c>
      <c r="BT53" s="2"/>
      <c r="BU53" s="3"/>
      <c r="BV53" s="3"/>
      <c r="BW53" s="3"/>
      <c r="BX53" s="3"/>
    </row>
    <row r="54" spans="1:76" ht="15">
      <c r="A54" s="64" t="s">
        <v>234</v>
      </c>
      <c r="B54" s="65"/>
      <c r="C54" s="65" t="s">
        <v>64</v>
      </c>
      <c r="D54" s="66">
        <v>162.0074676243286</v>
      </c>
      <c r="E54" s="68"/>
      <c r="F54" s="100" t="s">
        <v>484</v>
      </c>
      <c r="G54" s="65"/>
      <c r="H54" s="69" t="s">
        <v>234</v>
      </c>
      <c r="I54" s="70"/>
      <c r="J54" s="70"/>
      <c r="K54" s="69" t="s">
        <v>1381</v>
      </c>
      <c r="L54" s="73">
        <v>1</v>
      </c>
      <c r="M54" s="74">
        <v>1130.2984619140625</v>
      </c>
      <c r="N54" s="74">
        <v>7049.92529296875</v>
      </c>
      <c r="O54" s="75"/>
      <c r="P54" s="76"/>
      <c r="Q54" s="76"/>
      <c r="R54" s="86"/>
      <c r="S54" s="48">
        <v>0</v>
      </c>
      <c r="T54" s="48">
        <v>4</v>
      </c>
      <c r="U54" s="49">
        <v>0</v>
      </c>
      <c r="V54" s="49">
        <v>0.005848</v>
      </c>
      <c r="W54" s="49">
        <v>0.044561</v>
      </c>
      <c r="X54" s="49">
        <v>1.116432</v>
      </c>
      <c r="Y54" s="49">
        <v>0.5833333333333334</v>
      </c>
      <c r="Z54" s="49">
        <v>0</v>
      </c>
      <c r="AA54" s="71">
        <v>54</v>
      </c>
      <c r="AB54" s="71"/>
      <c r="AC54" s="72"/>
      <c r="AD54" s="78" t="s">
        <v>796</v>
      </c>
      <c r="AE54" s="78">
        <v>138</v>
      </c>
      <c r="AF54" s="78">
        <v>17</v>
      </c>
      <c r="AG54" s="78">
        <v>20</v>
      </c>
      <c r="AH54" s="78">
        <v>52</v>
      </c>
      <c r="AI54" s="78"/>
      <c r="AJ54" s="78" t="s">
        <v>887</v>
      </c>
      <c r="AK54" s="78" t="s">
        <v>970</v>
      </c>
      <c r="AL54" s="78"/>
      <c r="AM54" s="78"/>
      <c r="AN54" s="80">
        <v>41024.06502314815</v>
      </c>
      <c r="AO54" s="78"/>
      <c r="AP54" s="78" t="b">
        <v>0</v>
      </c>
      <c r="AQ54" s="78" t="b">
        <v>0</v>
      </c>
      <c r="AR54" s="78" t="b">
        <v>0</v>
      </c>
      <c r="AS54" s="78" t="s">
        <v>702</v>
      </c>
      <c r="AT54" s="78">
        <v>0</v>
      </c>
      <c r="AU54" s="83" t="s">
        <v>1171</v>
      </c>
      <c r="AV54" s="78" t="b">
        <v>0</v>
      </c>
      <c r="AW54" s="78" t="s">
        <v>1235</v>
      </c>
      <c r="AX54" s="83" t="s">
        <v>1287</v>
      </c>
      <c r="AY54" s="78" t="s">
        <v>66</v>
      </c>
      <c r="AZ54" s="78" t="str">
        <f>REPLACE(INDEX(GroupVertices[Group],MATCH(Vertices[[#This Row],[Vertex]],GroupVertices[Vertex],0)),1,1,"")</f>
        <v>1</v>
      </c>
      <c r="BA54" s="48"/>
      <c r="BB54" s="48"/>
      <c r="BC54" s="48"/>
      <c r="BD54" s="48"/>
      <c r="BE54" s="48"/>
      <c r="BF54" s="48"/>
      <c r="BG54" s="120" t="s">
        <v>1851</v>
      </c>
      <c r="BH54" s="120" t="s">
        <v>1851</v>
      </c>
      <c r="BI54" s="120" t="s">
        <v>1900</v>
      </c>
      <c r="BJ54" s="120" t="s">
        <v>1900</v>
      </c>
      <c r="BK54" s="120">
        <v>0</v>
      </c>
      <c r="BL54" s="123">
        <v>0</v>
      </c>
      <c r="BM54" s="120">
        <v>0</v>
      </c>
      <c r="BN54" s="123">
        <v>0</v>
      </c>
      <c r="BO54" s="120">
        <v>0</v>
      </c>
      <c r="BP54" s="123">
        <v>0</v>
      </c>
      <c r="BQ54" s="120">
        <v>21</v>
      </c>
      <c r="BR54" s="123">
        <v>100</v>
      </c>
      <c r="BS54" s="120">
        <v>21</v>
      </c>
      <c r="BT54" s="2"/>
      <c r="BU54" s="3"/>
      <c r="BV54" s="3"/>
      <c r="BW54" s="3"/>
      <c r="BX54" s="3"/>
    </row>
    <row r="55" spans="1:76" ht="15">
      <c r="A55" s="64" t="s">
        <v>235</v>
      </c>
      <c r="B55" s="65"/>
      <c r="C55" s="65" t="s">
        <v>64</v>
      </c>
      <c r="D55" s="66">
        <v>173.77924392531486</v>
      </c>
      <c r="E55" s="68"/>
      <c r="F55" s="100" t="s">
        <v>485</v>
      </c>
      <c r="G55" s="65"/>
      <c r="H55" s="69" t="s">
        <v>235</v>
      </c>
      <c r="I55" s="70"/>
      <c r="J55" s="70"/>
      <c r="K55" s="69" t="s">
        <v>1382</v>
      </c>
      <c r="L55" s="73">
        <v>2.2827267671998692</v>
      </c>
      <c r="M55" s="74">
        <v>1363.5313720703125</v>
      </c>
      <c r="N55" s="74">
        <v>7547.27392578125</v>
      </c>
      <c r="O55" s="75"/>
      <c r="P55" s="76"/>
      <c r="Q55" s="76"/>
      <c r="R55" s="86"/>
      <c r="S55" s="48">
        <v>3</v>
      </c>
      <c r="T55" s="48">
        <v>3</v>
      </c>
      <c r="U55" s="49">
        <v>0.5</v>
      </c>
      <c r="V55" s="49">
        <v>0.005882</v>
      </c>
      <c r="W55" s="49">
        <v>0.050387</v>
      </c>
      <c r="X55" s="49">
        <v>1.359757</v>
      </c>
      <c r="Y55" s="49">
        <v>0.45</v>
      </c>
      <c r="Z55" s="49">
        <v>0.2</v>
      </c>
      <c r="AA55" s="71">
        <v>55</v>
      </c>
      <c r="AB55" s="71"/>
      <c r="AC55" s="72"/>
      <c r="AD55" s="78" t="s">
        <v>797</v>
      </c>
      <c r="AE55" s="78">
        <v>11086</v>
      </c>
      <c r="AF55" s="78">
        <v>12628</v>
      </c>
      <c r="AG55" s="78">
        <v>17892</v>
      </c>
      <c r="AH55" s="78">
        <v>3503</v>
      </c>
      <c r="AI55" s="78"/>
      <c r="AJ55" s="78" t="s">
        <v>888</v>
      </c>
      <c r="AK55" s="78" t="s">
        <v>971</v>
      </c>
      <c r="AL55" s="83" t="s">
        <v>1042</v>
      </c>
      <c r="AM55" s="78"/>
      <c r="AN55" s="80">
        <v>41600.38417824074</v>
      </c>
      <c r="AO55" s="83" t="s">
        <v>1122</v>
      </c>
      <c r="AP55" s="78" t="b">
        <v>0</v>
      </c>
      <c r="AQ55" s="78" t="b">
        <v>0</v>
      </c>
      <c r="AR55" s="78" t="b">
        <v>1</v>
      </c>
      <c r="AS55" s="78" t="s">
        <v>702</v>
      </c>
      <c r="AT55" s="78">
        <v>956</v>
      </c>
      <c r="AU55" s="83" t="s">
        <v>1163</v>
      </c>
      <c r="AV55" s="78" t="b">
        <v>0</v>
      </c>
      <c r="AW55" s="78" t="s">
        <v>1235</v>
      </c>
      <c r="AX55" s="83" t="s">
        <v>1288</v>
      </c>
      <c r="AY55" s="78" t="s">
        <v>66</v>
      </c>
      <c r="AZ55" s="78" t="str">
        <f>REPLACE(INDEX(GroupVertices[Group],MATCH(Vertices[[#This Row],[Vertex]],GroupVertices[Vertex],0)),1,1,"")</f>
        <v>1</v>
      </c>
      <c r="BA55" s="48"/>
      <c r="BB55" s="48"/>
      <c r="BC55" s="48"/>
      <c r="BD55" s="48"/>
      <c r="BE55" s="48"/>
      <c r="BF55" s="48"/>
      <c r="BG55" s="120" t="s">
        <v>1851</v>
      </c>
      <c r="BH55" s="120" t="s">
        <v>1851</v>
      </c>
      <c r="BI55" s="120" t="s">
        <v>1900</v>
      </c>
      <c r="BJ55" s="120" t="s">
        <v>1900</v>
      </c>
      <c r="BK55" s="120">
        <v>0</v>
      </c>
      <c r="BL55" s="123">
        <v>0</v>
      </c>
      <c r="BM55" s="120">
        <v>0</v>
      </c>
      <c r="BN55" s="123">
        <v>0</v>
      </c>
      <c r="BO55" s="120">
        <v>0</v>
      </c>
      <c r="BP55" s="123">
        <v>0</v>
      </c>
      <c r="BQ55" s="120">
        <v>21</v>
      </c>
      <c r="BR55" s="123">
        <v>100</v>
      </c>
      <c r="BS55" s="120">
        <v>21</v>
      </c>
      <c r="BT55" s="2"/>
      <c r="BU55" s="3"/>
      <c r="BV55" s="3"/>
      <c r="BW55" s="3"/>
      <c r="BX55" s="3"/>
    </row>
    <row r="56" spans="1:76" ht="15">
      <c r="A56" s="64" t="s">
        <v>264</v>
      </c>
      <c r="B56" s="65"/>
      <c r="C56" s="65" t="s">
        <v>64</v>
      </c>
      <c r="D56" s="66">
        <v>162.0326708564376</v>
      </c>
      <c r="E56" s="68"/>
      <c r="F56" s="100" t="s">
        <v>507</v>
      </c>
      <c r="G56" s="65"/>
      <c r="H56" s="69" t="s">
        <v>264</v>
      </c>
      <c r="I56" s="70"/>
      <c r="J56" s="70"/>
      <c r="K56" s="69" t="s">
        <v>1383</v>
      </c>
      <c r="L56" s="73">
        <v>35.63362271439647</v>
      </c>
      <c r="M56" s="74">
        <v>1823.9990234375</v>
      </c>
      <c r="N56" s="74">
        <v>7979.12060546875</v>
      </c>
      <c r="O56" s="75"/>
      <c r="P56" s="76"/>
      <c r="Q56" s="76"/>
      <c r="R56" s="86"/>
      <c r="S56" s="48">
        <v>7</v>
      </c>
      <c r="T56" s="48">
        <v>2</v>
      </c>
      <c r="U56" s="49">
        <v>13.5</v>
      </c>
      <c r="V56" s="49">
        <v>0.005952</v>
      </c>
      <c r="W56" s="49">
        <v>0.067258</v>
      </c>
      <c r="X56" s="49">
        <v>2.126035</v>
      </c>
      <c r="Y56" s="49">
        <v>0.2857142857142857</v>
      </c>
      <c r="Z56" s="49">
        <v>0</v>
      </c>
      <c r="AA56" s="71">
        <v>56</v>
      </c>
      <c r="AB56" s="71"/>
      <c r="AC56" s="72"/>
      <c r="AD56" s="78" t="s">
        <v>798</v>
      </c>
      <c r="AE56" s="78">
        <v>32</v>
      </c>
      <c r="AF56" s="78">
        <v>44</v>
      </c>
      <c r="AG56" s="78">
        <v>48</v>
      </c>
      <c r="AH56" s="78">
        <v>8</v>
      </c>
      <c r="AI56" s="78"/>
      <c r="AJ56" s="78" t="s">
        <v>889</v>
      </c>
      <c r="AK56" s="78" t="s">
        <v>972</v>
      </c>
      <c r="AL56" s="78"/>
      <c r="AM56" s="78"/>
      <c r="AN56" s="80">
        <v>43060.90534722222</v>
      </c>
      <c r="AO56" s="83" t="s">
        <v>1123</v>
      </c>
      <c r="AP56" s="78" t="b">
        <v>1</v>
      </c>
      <c r="AQ56" s="78" t="b">
        <v>0</v>
      </c>
      <c r="AR56" s="78" t="b">
        <v>0</v>
      </c>
      <c r="AS56" s="78" t="s">
        <v>702</v>
      </c>
      <c r="AT56" s="78">
        <v>0</v>
      </c>
      <c r="AU56" s="78"/>
      <c r="AV56" s="78" t="b">
        <v>0</v>
      </c>
      <c r="AW56" s="78" t="s">
        <v>1235</v>
      </c>
      <c r="AX56" s="83" t="s">
        <v>1289</v>
      </c>
      <c r="AY56" s="78" t="s">
        <v>66</v>
      </c>
      <c r="AZ56" s="78" t="str">
        <f>REPLACE(INDEX(GroupVertices[Group],MATCH(Vertices[[#This Row],[Vertex]],GroupVertices[Vertex],0)),1,1,"")</f>
        <v>1</v>
      </c>
      <c r="BA56" s="48" t="s">
        <v>1812</v>
      </c>
      <c r="BB56" s="48" t="s">
        <v>1812</v>
      </c>
      <c r="BC56" s="48" t="s">
        <v>1817</v>
      </c>
      <c r="BD56" s="48" t="s">
        <v>1817</v>
      </c>
      <c r="BE56" s="48" t="s">
        <v>439</v>
      </c>
      <c r="BF56" s="48" t="s">
        <v>439</v>
      </c>
      <c r="BG56" s="120" t="s">
        <v>1852</v>
      </c>
      <c r="BH56" s="120" t="s">
        <v>1875</v>
      </c>
      <c r="BI56" s="120" t="s">
        <v>1901</v>
      </c>
      <c r="BJ56" s="120" t="s">
        <v>1922</v>
      </c>
      <c r="BK56" s="120">
        <v>6</v>
      </c>
      <c r="BL56" s="123">
        <v>9.523809523809524</v>
      </c>
      <c r="BM56" s="120">
        <v>1</v>
      </c>
      <c r="BN56" s="123">
        <v>1.5873015873015872</v>
      </c>
      <c r="BO56" s="120">
        <v>0</v>
      </c>
      <c r="BP56" s="123">
        <v>0</v>
      </c>
      <c r="BQ56" s="120">
        <v>56</v>
      </c>
      <c r="BR56" s="123">
        <v>88.88888888888889</v>
      </c>
      <c r="BS56" s="120">
        <v>63</v>
      </c>
      <c r="BT56" s="2"/>
      <c r="BU56" s="3"/>
      <c r="BV56" s="3"/>
      <c r="BW56" s="3"/>
      <c r="BX56" s="3"/>
    </row>
    <row r="57" spans="1:76" ht="15">
      <c r="A57" s="64" t="s">
        <v>236</v>
      </c>
      <c r="B57" s="65"/>
      <c r="C57" s="65" t="s">
        <v>64</v>
      </c>
      <c r="D57" s="66">
        <v>163.94904994976284</v>
      </c>
      <c r="E57" s="68"/>
      <c r="F57" s="100" t="s">
        <v>486</v>
      </c>
      <c r="G57" s="65"/>
      <c r="H57" s="69" t="s">
        <v>236</v>
      </c>
      <c r="I57" s="70"/>
      <c r="J57" s="70"/>
      <c r="K57" s="69" t="s">
        <v>1384</v>
      </c>
      <c r="L57" s="73">
        <v>1</v>
      </c>
      <c r="M57" s="74">
        <v>1655.9505615234375</v>
      </c>
      <c r="N57" s="74">
        <v>8559.1552734375</v>
      </c>
      <c r="O57" s="75"/>
      <c r="P57" s="76"/>
      <c r="Q57" s="76"/>
      <c r="R57" s="86"/>
      <c r="S57" s="48">
        <v>0</v>
      </c>
      <c r="T57" s="48">
        <v>4</v>
      </c>
      <c r="U57" s="49">
        <v>0</v>
      </c>
      <c r="V57" s="49">
        <v>0.005848</v>
      </c>
      <c r="W57" s="49">
        <v>0.044561</v>
      </c>
      <c r="X57" s="49">
        <v>1.116432</v>
      </c>
      <c r="Y57" s="49">
        <v>0.5833333333333334</v>
      </c>
      <c r="Z57" s="49">
        <v>0</v>
      </c>
      <c r="AA57" s="71">
        <v>57</v>
      </c>
      <c r="AB57" s="71"/>
      <c r="AC57" s="72"/>
      <c r="AD57" s="78" t="s">
        <v>799</v>
      </c>
      <c r="AE57" s="78">
        <v>238</v>
      </c>
      <c r="AF57" s="78">
        <v>2097</v>
      </c>
      <c r="AG57" s="78">
        <v>78081</v>
      </c>
      <c r="AH57" s="78">
        <v>7</v>
      </c>
      <c r="AI57" s="78"/>
      <c r="AJ57" s="78" t="s">
        <v>890</v>
      </c>
      <c r="AK57" s="78" t="s">
        <v>973</v>
      </c>
      <c r="AL57" s="83" t="s">
        <v>1043</v>
      </c>
      <c r="AM57" s="78"/>
      <c r="AN57" s="80">
        <v>43200.3728125</v>
      </c>
      <c r="AO57" s="83" t="s">
        <v>1124</v>
      </c>
      <c r="AP57" s="78" t="b">
        <v>0</v>
      </c>
      <c r="AQ57" s="78" t="b">
        <v>0</v>
      </c>
      <c r="AR57" s="78" t="b">
        <v>0</v>
      </c>
      <c r="AS57" s="78" t="s">
        <v>702</v>
      </c>
      <c r="AT57" s="78">
        <v>64</v>
      </c>
      <c r="AU57" s="83" t="s">
        <v>1163</v>
      </c>
      <c r="AV57" s="78" t="b">
        <v>0</v>
      </c>
      <c r="AW57" s="78" t="s">
        <v>1235</v>
      </c>
      <c r="AX57" s="83" t="s">
        <v>1290</v>
      </c>
      <c r="AY57" s="78" t="s">
        <v>66</v>
      </c>
      <c r="AZ57" s="78" t="str">
        <f>REPLACE(INDEX(GroupVertices[Group],MATCH(Vertices[[#This Row],[Vertex]],GroupVertices[Vertex],0)),1,1,"")</f>
        <v>1</v>
      </c>
      <c r="BA57" s="48"/>
      <c r="BB57" s="48"/>
      <c r="BC57" s="48"/>
      <c r="BD57" s="48"/>
      <c r="BE57" s="48"/>
      <c r="BF57" s="48"/>
      <c r="BG57" s="120" t="s">
        <v>1851</v>
      </c>
      <c r="BH57" s="120" t="s">
        <v>1851</v>
      </c>
      <c r="BI57" s="120" t="s">
        <v>1900</v>
      </c>
      <c r="BJ57" s="120" t="s">
        <v>1900</v>
      </c>
      <c r="BK57" s="120">
        <v>0</v>
      </c>
      <c r="BL57" s="123">
        <v>0</v>
      </c>
      <c r="BM57" s="120">
        <v>0</v>
      </c>
      <c r="BN57" s="123">
        <v>0</v>
      </c>
      <c r="BO57" s="120">
        <v>0</v>
      </c>
      <c r="BP57" s="123">
        <v>0</v>
      </c>
      <c r="BQ57" s="120">
        <v>42</v>
      </c>
      <c r="BR57" s="123">
        <v>100</v>
      </c>
      <c r="BS57" s="120">
        <v>42</v>
      </c>
      <c r="BT57" s="2"/>
      <c r="BU57" s="3"/>
      <c r="BV57" s="3"/>
      <c r="BW57" s="3"/>
      <c r="BX57" s="3"/>
    </row>
    <row r="58" spans="1:76" ht="15">
      <c r="A58" s="64" t="s">
        <v>237</v>
      </c>
      <c r="B58" s="65"/>
      <c r="C58" s="65" t="s">
        <v>64</v>
      </c>
      <c r="D58" s="66">
        <v>162.66181820612158</v>
      </c>
      <c r="E58" s="68"/>
      <c r="F58" s="100" t="s">
        <v>487</v>
      </c>
      <c r="G58" s="65"/>
      <c r="H58" s="69" t="s">
        <v>237</v>
      </c>
      <c r="I58" s="70"/>
      <c r="J58" s="70"/>
      <c r="K58" s="69" t="s">
        <v>1385</v>
      </c>
      <c r="L58" s="73">
        <v>1</v>
      </c>
      <c r="M58" s="74">
        <v>7091.55810546875</v>
      </c>
      <c r="N58" s="74">
        <v>5008.322265625</v>
      </c>
      <c r="O58" s="75"/>
      <c r="P58" s="76"/>
      <c r="Q58" s="76"/>
      <c r="R58" s="86"/>
      <c r="S58" s="48">
        <v>1</v>
      </c>
      <c r="T58" s="48">
        <v>1</v>
      </c>
      <c r="U58" s="49">
        <v>0</v>
      </c>
      <c r="V58" s="49">
        <v>0</v>
      </c>
      <c r="W58" s="49">
        <v>0</v>
      </c>
      <c r="X58" s="49">
        <v>0.999994</v>
      </c>
      <c r="Y58" s="49">
        <v>0</v>
      </c>
      <c r="Z58" s="49" t="s">
        <v>2101</v>
      </c>
      <c r="AA58" s="71">
        <v>58</v>
      </c>
      <c r="AB58" s="71"/>
      <c r="AC58" s="72"/>
      <c r="AD58" s="78" t="s">
        <v>800</v>
      </c>
      <c r="AE58" s="78">
        <v>1659</v>
      </c>
      <c r="AF58" s="78">
        <v>718</v>
      </c>
      <c r="AG58" s="78">
        <v>1366</v>
      </c>
      <c r="AH58" s="78">
        <v>23388</v>
      </c>
      <c r="AI58" s="78"/>
      <c r="AJ58" s="78" t="s">
        <v>891</v>
      </c>
      <c r="AK58" s="78" t="s">
        <v>974</v>
      </c>
      <c r="AL58" s="78"/>
      <c r="AM58" s="78"/>
      <c r="AN58" s="80">
        <v>42101.98645833333</v>
      </c>
      <c r="AO58" s="83" t="s">
        <v>1125</v>
      </c>
      <c r="AP58" s="78" t="b">
        <v>0</v>
      </c>
      <c r="AQ58" s="78" t="b">
        <v>0</v>
      </c>
      <c r="AR58" s="78" t="b">
        <v>1</v>
      </c>
      <c r="AS58" s="78" t="s">
        <v>702</v>
      </c>
      <c r="AT58" s="78">
        <v>2</v>
      </c>
      <c r="AU58" s="83" t="s">
        <v>1163</v>
      </c>
      <c r="AV58" s="78" t="b">
        <v>0</v>
      </c>
      <c r="AW58" s="78" t="s">
        <v>1235</v>
      </c>
      <c r="AX58" s="83" t="s">
        <v>1291</v>
      </c>
      <c r="AY58" s="78" t="s">
        <v>66</v>
      </c>
      <c r="AZ58" s="78" t="str">
        <f>REPLACE(INDEX(GroupVertices[Group],MATCH(Vertices[[#This Row],[Vertex]],GroupVertices[Vertex],0)),1,1,"")</f>
        <v>11</v>
      </c>
      <c r="BA58" s="48"/>
      <c r="BB58" s="48"/>
      <c r="BC58" s="48"/>
      <c r="BD58" s="48"/>
      <c r="BE58" s="48"/>
      <c r="BF58" s="48"/>
      <c r="BG58" s="120" t="s">
        <v>1853</v>
      </c>
      <c r="BH58" s="120" t="s">
        <v>1853</v>
      </c>
      <c r="BI58" s="120" t="s">
        <v>1902</v>
      </c>
      <c r="BJ58" s="120" t="s">
        <v>1902</v>
      </c>
      <c r="BK58" s="120">
        <v>4</v>
      </c>
      <c r="BL58" s="123">
        <v>9.090909090909092</v>
      </c>
      <c r="BM58" s="120">
        <v>0</v>
      </c>
      <c r="BN58" s="123">
        <v>0</v>
      </c>
      <c r="BO58" s="120">
        <v>0</v>
      </c>
      <c r="BP58" s="123">
        <v>0</v>
      </c>
      <c r="BQ58" s="120">
        <v>40</v>
      </c>
      <c r="BR58" s="123">
        <v>90.9090909090909</v>
      </c>
      <c r="BS58" s="120">
        <v>44</v>
      </c>
      <c r="BT58" s="2"/>
      <c r="BU58" s="3"/>
      <c r="BV58" s="3"/>
      <c r="BW58" s="3"/>
      <c r="BX58" s="3"/>
    </row>
    <row r="59" spans="1:76" ht="15">
      <c r="A59" s="64" t="s">
        <v>238</v>
      </c>
      <c r="B59" s="65"/>
      <c r="C59" s="65" t="s">
        <v>64</v>
      </c>
      <c r="D59" s="66">
        <v>169.8690091362552</v>
      </c>
      <c r="E59" s="68"/>
      <c r="F59" s="100" t="s">
        <v>1214</v>
      </c>
      <c r="G59" s="65"/>
      <c r="H59" s="69" t="s">
        <v>238</v>
      </c>
      <c r="I59" s="70"/>
      <c r="J59" s="70"/>
      <c r="K59" s="69" t="s">
        <v>1386</v>
      </c>
      <c r="L59" s="73">
        <v>2.026181413759896</v>
      </c>
      <c r="M59" s="74">
        <v>6743.96484375</v>
      </c>
      <c r="N59" s="74">
        <v>7179.1416015625</v>
      </c>
      <c r="O59" s="75"/>
      <c r="P59" s="76"/>
      <c r="Q59" s="76"/>
      <c r="R59" s="86"/>
      <c r="S59" s="48">
        <v>0</v>
      </c>
      <c r="T59" s="48">
        <v>3</v>
      </c>
      <c r="U59" s="49">
        <v>0.4</v>
      </c>
      <c r="V59" s="49">
        <v>0.111111</v>
      </c>
      <c r="W59" s="49">
        <v>0</v>
      </c>
      <c r="X59" s="49">
        <v>0.773246</v>
      </c>
      <c r="Y59" s="49">
        <v>0.3333333333333333</v>
      </c>
      <c r="Z59" s="49">
        <v>0</v>
      </c>
      <c r="AA59" s="71">
        <v>59</v>
      </c>
      <c r="AB59" s="71"/>
      <c r="AC59" s="72"/>
      <c r="AD59" s="78" t="s">
        <v>801</v>
      </c>
      <c r="AE59" s="78">
        <v>789</v>
      </c>
      <c r="AF59" s="78">
        <v>8439</v>
      </c>
      <c r="AG59" s="78">
        <v>56981</v>
      </c>
      <c r="AH59" s="78">
        <v>119497</v>
      </c>
      <c r="AI59" s="78"/>
      <c r="AJ59" s="78" t="s">
        <v>892</v>
      </c>
      <c r="AK59" s="78" t="s">
        <v>975</v>
      </c>
      <c r="AL59" s="78"/>
      <c r="AM59" s="78"/>
      <c r="AN59" s="80">
        <v>41925.280185185184</v>
      </c>
      <c r="AO59" s="83" t="s">
        <v>1126</v>
      </c>
      <c r="AP59" s="78" t="b">
        <v>0</v>
      </c>
      <c r="AQ59" s="78" t="b">
        <v>0</v>
      </c>
      <c r="AR59" s="78" t="b">
        <v>1</v>
      </c>
      <c r="AS59" s="78" t="s">
        <v>702</v>
      </c>
      <c r="AT59" s="78">
        <v>76</v>
      </c>
      <c r="AU59" s="83" t="s">
        <v>1163</v>
      </c>
      <c r="AV59" s="78" t="b">
        <v>0</v>
      </c>
      <c r="AW59" s="78" t="s">
        <v>1235</v>
      </c>
      <c r="AX59" s="83" t="s">
        <v>1292</v>
      </c>
      <c r="AY59" s="78" t="s">
        <v>66</v>
      </c>
      <c r="AZ59" s="78" t="str">
        <f>REPLACE(INDEX(GroupVertices[Group],MATCH(Vertices[[#This Row],[Vertex]],GroupVertices[Vertex],0)),1,1,"")</f>
        <v>4</v>
      </c>
      <c r="BA59" s="48"/>
      <c r="BB59" s="48"/>
      <c r="BC59" s="48"/>
      <c r="BD59" s="48"/>
      <c r="BE59" s="48" t="s">
        <v>432</v>
      </c>
      <c r="BF59" s="48" t="s">
        <v>432</v>
      </c>
      <c r="BG59" s="120" t="s">
        <v>1854</v>
      </c>
      <c r="BH59" s="120" t="s">
        <v>1854</v>
      </c>
      <c r="BI59" s="120" t="s">
        <v>1903</v>
      </c>
      <c r="BJ59" s="120" t="s">
        <v>1903</v>
      </c>
      <c r="BK59" s="120">
        <v>0</v>
      </c>
      <c r="BL59" s="123">
        <v>0</v>
      </c>
      <c r="BM59" s="120">
        <v>0</v>
      </c>
      <c r="BN59" s="123">
        <v>0</v>
      </c>
      <c r="BO59" s="120">
        <v>0</v>
      </c>
      <c r="BP59" s="123">
        <v>0</v>
      </c>
      <c r="BQ59" s="120">
        <v>10</v>
      </c>
      <c r="BR59" s="123">
        <v>100</v>
      </c>
      <c r="BS59" s="120">
        <v>10</v>
      </c>
      <c r="BT59" s="2"/>
      <c r="BU59" s="3"/>
      <c r="BV59" s="3"/>
      <c r="BW59" s="3"/>
      <c r="BX59" s="3"/>
    </row>
    <row r="60" spans="1:76" ht="15">
      <c r="A60" s="64" t="s">
        <v>292</v>
      </c>
      <c r="B60" s="65"/>
      <c r="C60" s="65" t="s">
        <v>64</v>
      </c>
      <c r="D60" s="66">
        <v>163.79689710406777</v>
      </c>
      <c r="E60" s="68"/>
      <c r="F60" s="100" t="s">
        <v>1215</v>
      </c>
      <c r="G60" s="65"/>
      <c r="H60" s="69" t="s">
        <v>292</v>
      </c>
      <c r="I60" s="70"/>
      <c r="J60" s="70"/>
      <c r="K60" s="69" t="s">
        <v>1387</v>
      </c>
      <c r="L60" s="73">
        <v>11.261814137598956</v>
      </c>
      <c r="M60" s="74">
        <v>7935.611328125</v>
      </c>
      <c r="N60" s="74">
        <v>7164.35546875</v>
      </c>
      <c r="O60" s="75"/>
      <c r="P60" s="76"/>
      <c r="Q60" s="76"/>
      <c r="R60" s="86"/>
      <c r="S60" s="48">
        <v>5</v>
      </c>
      <c r="T60" s="48">
        <v>0</v>
      </c>
      <c r="U60" s="49">
        <v>4</v>
      </c>
      <c r="V60" s="49">
        <v>0.142857</v>
      </c>
      <c r="W60" s="49">
        <v>0</v>
      </c>
      <c r="X60" s="49">
        <v>1.231038</v>
      </c>
      <c r="Y60" s="49">
        <v>0.2</v>
      </c>
      <c r="Z60" s="49">
        <v>0</v>
      </c>
      <c r="AA60" s="71">
        <v>60</v>
      </c>
      <c r="AB60" s="71"/>
      <c r="AC60" s="72"/>
      <c r="AD60" s="78" t="s">
        <v>802</v>
      </c>
      <c r="AE60" s="78">
        <v>68</v>
      </c>
      <c r="AF60" s="78">
        <v>1934</v>
      </c>
      <c r="AG60" s="78">
        <v>259</v>
      </c>
      <c r="AH60" s="78">
        <v>164</v>
      </c>
      <c r="AI60" s="78">
        <v>-25200</v>
      </c>
      <c r="AJ60" s="78" t="s">
        <v>893</v>
      </c>
      <c r="AK60" s="78"/>
      <c r="AL60" s="83" t="s">
        <v>1044</v>
      </c>
      <c r="AM60" s="78" t="s">
        <v>1074</v>
      </c>
      <c r="AN60" s="80">
        <v>42740.038993055554</v>
      </c>
      <c r="AO60" s="83" t="s">
        <v>1127</v>
      </c>
      <c r="AP60" s="78" t="b">
        <v>1</v>
      </c>
      <c r="AQ60" s="78" t="b">
        <v>0</v>
      </c>
      <c r="AR60" s="78" t="b">
        <v>0</v>
      </c>
      <c r="AS60" s="78" t="s">
        <v>702</v>
      </c>
      <c r="AT60" s="78">
        <v>8</v>
      </c>
      <c r="AU60" s="78"/>
      <c r="AV60" s="78" t="b">
        <v>0</v>
      </c>
      <c r="AW60" s="78" t="s">
        <v>1235</v>
      </c>
      <c r="AX60" s="83" t="s">
        <v>1293</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293</v>
      </c>
      <c r="B61" s="65"/>
      <c r="C61" s="65" t="s">
        <v>64</v>
      </c>
      <c r="D61" s="66">
        <v>162.50126428305683</v>
      </c>
      <c r="E61" s="68"/>
      <c r="F61" s="100" t="s">
        <v>1216</v>
      </c>
      <c r="G61" s="65"/>
      <c r="H61" s="69" t="s">
        <v>293</v>
      </c>
      <c r="I61" s="70"/>
      <c r="J61" s="70"/>
      <c r="K61" s="69" t="s">
        <v>1388</v>
      </c>
      <c r="L61" s="73">
        <v>11.261814137598956</v>
      </c>
      <c r="M61" s="74">
        <v>7111.63330078125</v>
      </c>
      <c r="N61" s="74">
        <v>8457.6298828125</v>
      </c>
      <c r="O61" s="75"/>
      <c r="P61" s="76"/>
      <c r="Q61" s="76"/>
      <c r="R61" s="86"/>
      <c r="S61" s="48">
        <v>5</v>
      </c>
      <c r="T61" s="48">
        <v>0</v>
      </c>
      <c r="U61" s="49">
        <v>4</v>
      </c>
      <c r="V61" s="49">
        <v>0.142857</v>
      </c>
      <c r="W61" s="49">
        <v>0</v>
      </c>
      <c r="X61" s="49">
        <v>1.231038</v>
      </c>
      <c r="Y61" s="49">
        <v>0.2</v>
      </c>
      <c r="Z61" s="49">
        <v>0</v>
      </c>
      <c r="AA61" s="71">
        <v>61</v>
      </c>
      <c r="AB61" s="71"/>
      <c r="AC61" s="72"/>
      <c r="AD61" s="78" t="s">
        <v>803</v>
      </c>
      <c r="AE61" s="78">
        <v>495</v>
      </c>
      <c r="AF61" s="78">
        <v>546</v>
      </c>
      <c r="AG61" s="78">
        <v>2986</v>
      </c>
      <c r="AH61" s="78">
        <v>9888</v>
      </c>
      <c r="AI61" s="78"/>
      <c r="AJ61" s="78" t="s">
        <v>894</v>
      </c>
      <c r="AK61" s="78" t="s">
        <v>936</v>
      </c>
      <c r="AL61" s="78"/>
      <c r="AM61" s="78"/>
      <c r="AN61" s="80">
        <v>42245.110034722224</v>
      </c>
      <c r="AO61" s="83" t="s">
        <v>1128</v>
      </c>
      <c r="AP61" s="78" t="b">
        <v>0</v>
      </c>
      <c r="AQ61" s="78" t="b">
        <v>0</v>
      </c>
      <c r="AR61" s="78" t="b">
        <v>1</v>
      </c>
      <c r="AS61" s="78" t="s">
        <v>702</v>
      </c>
      <c r="AT61" s="78">
        <v>4</v>
      </c>
      <c r="AU61" s="83" t="s">
        <v>1163</v>
      </c>
      <c r="AV61" s="78" t="b">
        <v>0</v>
      </c>
      <c r="AW61" s="78" t="s">
        <v>1235</v>
      </c>
      <c r="AX61" s="83" t="s">
        <v>1294</v>
      </c>
      <c r="AY61" s="78" t="s">
        <v>65</v>
      </c>
      <c r="AZ61" s="78" t="str">
        <f>REPLACE(INDEX(GroupVertices[Group],MATCH(Vertices[[#This Row],[Vertex]],GroupVertices[Vertex],0)),1,1,"")</f>
        <v>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241</v>
      </c>
      <c r="B62" s="65"/>
      <c r="C62" s="65" t="s">
        <v>64</v>
      </c>
      <c r="D62" s="66">
        <v>166.19680487266942</v>
      </c>
      <c r="E62" s="68"/>
      <c r="F62" s="100" t="s">
        <v>1217</v>
      </c>
      <c r="G62" s="65"/>
      <c r="H62" s="69" t="s">
        <v>241</v>
      </c>
      <c r="I62" s="70"/>
      <c r="J62" s="70"/>
      <c r="K62" s="69" t="s">
        <v>1389</v>
      </c>
      <c r="L62" s="73">
        <v>12.287995551358852</v>
      </c>
      <c r="M62" s="74">
        <v>7523.6142578125</v>
      </c>
      <c r="N62" s="74">
        <v>7810.96728515625</v>
      </c>
      <c r="O62" s="75"/>
      <c r="P62" s="76"/>
      <c r="Q62" s="76"/>
      <c r="R62" s="86"/>
      <c r="S62" s="48">
        <v>4</v>
      </c>
      <c r="T62" s="48">
        <v>2</v>
      </c>
      <c r="U62" s="49">
        <v>4.4</v>
      </c>
      <c r="V62" s="49">
        <v>0.166667</v>
      </c>
      <c r="W62" s="49">
        <v>0</v>
      </c>
      <c r="X62" s="49">
        <v>1.444897</v>
      </c>
      <c r="Y62" s="49">
        <v>0.26666666666666666</v>
      </c>
      <c r="Z62" s="49">
        <v>0</v>
      </c>
      <c r="AA62" s="71">
        <v>62</v>
      </c>
      <c r="AB62" s="71"/>
      <c r="AC62" s="72"/>
      <c r="AD62" s="78" t="s">
        <v>804</v>
      </c>
      <c r="AE62" s="78">
        <v>1682</v>
      </c>
      <c r="AF62" s="78">
        <v>4505</v>
      </c>
      <c r="AG62" s="78">
        <v>11817</v>
      </c>
      <c r="AH62" s="78">
        <v>24153</v>
      </c>
      <c r="AI62" s="78"/>
      <c r="AJ62" s="78" t="s">
        <v>895</v>
      </c>
      <c r="AK62" s="78" t="s">
        <v>936</v>
      </c>
      <c r="AL62" s="83" t="s">
        <v>1045</v>
      </c>
      <c r="AM62" s="78"/>
      <c r="AN62" s="80">
        <v>39996.68818287037</v>
      </c>
      <c r="AO62" s="83" t="s">
        <v>1129</v>
      </c>
      <c r="AP62" s="78" t="b">
        <v>0</v>
      </c>
      <c r="AQ62" s="78" t="b">
        <v>0</v>
      </c>
      <c r="AR62" s="78" t="b">
        <v>1</v>
      </c>
      <c r="AS62" s="78" t="s">
        <v>702</v>
      </c>
      <c r="AT62" s="78">
        <v>10</v>
      </c>
      <c r="AU62" s="83" t="s">
        <v>1163</v>
      </c>
      <c r="AV62" s="78" t="b">
        <v>0</v>
      </c>
      <c r="AW62" s="78" t="s">
        <v>1235</v>
      </c>
      <c r="AX62" s="83" t="s">
        <v>1295</v>
      </c>
      <c r="AY62" s="78" t="s">
        <v>66</v>
      </c>
      <c r="AZ62" s="78" t="str">
        <f>REPLACE(INDEX(GroupVertices[Group],MATCH(Vertices[[#This Row],[Vertex]],GroupVertices[Vertex],0)),1,1,"")</f>
        <v>4</v>
      </c>
      <c r="BA62" s="48"/>
      <c r="BB62" s="48"/>
      <c r="BC62" s="48"/>
      <c r="BD62" s="48"/>
      <c r="BE62" s="48" t="s">
        <v>432</v>
      </c>
      <c r="BF62" s="48" t="s">
        <v>432</v>
      </c>
      <c r="BG62" s="120" t="s">
        <v>1855</v>
      </c>
      <c r="BH62" s="120" t="s">
        <v>1855</v>
      </c>
      <c r="BI62" s="120" t="s">
        <v>1904</v>
      </c>
      <c r="BJ62" s="120" t="s">
        <v>1904</v>
      </c>
      <c r="BK62" s="120">
        <v>0</v>
      </c>
      <c r="BL62" s="123">
        <v>0</v>
      </c>
      <c r="BM62" s="120">
        <v>0</v>
      </c>
      <c r="BN62" s="123">
        <v>0</v>
      </c>
      <c r="BO62" s="120">
        <v>0</v>
      </c>
      <c r="BP62" s="123">
        <v>0</v>
      </c>
      <c r="BQ62" s="120">
        <v>8</v>
      </c>
      <c r="BR62" s="123">
        <v>100</v>
      </c>
      <c r="BS62" s="120">
        <v>8</v>
      </c>
      <c r="BT62" s="2"/>
      <c r="BU62" s="3"/>
      <c r="BV62" s="3"/>
      <c r="BW62" s="3"/>
      <c r="BX62" s="3"/>
    </row>
    <row r="63" spans="1:76" ht="15">
      <c r="A63" s="64" t="s">
        <v>239</v>
      </c>
      <c r="B63" s="65"/>
      <c r="C63" s="65" t="s">
        <v>64</v>
      </c>
      <c r="D63" s="66">
        <v>162.44525710059239</v>
      </c>
      <c r="E63" s="68"/>
      <c r="F63" s="100" t="s">
        <v>1218</v>
      </c>
      <c r="G63" s="65"/>
      <c r="H63" s="69" t="s">
        <v>239</v>
      </c>
      <c r="I63" s="70"/>
      <c r="J63" s="70"/>
      <c r="K63" s="69" t="s">
        <v>1390</v>
      </c>
      <c r="L63" s="73">
        <v>2.026181413759896</v>
      </c>
      <c r="M63" s="74">
        <v>8303.2626953125</v>
      </c>
      <c r="N63" s="74">
        <v>8442.861328125</v>
      </c>
      <c r="O63" s="75"/>
      <c r="P63" s="76"/>
      <c r="Q63" s="76"/>
      <c r="R63" s="86"/>
      <c r="S63" s="48">
        <v>0</v>
      </c>
      <c r="T63" s="48">
        <v>3</v>
      </c>
      <c r="U63" s="49">
        <v>0.4</v>
      </c>
      <c r="V63" s="49">
        <v>0.111111</v>
      </c>
      <c r="W63" s="49">
        <v>0</v>
      </c>
      <c r="X63" s="49">
        <v>0.773246</v>
      </c>
      <c r="Y63" s="49">
        <v>0.3333333333333333</v>
      </c>
      <c r="Z63" s="49">
        <v>0</v>
      </c>
      <c r="AA63" s="71">
        <v>63</v>
      </c>
      <c r="AB63" s="71"/>
      <c r="AC63" s="72"/>
      <c r="AD63" s="78" t="s">
        <v>805</v>
      </c>
      <c r="AE63" s="78">
        <v>320</v>
      </c>
      <c r="AF63" s="78">
        <v>486</v>
      </c>
      <c r="AG63" s="78">
        <v>2724</v>
      </c>
      <c r="AH63" s="78">
        <v>15813</v>
      </c>
      <c r="AI63" s="78"/>
      <c r="AJ63" s="78" t="s">
        <v>896</v>
      </c>
      <c r="AK63" s="78" t="s">
        <v>976</v>
      </c>
      <c r="AL63" s="78"/>
      <c r="AM63" s="78"/>
      <c r="AN63" s="80">
        <v>41787.00994212963</v>
      </c>
      <c r="AO63" s="83" t="s">
        <v>1130</v>
      </c>
      <c r="AP63" s="78" t="b">
        <v>0</v>
      </c>
      <c r="AQ63" s="78" t="b">
        <v>0</v>
      </c>
      <c r="AR63" s="78" t="b">
        <v>0</v>
      </c>
      <c r="AS63" s="78" t="s">
        <v>702</v>
      </c>
      <c r="AT63" s="78">
        <v>3</v>
      </c>
      <c r="AU63" s="83" t="s">
        <v>1163</v>
      </c>
      <c r="AV63" s="78" t="b">
        <v>0</v>
      </c>
      <c r="AW63" s="78" t="s">
        <v>1235</v>
      </c>
      <c r="AX63" s="83" t="s">
        <v>1296</v>
      </c>
      <c r="AY63" s="78" t="s">
        <v>66</v>
      </c>
      <c r="AZ63" s="78" t="str">
        <f>REPLACE(INDEX(GroupVertices[Group],MATCH(Vertices[[#This Row],[Vertex]],GroupVertices[Vertex],0)),1,1,"")</f>
        <v>4</v>
      </c>
      <c r="BA63" s="48"/>
      <c r="BB63" s="48"/>
      <c r="BC63" s="48"/>
      <c r="BD63" s="48"/>
      <c r="BE63" s="48" t="s">
        <v>432</v>
      </c>
      <c r="BF63" s="48" t="s">
        <v>432</v>
      </c>
      <c r="BG63" s="120" t="s">
        <v>1854</v>
      </c>
      <c r="BH63" s="120" t="s">
        <v>1854</v>
      </c>
      <c r="BI63" s="120" t="s">
        <v>1903</v>
      </c>
      <c r="BJ63" s="120" t="s">
        <v>1903</v>
      </c>
      <c r="BK63" s="120">
        <v>0</v>
      </c>
      <c r="BL63" s="123">
        <v>0</v>
      </c>
      <c r="BM63" s="120">
        <v>0</v>
      </c>
      <c r="BN63" s="123">
        <v>0</v>
      </c>
      <c r="BO63" s="120">
        <v>0</v>
      </c>
      <c r="BP63" s="123">
        <v>0</v>
      </c>
      <c r="BQ63" s="120">
        <v>10</v>
      </c>
      <c r="BR63" s="123">
        <v>100</v>
      </c>
      <c r="BS63" s="120">
        <v>10</v>
      </c>
      <c r="BT63" s="2"/>
      <c r="BU63" s="3"/>
      <c r="BV63" s="3"/>
      <c r="BW63" s="3"/>
      <c r="BX63" s="3"/>
    </row>
    <row r="64" spans="1:76" ht="15">
      <c r="A64" s="64" t="s">
        <v>240</v>
      </c>
      <c r="B64" s="65"/>
      <c r="C64" s="65" t="s">
        <v>64</v>
      </c>
      <c r="D64" s="66">
        <v>170.04263140189497</v>
      </c>
      <c r="E64" s="68"/>
      <c r="F64" s="100" t="s">
        <v>1219</v>
      </c>
      <c r="G64" s="65"/>
      <c r="H64" s="69" t="s">
        <v>240</v>
      </c>
      <c r="I64" s="70"/>
      <c r="J64" s="70"/>
      <c r="K64" s="69" t="s">
        <v>1391</v>
      </c>
      <c r="L64" s="73">
        <v>2.026181413759896</v>
      </c>
      <c r="M64" s="74">
        <v>7510.599609375</v>
      </c>
      <c r="N64" s="74">
        <v>5975.873046875</v>
      </c>
      <c r="O64" s="75"/>
      <c r="P64" s="76"/>
      <c r="Q64" s="76"/>
      <c r="R64" s="86"/>
      <c r="S64" s="48">
        <v>0</v>
      </c>
      <c r="T64" s="48">
        <v>3</v>
      </c>
      <c r="U64" s="49">
        <v>0.4</v>
      </c>
      <c r="V64" s="49">
        <v>0.111111</v>
      </c>
      <c r="W64" s="49">
        <v>0</v>
      </c>
      <c r="X64" s="49">
        <v>0.773246</v>
      </c>
      <c r="Y64" s="49">
        <v>0.3333333333333333</v>
      </c>
      <c r="Z64" s="49">
        <v>0</v>
      </c>
      <c r="AA64" s="71">
        <v>64</v>
      </c>
      <c r="AB64" s="71"/>
      <c r="AC64" s="72"/>
      <c r="AD64" s="78" t="s">
        <v>806</v>
      </c>
      <c r="AE64" s="78">
        <v>912</v>
      </c>
      <c r="AF64" s="78">
        <v>8625</v>
      </c>
      <c r="AG64" s="78">
        <v>123352</v>
      </c>
      <c r="AH64" s="78">
        <v>180035</v>
      </c>
      <c r="AI64" s="78"/>
      <c r="AJ64" s="78" t="s">
        <v>897</v>
      </c>
      <c r="AK64" s="78" t="s">
        <v>975</v>
      </c>
      <c r="AL64" s="83" t="s">
        <v>1046</v>
      </c>
      <c r="AM64" s="78"/>
      <c r="AN64" s="80">
        <v>41665.07293981482</v>
      </c>
      <c r="AO64" s="83" t="s">
        <v>1131</v>
      </c>
      <c r="AP64" s="78" t="b">
        <v>0</v>
      </c>
      <c r="AQ64" s="78" t="b">
        <v>0</v>
      </c>
      <c r="AR64" s="78" t="b">
        <v>1</v>
      </c>
      <c r="AS64" s="78" t="s">
        <v>702</v>
      </c>
      <c r="AT64" s="78">
        <v>269</v>
      </c>
      <c r="AU64" s="83" t="s">
        <v>1163</v>
      </c>
      <c r="AV64" s="78" t="b">
        <v>0</v>
      </c>
      <c r="AW64" s="78" t="s">
        <v>1235</v>
      </c>
      <c r="AX64" s="83" t="s">
        <v>1297</v>
      </c>
      <c r="AY64" s="78" t="s">
        <v>66</v>
      </c>
      <c r="AZ64" s="78" t="str">
        <f>REPLACE(INDEX(GroupVertices[Group],MATCH(Vertices[[#This Row],[Vertex]],GroupVertices[Vertex],0)),1,1,"")</f>
        <v>4</v>
      </c>
      <c r="BA64" s="48"/>
      <c r="BB64" s="48"/>
      <c r="BC64" s="48"/>
      <c r="BD64" s="48"/>
      <c r="BE64" s="48" t="s">
        <v>432</v>
      </c>
      <c r="BF64" s="48" t="s">
        <v>432</v>
      </c>
      <c r="BG64" s="120" t="s">
        <v>1854</v>
      </c>
      <c r="BH64" s="120" t="s">
        <v>1854</v>
      </c>
      <c r="BI64" s="120" t="s">
        <v>1903</v>
      </c>
      <c r="BJ64" s="120" t="s">
        <v>1903</v>
      </c>
      <c r="BK64" s="120">
        <v>0</v>
      </c>
      <c r="BL64" s="123">
        <v>0</v>
      </c>
      <c r="BM64" s="120">
        <v>0</v>
      </c>
      <c r="BN64" s="123">
        <v>0</v>
      </c>
      <c r="BO64" s="120">
        <v>0</v>
      </c>
      <c r="BP64" s="123">
        <v>0</v>
      </c>
      <c r="BQ64" s="120">
        <v>10</v>
      </c>
      <c r="BR64" s="123">
        <v>100</v>
      </c>
      <c r="BS64" s="120">
        <v>10</v>
      </c>
      <c r="BT64" s="2"/>
      <c r="BU64" s="3"/>
      <c r="BV64" s="3"/>
      <c r="BW64" s="3"/>
      <c r="BX64" s="3"/>
    </row>
    <row r="65" spans="1:76" ht="15">
      <c r="A65" s="64" t="s">
        <v>242</v>
      </c>
      <c r="B65" s="65"/>
      <c r="C65" s="65" t="s">
        <v>64</v>
      </c>
      <c r="D65" s="66">
        <v>162.20069240383094</v>
      </c>
      <c r="E65" s="68"/>
      <c r="F65" s="100" t="s">
        <v>1220</v>
      </c>
      <c r="G65" s="65"/>
      <c r="H65" s="69" t="s">
        <v>242</v>
      </c>
      <c r="I65" s="70"/>
      <c r="J65" s="70"/>
      <c r="K65" s="69" t="s">
        <v>1392</v>
      </c>
      <c r="L65" s="73">
        <v>2.026181413759896</v>
      </c>
      <c r="M65" s="74">
        <v>7536.65234375</v>
      </c>
      <c r="N65" s="74">
        <v>9646.09375</v>
      </c>
      <c r="O65" s="75"/>
      <c r="P65" s="76"/>
      <c r="Q65" s="76"/>
      <c r="R65" s="86"/>
      <c r="S65" s="48">
        <v>0</v>
      </c>
      <c r="T65" s="48">
        <v>3</v>
      </c>
      <c r="U65" s="49">
        <v>0.4</v>
      </c>
      <c r="V65" s="49">
        <v>0.111111</v>
      </c>
      <c r="W65" s="49">
        <v>0</v>
      </c>
      <c r="X65" s="49">
        <v>0.773246</v>
      </c>
      <c r="Y65" s="49">
        <v>0.3333333333333333</v>
      </c>
      <c r="Z65" s="49">
        <v>0</v>
      </c>
      <c r="AA65" s="71">
        <v>65</v>
      </c>
      <c r="AB65" s="71"/>
      <c r="AC65" s="72"/>
      <c r="AD65" s="78" t="s">
        <v>807</v>
      </c>
      <c r="AE65" s="78">
        <v>1604</v>
      </c>
      <c r="AF65" s="78">
        <v>224</v>
      </c>
      <c r="AG65" s="78">
        <v>9343</v>
      </c>
      <c r="AH65" s="78">
        <v>27398</v>
      </c>
      <c r="AI65" s="78"/>
      <c r="AJ65" s="78" t="s">
        <v>898</v>
      </c>
      <c r="AK65" s="78" t="s">
        <v>977</v>
      </c>
      <c r="AL65" s="78"/>
      <c r="AM65" s="78"/>
      <c r="AN65" s="80">
        <v>43004.17177083333</v>
      </c>
      <c r="AO65" s="83" t="s">
        <v>1132</v>
      </c>
      <c r="AP65" s="78" t="b">
        <v>0</v>
      </c>
      <c r="AQ65" s="78" t="b">
        <v>0</v>
      </c>
      <c r="AR65" s="78" t="b">
        <v>1</v>
      </c>
      <c r="AS65" s="78" t="s">
        <v>703</v>
      </c>
      <c r="AT65" s="78">
        <v>0</v>
      </c>
      <c r="AU65" s="83" t="s">
        <v>1163</v>
      </c>
      <c r="AV65" s="78" t="b">
        <v>0</v>
      </c>
      <c r="AW65" s="78" t="s">
        <v>1235</v>
      </c>
      <c r="AX65" s="83" t="s">
        <v>1298</v>
      </c>
      <c r="AY65" s="78" t="s">
        <v>66</v>
      </c>
      <c r="AZ65" s="78" t="str">
        <f>REPLACE(INDEX(GroupVertices[Group],MATCH(Vertices[[#This Row],[Vertex]],GroupVertices[Vertex],0)),1,1,"")</f>
        <v>4</v>
      </c>
      <c r="BA65" s="48"/>
      <c r="BB65" s="48"/>
      <c r="BC65" s="48"/>
      <c r="BD65" s="48"/>
      <c r="BE65" s="48" t="s">
        <v>432</v>
      </c>
      <c r="BF65" s="48" t="s">
        <v>432</v>
      </c>
      <c r="BG65" s="120" t="s">
        <v>1854</v>
      </c>
      <c r="BH65" s="120" t="s">
        <v>1854</v>
      </c>
      <c r="BI65" s="120" t="s">
        <v>1903</v>
      </c>
      <c r="BJ65" s="120" t="s">
        <v>1903</v>
      </c>
      <c r="BK65" s="120">
        <v>0</v>
      </c>
      <c r="BL65" s="123">
        <v>0</v>
      </c>
      <c r="BM65" s="120">
        <v>0</v>
      </c>
      <c r="BN65" s="123">
        <v>0</v>
      </c>
      <c r="BO65" s="120">
        <v>0</v>
      </c>
      <c r="BP65" s="123">
        <v>0</v>
      </c>
      <c r="BQ65" s="120">
        <v>10</v>
      </c>
      <c r="BR65" s="123">
        <v>100</v>
      </c>
      <c r="BS65" s="120">
        <v>10</v>
      </c>
      <c r="BT65" s="2"/>
      <c r="BU65" s="3"/>
      <c r="BV65" s="3"/>
      <c r="BW65" s="3"/>
      <c r="BX65" s="3"/>
    </row>
    <row r="66" spans="1:76" ht="15">
      <c r="A66" s="64" t="s">
        <v>243</v>
      </c>
      <c r="B66" s="65"/>
      <c r="C66" s="65" t="s">
        <v>64</v>
      </c>
      <c r="D66" s="66">
        <v>162.5133991725908</v>
      </c>
      <c r="E66" s="68"/>
      <c r="F66" s="100" t="s">
        <v>488</v>
      </c>
      <c r="G66" s="65"/>
      <c r="H66" s="69" t="s">
        <v>243</v>
      </c>
      <c r="I66" s="70"/>
      <c r="J66" s="70"/>
      <c r="K66" s="69" t="s">
        <v>1393</v>
      </c>
      <c r="L66" s="73">
        <v>1</v>
      </c>
      <c r="M66" s="74">
        <v>8610.25</v>
      </c>
      <c r="N66" s="74">
        <v>3605.521728515625</v>
      </c>
      <c r="O66" s="75"/>
      <c r="P66" s="76"/>
      <c r="Q66" s="76"/>
      <c r="R66" s="86"/>
      <c r="S66" s="48">
        <v>0</v>
      </c>
      <c r="T66" s="48">
        <v>1</v>
      </c>
      <c r="U66" s="49">
        <v>0</v>
      </c>
      <c r="V66" s="49">
        <v>0.004219</v>
      </c>
      <c r="W66" s="49">
        <v>0.00299</v>
      </c>
      <c r="X66" s="49">
        <v>0.515917</v>
      </c>
      <c r="Y66" s="49">
        <v>0</v>
      </c>
      <c r="Z66" s="49">
        <v>0</v>
      </c>
      <c r="AA66" s="71">
        <v>66</v>
      </c>
      <c r="AB66" s="71"/>
      <c r="AC66" s="72"/>
      <c r="AD66" s="78" t="s">
        <v>808</v>
      </c>
      <c r="AE66" s="78">
        <v>1056</v>
      </c>
      <c r="AF66" s="78">
        <v>559</v>
      </c>
      <c r="AG66" s="78">
        <v>4573</v>
      </c>
      <c r="AH66" s="78">
        <v>3283</v>
      </c>
      <c r="AI66" s="78"/>
      <c r="AJ66" s="78" t="s">
        <v>899</v>
      </c>
      <c r="AK66" s="78"/>
      <c r="AL66" s="78"/>
      <c r="AM66" s="78"/>
      <c r="AN66" s="80">
        <v>42965.8978125</v>
      </c>
      <c r="AO66" s="83" t="s">
        <v>1133</v>
      </c>
      <c r="AP66" s="78" t="b">
        <v>1</v>
      </c>
      <c r="AQ66" s="78" t="b">
        <v>0</v>
      </c>
      <c r="AR66" s="78" t="b">
        <v>0</v>
      </c>
      <c r="AS66" s="78" t="s">
        <v>1161</v>
      </c>
      <c r="AT66" s="78">
        <v>26</v>
      </c>
      <c r="AU66" s="78"/>
      <c r="AV66" s="78" t="b">
        <v>0</v>
      </c>
      <c r="AW66" s="78" t="s">
        <v>1235</v>
      </c>
      <c r="AX66" s="83" t="s">
        <v>1299</v>
      </c>
      <c r="AY66" s="78" t="s">
        <v>66</v>
      </c>
      <c r="AZ66" s="78" t="str">
        <f>REPLACE(INDEX(GroupVertices[Group],MATCH(Vertices[[#This Row],[Vertex]],GroupVertices[Vertex],0)),1,1,"")</f>
        <v>12</v>
      </c>
      <c r="BA66" s="48"/>
      <c r="BB66" s="48"/>
      <c r="BC66" s="48"/>
      <c r="BD66" s="48"/>
      <c r="BE66" s="48"/>
      <c r="BF66" s="48"/>
      <c r="BG66" s="120" t="s">
        <v>1856</v>
      </c>
      <c r="BH66" s="120" t="s">
        <v>1856</v>
      </c>
      <c r="BI66" s="120" t="s">
        <v>1905</v>
      </c>
      <c r="BJ66" s="120" t="s">
        <v>1905</v>
      </c>
      <c r="BK66" s="120">
        <v>1</v>
      </c>
      <c r="BL66" s="123">
        <v>4.166666666666667</v>
      </c>
      <c r="BM66" s="120">
        <v>1</v>
      </c>
      <c r="BN66" s="123">
        <v>4.166666666666667</v>
      </c>
      <c r="BO66" s="120">
        <v>0</v>
      </c>
      <c r="BP66" s="123">
        <v>0</v>
      </c>
      <c r="BQ66" s="120">
        <v>22</v>
      </c>
      <c r="BR66" s="123">
        <v>91.66666666666667</v>
      </c>
      <c r="BS66" s="120">
        <v>24</v>
      </c>
      <c r="BT66" s="2"/>
      <c r="BU66" s="3"/>
      <c r="BV66" s="3"/>
      <c r="BW66" s="3"/>
      <c r="BX66" s="3"/>
    </row>
    <row r="67" spans="1:76" ht="15">
      <c r="A67" s="64" t="s">
        <v>244</v>
      </c>
      <c r="B67" s="65"/>
      <c r="C67" s="65" t="s">
        <v>64</v>
      </c>
      <c r="D67" s="66">
        <v>167.74727037389363</v>
      </c>
      <c r="E67" s="68"/>
      <c r="F67" s="100" t="s">
        <v>489</v>
      </c>
      <c r="G67" s="65"/>
      <c r="H67" s="69" t="s">
        <v>244</v>
      </c>
      <c r="I67" s="70"/>
      <c r="J67" s="70"/>
      <c r="K67" s="69" t="s">
        <v>1394</v>
      </c>
      <c r="L67" s="73">
        <v>662.8870118751327</v>
      </c>
      <c r="M67" s="74">
        <v>8610.25</v>
      </c>
      <c r="N67" s="74">
        <v>2935.00048828125</v>
      </c>
      <c r="O67" s="75"/>
      <c r="P67" s="76"/>
      <c r="Q67" s="76"/>
      <c r="R67" s="86"/>
      <c r="S67" s="48">
        <v>2</v>
      </c>
      <c r="T67" s="48">
        <v>1</v>
      </c>
      <c r="U67" s="49">
        <v>258</v>
      </c>
      <c r="V67" s="49">
        <v>0.005814</v>
      </c>
      <c r="W67" s="49">
        <v>0.019876</v>
      </c>
      <c r="X67" s="49">
        <v>1.291472</v>
      </c>
      <c r="Y67" s="49">
        <v>0</v>
      </c>
      <c r="Z67" s="49">
        <v>0</v>
      </c>
      <c r="AA67" s="71">
        <v>67</v>
      </c>
      <c r="AB67" s="71"/>
      <c r="AC67" s="72"/>
      <c r="AD67" s="78" t="s">
        <v>244</v>
      </c>
      <c r="AE67" s="78">
        <v>4036</v>
      </c>
      <c r="AF67" s="78">
        <v>6166</v>
      </c>
      <c r="AG67" s="78">
        <v>13772</v>
      </c>
      <c r="AH67" s="78">
        <v>3990</v>
      </c>
      <c r="AI67" s="78"/>
      <c r="AJ67" s="78" t="s">
        <v>900</v>
      </c>
      <c r="AK67" s="78" t="s">
        <v>978</v>
      </c>
      <c r="AL67" s="83" t="s">
        <v>1047</v>
      </c>
      <c r="AM67" s="78"/>
      <c r="AN67" s="80">
        <v>39816.32518518518</v>
      </c>
      <c r="AO67" s="83" t="s">
        <v>1134</v>
      </c>
      <c r="AP67" s="78" t="b">
        <v>0</v>
      </c>
      <c r="AQ67" s="78" t="b">
        <v>0</v>
      </c>
      <c r="AR67" s="78" t="b">
        <v>1</v>
      </c>
      <c r="AS67" s="78" t="s">
        <v>702</v>
      </c>
      <c r="AT67" s="78">
        <v>562</v>
      </c>
      <c r="AU67" s="83" t="s">
        <v>1172</v>
      </c>
      <c r="AV67" s="78" t="b">
        <v>0</v>
      </c>
      <c r="AW67" s="78" t="s">
        <v>1235</v>
      </c>
      <c r="AX67" s="83" t="s">
        <v>1300</v>
      </c>
      <c r="AY67" s="78" t="s">
        <v>66</v>
      </c>
      <c r="AZ67" s="78" t="str">
        <f>REPLACE(INDEX(GroupVertices[Group],MATCH(Vertices[[#This Row],[Vertex]],GroupVertices[Vertex],0)),1,1,"")</f>
        <v>12</v>
      </c>
      <c r="BA67" s="48" t="s">
        <v>394</v>
      </c>
      <c r="BB67" s="48" t="s">
        <v>394</v>
      </c>
      <c r="BC67" s="48" t="s">
        <v>417</v>
      </c>
      <c r="BD67" s="48" t="s">
        <v>417</v>
      </c>
      <c r="BE67" s="48" t="s">
        <v>433</v>
      </c>
      <c r="BF67" s="48" t="s">
        <v>433</v>
      </c>
      <c r="BG67" s="120" t="s">
        <v>1857</v>
      </c>
      <c r="BH67" s="120" t="s">
        <v>1876</v>
      </c>
      <c r="BI67" s="120" t="s">
        <v>1906</v>
      </c>
      <c r="BJ67" s="120" t="s">
        <v>1745</v>
      </c>
      <c r="BK67" s="120">
        <v>2</v>
      </c>
      <c r="BL67" s="123">
        <v>3.389830508474576</v>
      </c>
      <c r="BM67" s="120">
        <v>1</v>
      </c>
      <c r="BN67" s="123">
        <v>1.694915254237288</v>
      </c>
      <c r="BO67" s="120">
        <v>0</v>
      </c>
      <c r="BP67" s="123">
        <v>0</v>
      </c>
      <c r="BQ67" s="120">
        <v>56</v>
      </c>
      <c r="BR67" s="123">
        <v>94.91525423728814</v>
      </c>
      <c r="BS67" s="120">
        <v>59</v>
      </c>
      <c r="BT67" s="2"/>
      <c r="BU67" s="3"/>
      <c r="BV67" s="3"/>
      <c r="BW67" s="3"/>
      <c r="BX67" s="3"/>
    </row>
    <row r="68" spans="1:76" ht="15">
      <c r="A68" s="64" t="s">
        <v>245</v>
      </c>
      <c r="B68" s="65"/>
      <c r="C68" s="65" t="s">
        <v>64</v>
      </c>
      <c r="D68" s="66">
        <v>169.26599847172128</v>
      </c>
      <c r="E68" s="68"/>
      <c r="F68" s="100" t="s">
        <v>490</v>
      </c>
      <c r="G68" s="65"/>
      <c r="H68" s="69" t="s">
        <v>245</v>
      </c>
      <c r="I68" s="70"/>
      <c r="J68" s="70"/>
      <c r="K68" s="69" t="s">
        <v>1395</v>
      </c>
      <c r="L68" s="73">
        <v>1</v>
      </c>
      <c r="M68" s="74">
        <v>9406.1416015625</v>
      </c>
      <c r="N68" s="74">
        <v>3605.521728515625</v>
      </c>
      <c r="O68" s="75"/>
      <c r="P68" s="76"/>
      <c r="Q68" s="76"/>
      <c r="R68" s="86"/>
      <c r="S68" s="48">
        <v>0</v>
      </c>
      <c r="T68" s="48">
        <v>1</v>
      </c>
      <c r="U68" s="49">
        <v>0</v>
      </c>
      <c r="V68" s="49">
        <v>0.004219</v>
      </c>
      <c r="W68" s="49">
        <v>0.00299</v>
      </c>
      <c r="X68" s="49">
        <v>0.515917</v>
      </c>
      <c r="Y68" s="49">
        <v>0</v>
      </c>
      <c r="Z68" s="49">
        <v>0</v>
      </c>
      <c r="AA68" s="71">
        <v>68</v>
      </c>
      <c r="AB68" s="71"/>
      <c r="AC68" s="72"/>
      <c r="AD68" s="78" t="s">
        <v>809</v>
      </c>
      <c r="AE68" s="78">
        <v>6839</v>
      </c>
      <c r="AF68" s="78">
        <v>7793</v>
      </c>
      <c r="AG68" s="78">
        <v>24545</v>
      </c>
      <c r="AH68" s="78">
        <v>9295</v>
      </c>
      <c r="AI68" s="78"/>
      <c r="AJ68" s="78" t="s">
        <v>901</v>
      </c>
      <c r="AK68" s="78" t="s">
        <v>979</v>
      </c>
      <c r="AL68" s="83" t="s">
        <v>1048</v>
      </c>
      <c r="AM68" s="78"/>
      <c r="AN68" s="80">
        <v>39427.21534722222</v>
      </c>
      <c r="AO68" s="83" t="s">
        <v>1135</v>
      </c>
      <c r="AP68" s="78" t="b">
        <v>0</v>
      </c>
      <c r="AQ68" s="78" t="b">
        <v>0</v>
      </c>
      <c r="AR68" s="78" t="b">
        <v>1</v>
      </c>
      <c r="AS68" s="78" t="s">
        <v>702</v>
      </c>
      <c r="AT68" s="78">
        <v>822</v>
      </c>
      <c r="AU68" s="83" t="s">
        <v>1173</v>
      </c>
      <c r="AV68" s="78" t="b">
        <v>0</v>
      </c>
      <c r="AW68" s="78" t="s">
        <v>1235</v>
      </c>
      <c r="AX68" s="83" t="s">
        <v>1301</v>
      </c>
      <c r="AY68" s="78" t="s">
        <v>66</v>
      </c>
      <c r="AZ68" s="78" t="str">
        <f>REPLACE(INDEX(GroupVertices[Group],MATCH(Vertices[[#This Row],[Vertex]],GroupVertices[Vertex],0)),1,1,"")</f>
        <v>12</v>
      </c>
      <c r="BA68" s="48"/>
      <c r="BB68" s="48"/>
      <c r="BC68" s="48"/>
      <c r="BD68" s="48"/>
      <c r="BE68" s="48"/>
      <c r="BF68" s="48"/>
      <c r="BG68" s="120" t="s">
        <v>1856</v>
      </c>
      <c r="BH68" s="120" t="s">
        <v>1856</v>
      </c>
      <c r="BI68" s="120" t="s">
        <v>1905</v>
      </c>
      <c r="BJ68" s="120" t="s">
        <v>1905</v>
      </c>
      <c r="BK68" s="120">
        <v>1</v>
      </c>
      <c r="BL68" s="123">
        <v>4.166666666666667</v>
      </c>
      <c r="BM68" s="120">
        <v>1</v>
      </c>
      <c r="BN68" s="123">
        <v>4.166666666666667</v>
      </c>
      <c r="BO68" s="120">
        <v>0</v>
      </c>
      <c r="BP68" s="123">
        <v>0</v>
      </c>
      <c r="BQ68" s="120">
        <v>22</v>
      </c>
      <c r="BR68" s="123">
        <v>91.66666666666667</v>
      </c>
      <c r="BS68" s="120">
        <v>24</v>
      </c>
      <c r="BT68" s="2"/>
      <c r="BU68" s="3"/>
      <c r="BV68" s="3"/>
      <c r="BW68" s="3"/>
      <c r="BX68" s="3"/>
    </row>
    <row r="69" spans="1:76" ht="15">
      <c r="A69" s="64" t="s">
        <v>246</v>
      </c>
      <c r="B69" s="65"/>
      <c r="C69" s="65" t="s">
        <v>64</v>
      </c>
      <c r="D69" s="66">
        <v>226.8012435644094</v>
      </c>
      <c r="E69" s="68"/>
      <c r="F69" s="100" t="s">
        <v>491</v>
      </c>
      <c r="G69" s="65"/>
      <c r="H69" s="69" t="s">
        <v>246</v>
      </c>
      <c r="I69" s="70"/>
      <c r="J69" s="70"/>
      <c r="K69" s="69" t="s">
        <v>1396</v>
      </c>
      <c r="L69" s="73">
        <v>1</v>
      </c>
      <c r="M69" s="74">
        <v>1835.3736572265625</v>
      </c>
      <c r="N69" s="74">
        <v>352.9058837890625</v>
      </c>
      <c r="O69" s="75"/>
      <c r="P69" s="76"/>
      <c r="Q69" s="76"/>
      <c r="R69" s="86"/>
      <c r="S69" s="48">
        <v>0</v>
      </c>
      <c r="T69" s="48">
        <v>1</v>
      </c>
      <c r="U69" s="49">
        <v>0</v>
      </c>
      <c r="V69" s="49">
        <v>0.004405</v>
      </c>
      <c r="W69" s="49">
        <v>0.004465</v>
      </c>
      <c r="X69" s="49">
        <v>0.470606</v>
      </c>
      <c r="Y69" s="49">
        <v>0</v>
      </c>
      <c r="Z69" s="49">
        <v>0</v>
      </c>
      <c r="AA69" s="71">
        <v>69</v>
      </c>
      <c r="AB69" s="71"/>
      <c r="AC69" s="72"/>
      <c r="AD69" s="78" t="s">
        <v>810</v>
      </c>
      <c r="AE69" s="78">
        <v>41171</v>
      </c>
      <c r="AF69" s="78">
        <v>69430</v>
      </c>
      <c r="AG69" s="78">
        <v>629443</v>
      </c>
      <c r="AH69" s="78">
        <v>47578</v>
      </c>
      <c r="AI69" s="78"/>
      <c r="AJ69" s="78" t="s">
        <v>902</v>
      </c>
      <c r="AK69" s="78" t="s">
        <v>980</v>
      </c>
      <c r="AL69" s="83" t="s">
        <v>1049</v>
      </c>
      <c r="AM69" s="78"/>
      <c r="AN69" s="80">
        <v>41474.46429398148</v>
      </c>
      <c r="AO69" s="83" t="s">
        <v>1136</v>
      </c>
      <c r="AP69" s="78" t="b">
        <v>0</v>
      </c>
      <c r="AQ69" s="78" t="b">
        <v>0</v>
      </c>
      <c r="AR69" s="78" t="b">
        <v>1</v>
      </c>
      <c r="AS69" s="78" t="s">
        <v>702</v>
      </c>
      <c r="AT69" s="78">
        <v>12080</v>
      </c>
      <c r="AU69" s="83" t="s">
        <v>1163</v>
      </c>
      <c r="AV69" s="78" t="b">
        <v>0</v>
      </c>
      <c r="AW69" s="78" t="s">
        <v>1235</v>
      </c>
      <c r="AX69" s="83" t="s">
        <v>1302</v>
      </c>
      <c r="AY69" s="78" t="s">
        <v>66</v>
      </c>
      <c r="AZ69" s="78" t="str">
        <f>REPLACE(INDEX(GroupVertices[Group],MATCH(Vertices[[#This Row],[Vertex]],GroupVertices[Vertex],0)),1,1,"")</f>
        <v>2</v>
      </c>
      <c r="BA69" s="48"/>
      <c r="BB69" s="48"/>
      <c r="BC69" s="48"/>
      <c r="BD69" s="48"/>
      <c r="BE69" s="48"/>
      <c r="BF69" s="48"/>
      <c r="BG69" s="120" t="s">
        <v>1858</v>
      </c>
      <c r="BH69" s="120" t="s">
        <v>1858</v>
      </c>
      <c r="BI69" s="120" t="s">
        <v>1907</v>
      </c>
      <c r="BJ69" s="120" t="s">
        <v>1907</v>
      </c>
      <c r="BK69" s="120">
        <v>0</v>
      </c>
      <c r="BL69" s="123">
        <v>0</v>
      </c>
      <c r="BM69" s="120">
        <v>1</v>
      </c>
      <c r="BN69" s="123">
        <v>3.7037037037037037</v>
      </c>
      <c r="BO69" s="120">
        <v>0</v>
      </c>
      <c r="BP69" s="123">
        <v>0</v>
      </c>
      <c r="BQ69" s="120">
        <v>26</v>
      </c>
      <c r="BR69" s="123">
        <v>96.29629629629629</v>
      </c>
      <c r="BS69" s="120">
        <v>27</v>
      </c>
      <c r="BT69" s="2"/>
      <c r="BU69" s="3"/>
      <c r="BV69" s="3"/>
      <c r="BW69" s="3"/>
      <c r="BX69" s="3"/>
    </row>
    <row r="70" spans="1:76" ht="15">
      <c r="A70" s="64" t="s">
        <v>247</v>
      </c>
      <c r="B70" s="65"/>
      <c r="C70" s="65" t="s">
        <v>64</v>
      </c>
      <c r="D70" s="66">
        <v>164.03306072345953</v>
      </c>
      <c r="E70" s="68"/>
      <c r="F70" s="100" t="s">
        <v>492</v>
      </c>
      <c r="G70" s="65"/>
      <c r="H70" s="69" t="s">
        <v>247</v>
      </c>
      <c r="I70" s="70"/>
      <c r="J70" s="70"/>
      <c r="K70" s="69" t="s">
        <v>1397</v>
      </c>
      <c r="L70" s="73">
        <v>1</v>
      </c>
      <c r="M70" s="74">
        <v>194.9122772216797</v>
      </c>
      <c r="N70" s="74">
        <v>1452.6285400390625</v>
      </c>
      <c r="O70" s="75"/>
      <c r="P70" s="76"/>
      <c r="Q70" s="76"/>
      <c r="R70" s="86"/>
      <c r="S70" s="48">
        <v>0</v>
      </c>
      <c r="T70" s="48">
        <v>1</v>
      </c>
      <c r="U70" s="49">
        <v>0</v>
      </c>
      <c r="V70" s="49">
        <v>0.004405</v>
      </c>
      <c r="W70" s="49">
        <v>0.004465</v>
      </c>
      <c r="X70" s="49">
        <v>0.470606</v>
      </c>
      <c r="Y70" s="49">
        <v>0</v>
      </c>
      <c r="Z70" s="49">
        <v>0</v>
      </c>
      <c r="AA70" s="71">
        <v>70</v>
      </c>
      <c r="AB70" s="71"/>
      <c r="AC70" s="72"/>
      <c r="AD70" s="78" t="s">
        <v>811</v>
      </c>
      <c r="AE70" s="78">
        <v>104</v>
      </c>
      <c r="AF70" s="78">
        <v>2187</v>
      </c>
      <c r="AG70" s="78">
        <v>68026</v>
      </c>
      <c r="AH70" s="78">
        <v>89</v>
      </c>
      <c r="AI70" s="78"/>
      <c r="AJ70" s="78" t="s">
        <v>903</v>
      </c>
      <c r="AK70" s="78" t="s">
        <v>980</v>
      </c>
      <c r="AL70" s="83" t="s">
        <v>1050</v>
      </c>
      <c r="AM70" s="78"/>
      <c r="AN70" s="80">
        <v>42562.49248842592</v>
      </c>
      <c r="AO70" s="83" t="s">
        <v>1137</v>
      </c>
      <c r="AP70" s="78" t="b">
        <v>1</v>
      </c>
      <c r="AQ70" s="78" t="b">
        <v>0</v>
      </c>
      <c r="AR70" s="78" t="b">
        <v>0</v>
      </c>
      <c r="AS70" s="78" t="s">
        <v>702</v>
      </c>
      <c r="AT70" s="78">
        <v>113</v>
      </c>
      <c r="AU70" s="78"/>
      <c r="AV70" s="78" t="b">
        <v>0</v>
      </c>
      <c r="AW70" s="78" t="s">
        <v>1235</v>
      </c>
      <c r="AX70" s="83" t="s">
        <v>1303</v>
      </c>
      <c r="AY70" s="78" t="s">
        <v>66</v>
      </c>
      <c r="AZ70" s="78" t="str">
        <f>REPLACE(INDEX(GroupVertices[Group],MATCH(Vertices[[#This Row],[Vertex]],GroupVertices[Vertex],0)),1,1,"")</f>
        <v>2</v>
      </c>
      <c r="BA70" s="48"/>
      <c r="BB70" s="48"/>
      <c r="BC70" s="48"/>
      <c r="BD70" s="48"/>
      <c r="BE70" s="48"/>
      <c r="BF70" s="48"/>
      <c r="BG70" s="120" t="s">
        <v>1858</v>
      </c>
      <c r="BH70" s="120" t="s">
        <v>1858</v>
      </c>
      <c r="BI70" s="120" t="s">
        <v>1907</v>
      </c>
      <c r="BJ70" s="120" t="s">
        <v>1907</v>
      </c>
      <c r="BK70" s="120">
        <v>0</v>
      </c>
      <c r="BL70" s="123">
        <v>0</v>
      </c>
      <c r="BM70" s="120">
        <v>1</v>
      </c>
      <c r="BN70" s="123">
        <v>3.7037037037037037</v>
      </c>
      <c r="BO70" s="120">
        <v>0</v>
      </c>
      <c r="BP70" s="123">
        <v>0</v>
      </c>
      <c r="BQ70" s="120">
        <v>26</v>
      </c>
      <c r="BR70" s="123">
        <v>96.29629629629629</v>
      </c>
      <c r="BS70" s="120">
        <v>27</v>
      </c>
      <c r="BT70" s="2"/>
      <c r="BU70" s="3"/>
      <c r="BV70" s="3"/>
      <c r="BW70" s="3"/>
      <c r="BX70" s="3"/>
    </row>
    <row r="71" spans="1:76" ht="15">
      <c r="A71" s="64" t="s">
        <v>248</v>
      </c>
      <c r="B71" s="65"/>
      <c r="C71" s="65" t="s">
        <v>64</v>
      </c>
      <c r="D71" s="66">
        <v>163.25456088720367</v>
      </c>
      <c r="E71" s="68"/>
      <c r="F71" s="100" t="s">
        <v>493</v>
      </c>
      <c r="G71" s="65"/>
      <c r="H71" s="69" t="s">
        <v>248</v>
      </c>
      <c r="I71" s="70"/>
      <c r="J71" s="70"/>
      <c r="K71" s="69" t="s">
        <v>1398</v>
      </c>
      <c r="L71" s="73">
        <v>1</v>
      </c>
      <c r="M71" s="74">
        <v>7708.78125</v>
      </c>
      <c r="N71" s="74">
        <v>5008.322265625</v>
      </c>
      <c r="O71" s="75"/>
      <c r="P71" s="76"/>
      <c r="Q71" s="76"/>
      <c r="R71" s="86"/>
      <c r="S71" s="48">
        <v>1</v>
      </c>
      <c r="T71" s="48">
        <v>1</v>
      </c>
      <c r="U71" s="49">
        <v>0</v>
      </c>
      <c r="V71" s="49">
        <v>0</v>
      </c>
      <c r="W71" s="49">
        <v>0</v>
      </c>
      <c r="X71" s="49">
        <v>0.999994</v>
      </c>
      <c r="Y71" s="49">
        <v>0</v>
      </c>
      <c r="Z71" s="49" t="s">
        <v>2101</v>
      </c>
      <c r="AA71" s="71">
        <v>71</v>
      </c>
      <c r="AB71" s="71"/>
      <c r="AC71" s="72"/>
      <c r="AD71" s="78" t="s">
        <v>812</v>
      </c>
      <c r="AE71" s="78">
        <v>1480</v>
      </c>
      <c r="AF71" s="78">
        <v>1353</v>
      </c>
      <c r="AG71" s="78">
        <v>12290</v>
      </c>
      <c r="AH71" s="78">
        <v>12691</v>
      </c>
      <c r="AI71" s="78"/>
      <c r="AJ71" s="78" t="s">
        <v>904</v>
      </c>
      <c r="AK71" s="78" t="s">
        <v>981</v>
      </c>
      <c r="AL71" s="83" t="s">
        <v>1051</v>
      </c>
      <c r="AM71" s="78"/>
      <c r="AN71" s="80">
        <v>39801.93309027778</v>
      </c>
      <c r="AO71" s="83" t="s">
        <v>1138</v>
      </c>
      <c r="AP71" s="78" t="b">
        <v>0</v>
      </c>
      <c r="AQ71" s="78" t="b">
        <v>0</v>
      </c>
      <c r="AR71" s="78" t="b">
        <v>1</v>
      </c>
      <c r="AS71" s="78" t="s">
        <v>702</v>
      </c>
      <c r="AT71" s="78">
        <v>12</v>
      </c>
      <c r="AU71" s="83" t="s">
        <v>1163</v>
      </c>
      <c r="AV71" s="78" t="b">
        <v>0</v>
      </c>
      <c r="AW71" s="78" t="s">
        <v>1235</v>
      </c>
      <c r="AX71" s="83" t="s">
        <v>1304</v>
      </c>
      <c r="AY71" s="78" t="s">
        <v>66</v>
      </c>
      <c r="AZ71" s="78" t="str">
        <f>REPLACE(INDEX(GroupVertices[Group],MATCH(Vertices[[#This Row],[Vertex]],GroupVertices[Vertex],0)),1,1,"")</f>
        <v>11</v>
      </c>
      <c r="BA71" s="48"/>
      <c r="BB71" s="48"/>
      <c r="BC71" s="48"/>
      <c r="BD71" s="48"/>
      <c r="BE71" s="48"/>
      <c r="BF71" s="48"/>
      <c r="BG71" s="120" t="s">
        <v>1859</v>
      </c>
      <c r="BH71" s="120" t="s">
        <v>1859</v>
      </c>
      <c r="BI71" s="120" t="s">
        <v>1908</v>
      </c>
      <c r="BJ71" s="120" t="s">
        <v>1908</v>
      </c>
      <c r="BK71" s="120">
        <v>1</v>
      </c>
      <c r="BL71" s="123">
        <v>5</v>
      </c>
      <c r="BM71" s="120">
        <v>0</v>
      </c>
      <c r="BN71" s="123">
        <v>0</v>
      </c>
      <c r="BO71" s="120">
        <v>0</v>
      </c>
      <c r="BP71" s="123">
        <v>0</v>
      </c>
      <c r="BQ71" s="120">
        <v>19</v>
      </c>
      <c r="BR71" s="123">
        <v>95</v>
      </c>
      <c r="BS71" s="120">
        <v>20</v>
      </c>
      <c r="BT71" s="2"/>
      <c r="BU71" s="3"/>
      <c r="BV71" s="3"/>
      <c r="BW71" s="3"/>
      <c r="BX71" s="3"/>
    </row>
    <row r="72" spans="1:76" ht="15">
      <c r="A72" s="64" t="s">
        <v>249</v>
      </c>
      <c r="B72" s="65"/>
      <c r="C72" s="65" t="s">
        <v>64</v>
      </c>
      <c r="D72" s="66">
        <v>164.90770622294602</v>
      </c>
      <c r="E72" s="68"/>
      <c r="F72" s="100" t="s">
        <v>494</v>
      </c>
      <c r="G72" s="65"/>
      <c r="H72" s="69" t="s">
        <v>249</v>
      </c>
      <c r="I72" s="70"/>
      <c r="J72" s="70"/>
      <c r="K72" s="69" t="s">
        <v>1399</v>
      </c>
      <c r="L72" s="73">
        <v>1</v>
      </c>
      <c r="M72" s="74">
        <v>8559.8974609375</v>
      </c>
      <c r="N72" s="74">
        <v>826.387939453125</v>
      </c>
      <c r="O72" s="75"/>
      <c r="P72" s="76"/>
      <c r="Q72" s="76"/>
      <c r="R72" s="86"/>
      <c r="S72" s="48">
        <v>0</v>
      </c>
      <c r="T72" s="48">
        <v>1</v>
      </c>
      <c r="U72" s="49">
        <v>0</v>
      </c>
      <c r="V72" s="49">
        <v>1</v>
      </c>
      <c r="W72" s="49">
        <v>0</v>
      </c>
      <c r="X72" s="49">
        <v>0.999994</v>
      </c>
      <c r="Y72" s="49">
        <v>0</v>
      </c>
      <c r="Z72" s="49">
        <v>0</v>
      </c>
      <c r="AA72" s="71">
        <v>72</v>
      </c>
      <c r="AB72" s="71"/>
      <c r="AC72" s="72"/>
      <c r="AD72" s="78" t="s">
        <v>813</v>
      </c>
      <c r="AE72" s="78">
        <v>1169</v>
      </c>
      <c r="AF72" s="78">
        <v>3124</v>
      </c>
      <c r="AG72" s="78">
        <v>35717</v>
      </c>
      <c r="AH72" s="78">
        <v>45776</v>
      </c>
      <c r="AI72" s="78"/>
      <c r="AJ72" s="78" t="s">
        <v>905</v>
      </c>
      <c r="AK72" s="78" t="s">
        <v>982</v>
      </c>
      <c r="AL72" s="83" t="s">
        <v>1052</v>
      </c>
      <c r="AM72" s="78"/>
      <c r="AN72" s="80">
        <v>41115.834502314814</v>
      </c>
      <c r="AO72" s="83" t="s">
        <v>1139</v>
      </c>
      <c r="AP72" s="78" t="b">
        <v>0</v>
      </c>
      <c r="AQ72" s="78" t="b">
        <v>0</v>
      </c>
      <c r="AR72" s="78" t="b">
        <v>1</v>
      </c>
      <c r="AS72" s="78" t="s">
        <v>702</v>
      </c>
      <c r="AT72" s="78">
        <v>19</v>
      </c>
      <c r="AU72" s="83" t="s">
        <v>1163</v>
      </c>
      <c r="AV72" s="78" t="b">
        <v>0</v>
      </c>
      <c r="AW72" s="78" t="s">
        <v>1235</v>
      </c>
      <c r="AX72" s="83" t="s">
        <v>1305</v>
      </c>
      <c r="AY72" s="78" t="s">
        <v>66</v>
      </c>
      <c r="AZ72" s="78" t="str">
        <f>REPLACE(INDEX(GroupVertices[Group],MATCH(Vertices[[#This Row],[Vertex]],GroupVertices[Vertex],0)),1,1,"")</f>
        <v>15</v>
      </c>
      <c r="BA72" s="48"/>
      <c r="BB72" s="48"/>
      <c r="BC72" s="48"/>
      <c r="BD72" s="48"/>
      <c r="BE72" s="48"/>
      <c r="BF72" s="48"/>
      <c r="BG72" s="120" t="s">
        <v>1860</v>
      </c>
      <c r="BH72" s="120" t="s">
        <v>1860</v>
      </c>
      <c r="BI72" s="120" t="s">
        <v>1909</v>
      </c>
      <c r="BJ72" s="120" t="s">
        <v>1909</v>
      </c>
      <c r="BK72" s="120">
        <v>0</v>
      </c>
      <c r="BL72" s="123">
        <v>0</v>
      </c>
      <c r="BM72" s="120">
        <v>0</v>
      </c>
      <c r="BN72" s="123">
        <v>0</v>
      </c>
      <c r="BO72" s="120">
        <v>0</v>
      </c>
      <c r="BP72" s="123">
        <v>0</v>
      </c>
      <c r="BQ72" s="120">
        <v>14</v>
      </c>
      <c r="BR72" s="123">
        <v>100</v>
      </c>
      <c r="BS72" s="120">
        <v>14</v>
      </c>
      <c r="BT72" s="2"/>
      <c r="BU72" s="3"/>
      <c r="BV72" s="3"/>
      <c r="BW72" s="3"/>
      <c r="BX72" s="3"/>
    </row>
    <row r="73" spans="1:76" ht="15">
      <c r="A73" s="64" t="s">
        <v>294</v>
      </c>
      <c r="B73" s="65"/>
      <c r="C73" s="65" t="s">
        <v>64</v>
      </c>
      <c r="D73" s="66">
        <v>163.74742409289084</v>
      </c>
      <c r="E73" s="68"/>
      <c r="F73" s="100" t="s">
        <v>1221</v>
      </c>
      <c r="G73" s="65"/>
      <c r="H73" s="69" t="s">
        <v>294</v>
      </c>
      <c r="I73" s="70"/>
      <c r="J73" s="70"/>
      <c r="K73" s="69" t="s">
        <v>1400</v>
      </c>
      <c r="L73" s="73">
        <v>1</v>
      </c>
      <c r="M73" s="74">
        <v>8559.8974609375</v>
      </c>
      <c r="N73" s="74">
        <v>1773.35205078125</v>
      </c>
      <c r="O73" s="75"/>
      <c r="P73" s="76"/>
      <c r="Q73" s="76"/>
      <c r="R73" s="86"/>
      <c r="S73" s="48">
        <v>1</v>
      </c>
      <c r="T73" s="48">
        <v>0</v>
      </c>
      <c r="U73" s="49">
        <v>0</v>
      </c>
      <c r="V73" s="49">
        <v>1</v>
      </c>
      <c r="W73" s="49">
        <v>0</v>
      </c>
      <c r="X73" s="49">
        <v>0.999994</v>
      </c>
      <c r="Y73" s="49">
        <v>0</v>
      </c>
      <c r="Z73" s="49">
        <v>0</v>
      </c>
      <c r="AA73" s="71">
        <v>73</v>
      </c>
      <c r="AB73" s="71"/>
      <c r="AC73" s="72"/>
      <c r="AD73" s="78" t="s">
        <v>814</v>
      </c>
      <c r="AE73" s="78">
        <v>770</v>
      </c>
      <c r="AF73" s="78">
        <v>1881</v>
      </c>
      <c r="AG73" s="78">
        <v>22257</v>
      </c>
      <c r="AH73" s="78">
        <v>18348</v>
      </c>
      <c r="AI73" s="78"/>
      <c r="AJ73" s="78" t="s">
        <v>906</v>
      </c>
      <c r="AK73" s="78" t="s">
        <v>983</v>
      </c>
      <c r="AL73" s="83" t="s">
        <v>1053</v>
      </c>
      <c r="AM73" s="78"/>
      <c r="AN73" s="80">
        <v>42731.29027777778</v>
      </c>
      <c r="AO73" s="83" t="s">
        <v>1140</v>
      </c>
      <c r="AP73" s="78" t="b">
        <v>0</v>
      </c>
      <c r="AQ73" s="78" t="b">
        <v>0</v>
      </c>
      <c r="AR73" s="78" t="b">
        <v>1</v>
      </c>
      <c r="AS73" s="78" t="s">
        <v>702</v>
      </c>
      <c r="AT73" s="78">
        <v>5</v>
      </c>
      <c r="AU73" s="83" t="s">
        <v>1163</v>
      </c>
      <c r="AV73" s="78" t="b">
        <v>0</v>
      </c>
      <c r="AW73" s="78" t="s">
        <v>1235</v>
      </c>
      <c r="AX73" s="83" t="s">
        <v>1306</v>
      </c>
      <c r="AY73" s="78" t="s">
        <v>65</v>
      </c>
      <c r="AZ73" s="78" t="str">
        <f>REPLACE(INDEX(GroupVertices[Group],MATCH(Vertices[[#This Row],[Vertex]],GroupVertices[Vertex],0)),1,1,"")</f>
        <v>15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250</v>
      </c>
      <c r="B74" s="65"/>
      <c r="C74" s="65" t="s">
        <v>64</v>
      </c>
      <c r="D74" s="66">
        <v>162.1157481770932</v>
      </c>
      <c r="E74" s="68"/>
      <c r="F74" s="100" t="s">
        <v>1222</v>
      </c>
      <c r="G74" s="65"/>
      <c r="H74" s="69" t="s">
        <v>250</v>
      </c>
      <c r="I74" s="70"/>
      <c r="J74" s="70"/>
      <c r="K74" s="69" t="s">
        <v>1401</v>
      </c>
      <c r="L74" s="73">
        <v>1</v>
      </c>
      <c r="M74" s="74">
        <v>9453.24609375</v>
      </c>
      <c r="N74" s="74">
        <v>826.387939453125</v>
      </c>
      <c r="O74" s="75"/>
      <c r="P74" s="76"/>
      <c r="Q74" s="76"/>
      <c r="R74" s="86"/>
      <c r="S74" s="48">
        <v>0</v>
      </c>
      <c r="T74" s="48">
        <v>1</v>
      </c>
      <c r="U74" s="49">
        <v>0</v>
      </c>
      <c r="V74" s="49">
        <v>1</v>
      </c>
      <c r="W74" s="49">
        <v>0</v>
      </c>
      <c r="X74" s="49">
        <v>0.999994</v>
      </c>
      <c r="Y74" s="49">
        <v>0</v>
      </c>
      <c r="Z74" s="49">
        <v>0</v>
      </c>
      <c r="AA74" s="71">
        <v>74</v>
      </c>
      <c r="AB74" s="71"/>
      <c r="AC74" s="72"/>
      <c r="AD74" s="78" t="s">
        <v>815</v>
      </c>
      <c r="AE74" s="78">
        <v>96</v>
      </c>
      <c r="AF74" s="78">
        <v>133</v>
      </c>
      <c r="AG74" s="78">
        <v>684</v>
      </c>
      <c r="AH74" s="78">
        <v>66</v>
      </c>
      <c r="AI74" s="78"/>
      <c r="AJ74" s="78" t="s">
        <v>907</v>
      </c>
      <c r="AK74" s="78" t="s">
        <v>984</v>
      </c>
      <c r="AL74" s="83" t="s">
        <v>1054</v>
      </c>
      <c r="AM74" s="78"/>
      <c r="AN74" s="80">
        <v>41544.506006944444</v>
      </c>
      <c r="AO74" s="83" t="s">
        <v>1141</v>
      </c>
      <c r="AP74" s="78" t="b">
        <v>0</v>
      </c>
      <c r="AQ74" s="78" t="b">
        <v>0</v>
      </c>
      <c r="AR74" s="78" t="b">
        <v>1</v>
      </c>
      <c r="AS74" s="78" t="s">
        <v>702</v>
      </c>
      <c r="AT74" s="78">
        <v>49</v>
      </c>
      <c r="AU74" s="83" t="s">
        <v>1163</v>
      </c>
      <c r="AV74" s="78" t="b">
        <v>0</v>
      </c>
      <c r="AW74" s="78" t="s">
        <v>1235</v>
      </c>
      <c r="AX74" s="83" t="s">
        <v>1307</v>
      </c>
      <c r="AY74" s="78" t="s">
        <v>66</v>
      </c>
      <c r="AZ74" s="78" t="str">
        <f>REPLACE(INDEX(GroupVertices[Group],MATCH(Vertices[[#This Row],[Vertex]],GroupVertices[Vertex],0)),1,1,"")</f>
        <v>14</v>
      </c>
      <c r="BA74" s="48" t="s">
        <v>395</v>
      </c>
      <c r="BB74" s="48" t="s">
        <v>395</v>
      </c>
      <c r="BC74" s="48" t="s">
        <v>411</v>
      </c>
      <c r="BD74" s="48" t="s">
        <v>411</v>
      </c>
      <c r="BE74" s="48" t="s">
        <v>428</v>
      </c>
      <c r="BF74" s="48" t="s">
        <v>428</v>
      </c>
      <c r="BG74" s="120" t="s">
        <v>1861</v>
      </c>
      <c r="BH74" s="120" t="s">
        <v>1861</v>
      </c>
      <c r="BI74" s="120" t="s">
        <v>1910</v>
      </c>
      <c r="BJ74" s="120" t="s">
        <v>1910</v>
      </c>
      <c r="BK74" s="120">
        <v>0</v>
      </c>
      <c r="BL74" s="123">
        <v>0</v>
      </c>
      <c r="BM74" s="120">
        <v>0</v>
      </c>
      <c r="BN74" s="123">
        <v>0</v>
      </c>
      <c r="BO74" s="120">
        <v>0</v>
      </c>
      <c r="BP74" s="123">
        <v>0</v>
      </c>
      <c r="BQ74" s="120">
        <v>34</v>
      </c>
      <c r="BR74" s="123">
        <v>100</v>
      </c>
      <c r="BS74" s="120">
        <v>34</v>
      </c>
      <c r="BT74" s="2"/>
      <c r="BU74" s="3"/>
      <c r="BV74" s="3"/>
      <c r="BW74" s="3"/>
      <c r="BX74" s="3"/>
    </row>
    <row r="75" spans="1:76" ht="15">
      <c r="A75" s="64" t="s">
        <v>295</v>
      </c>
      <c r="B75" s="65"/>
      <c r="C75" s="65" t="s">
        <v>64</v>
      </c>
      <c r="D75" s="66">
        <v>190.98931764359918</v>
      </c>
      <c r="E75" s="68"/>
      <c r="F75" s="100" t="s">
        <v>1223</v>
      </c>
      <c r="G75" s="65"/>
      <c r="H75" s="69" t="s">
        <v>295</v>
      </c>
      <c r="I75" s="70"/>
      <c r="J75" s="70"/>
      <c r="K75" s="69" t="s">
        <v>1402</v>
      </c>
      <c r="L75" s="73">
        <v>1</v>
      </c>
      <c r="M75" s="74">
        <v>9453.24609375</v>
      </c>
      <c r="N75" s="74">
        <v>1773.35205078125</v>
      </c>
      <c r="O75" s="75"/>
      <c r="P75" s="76"/>
      <c r="Q75" s="76"/>
      <c r="R75" s="86"/>
      <c r="S75" s="48">
        <v>1</v>
      </c>
      <c r="T75" s="48">
        <v>0</v>
      </c>
      <c r="U75" s="49">
        <v>0</v>
      </c>
      <c r="V75" s="49">
        <v>1</v>
      </c>
      <c r="W75" s="49">
        <v>0</v>
      </c>
      <c r="X75" s="49">
        <v>0.999994</v>
      </c>
      <c r="Y75" s="49">
        <v>0</v>
      </c>
      <c r="Z75" s="49">
        <v>0</v>
      </c>
      <c r="AA75" s="71">
        <v>75</v>
      </c>
      <c r="AB75" s="71"/>
      <c r="AC75" s="72"/>
      <c r="AD75" s="78" t="s">
        <v>816</v>
      </c>
      <c r="AE75" s="78">
        <v>234</v>
      </c>
      <c r="AF75" s="78">
        <v>31065</v>
      </c>
      <c r="AG75" s="78">
        <v>8346</v>
      </c>
      <c r="AH75" s="78">
        <v>2186</v>
      </c>
      <c r="AI75" s="78"/>
      <c r="AJ75" s="78" t="s">
        <v>908</v>
      </c>
      <c r="AK75" s="78" t="s">
        <v>985</v>
      </c>
      <c r="AL75" s="83" t="s">
        <v>1055</v>
      </c>
      <c r="AM75" s="78"/>
      <c r="AN75" s="80">
        <v>39667.83692129629</v>
      </c>
      <c r="AO75" s="83" t="s">
        <v>1142</v>
      </c>
      <c r="AP75" s="78" t="b">
        <v>0</v>
      </c>
      <c r="AQ75" s="78" t="b">
        <v>0</v>
      </c>
      <c r="AR75" s="78" t="b">
        <v>1</v>
      </c>
      <c r="AS75" s="78" t="s">
        <v>702</v>
      </c>
      <c r="AT75" s="78">
        <v>408</v>
      </c>
      <c r="AU75" s="83" t="s">
        <v>1163</v>
      </c>
      <c r="AV75" s="78" t="b">
        <v>1</v>
      </c>
      <c r="AW75" s="78" t="s">
        <v>1235</v>
      </c>
      <c r="AX75" s="83" t="s">
        <v>1308</v>
      </c>
      <c r="AY75" s="78" t="s">
        <v>65</v>
      </c>
      <c r="AZ75" s="78" t="str">
        <f>REPLACE(INDEX(GroupVertices[Group],MATCH(Vertices[[#This Row],[Vertex]],GroupVertices[Vertex],0)),1,1,"")</f>
        <v>14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251</v>
      </c>
      <c r="B76" s="65"/>
      <c r="C76" s="65" t="s">
        <v>64</v>
      </c>
      <c r="D76" s="66">
        <v>162.2529657741311</v>
      </c>
      <c r="E76" s="68"/>
      <c r="F76" s="100" t="s">
        <v>495</v>
      </c>
      <c r="G76" s="65"/>
      <c r="H76" s="69" t="s">
        <v>251</v>
      </c>
      <c r="I76" s="70"/>
      <c r="J76" s="70"/>
      <c r="K76" s="69" t="s">
        <v>1403</v>
      </c>
      <c r="L76" s="73">
        <v>1</v>
      </c>
      <c r="M76" s="74">
        <v>2999.7880859375</v>
      </c>
      <c r="N76" s="74">
        <v>6498.65869140625</v>
      </c>
      <c r="O76" s="75"/>
      <c r="P76" s="76"/>
      <c r="Q76" s="76"/>
      <c r="R76" s="86"/>
      <c r="S76" s="48">
        <v>0</v>
      </c>
      <c r="T76" s="48">
        <v>2</v>
      </c>
      <c r="U76" s="49">
        <v>0</v>
      </c>
      <c r="V76" s="49">
        <v>0.005714</v>
      </c>
      <c r="W76" s="49">
        <v>0.022336</v>
      </c>
      <c r="X76" s="49">
        <v>0.72072</v>
      </c>
      <c r="Y76" s="49">
        <v>1</v>
      </c>
      <c r="Z76" s="49">
        <v>0</v>
      </c>
      <c r="AA76" s="71">
        <v>76</v>
      </c>
      <c r="AB76" s="71"/>
      <c r="AC76" s="72"/>
      <c r="AD76" s="78" t="s">
        <v>817</v>
      </c>
      <c r="AE76" s="78">
        <v>210</v>
      </c>
      <c r="AF76" s="78">
        <v>280</v>
      </c>
      <c r="AG76" s="78">
        <v>3210</v>
      </c>
      <c r="AH76" s="78">
        <v>4717</v>
      </c>
      <c r="AI76" s="78"/>
      <c r="AJ76" s="78" t="s">
        <v>909</v>
      </c>
      <c r="AK76" s="78" t="s">
        <v>986</v>
      </c>
      <c r="AL76" s="83" t="s">
        <v>1056</v>
      </c>
      <c r="AM76" s="78"/>
      <c r="AN76" s="80">
        <v>41941.45663194444</v>
      </c>
      <c r="AO76" s="83" t="s">
        <v>1143</v>
      </c>
      <c r="AP76" s="78" t="b">
        <v>0</v>
      </c>
      <c r="AQ76" s="78" t="b">
        <v>0</v>
      </c>
      <c r="AR76" s="78" t="b">
        <v>1</v>
      </c>
      <c r="AS76" s="78" t="s">
        <v>702</v>
      </c>
      <c r="AT76" s="78">
        <v>100</v>
      </c>
      <c r="AU76" s="83" t="s">
        <v>1163</v>
      </c>
      <c r="AV76" s="78" t="b">
        <v>0</v>
      </c>
      <c r="AW76" s="78" t="s">
        <v>1235</v>
      </c>
      <c r="AX76" s="83" t="s">
        <v>1309</v>
      </c>
      <c r="AY76" s="78" t="s">
        <v>66</v>
      </c>
      <c r="AZ76" s="78" t="str">
        <f>REPLACE(INDEX(GroupVertices[Group],MATCH(Vertices[[#This Row],[Vertex]],GroupVertices[Vertex],0)),1,1,"")</f>
        <v>1</v>
      </c>
      <c r="BA76" s="48"/>
      <c r="BB76" s="48"/>
      <c r="BC76" s="48"/>
      <c r="BD76" s="48"/>
      <c r="BE76" s="48"/>
      <c r="BF76" s="48"/>
      <c r="BG76" s="120" t="s">
        <v>1862</v>
      </c>
      <c r="BH76" s="120" t="s">
        <v>1862</v>
      </c>
      <c r="BI76" s="120" t="s">
        <v>1911</v>
      </c>
      <c r="BJ76" s="120" t="s">
        <v>1911</v>
      </c>
      <c r="BK76" s="120">
        <v>0</v>
      </c>
      <c r="BL76" s="123">
        <v>0</v>
      </c>
      <c r="BM76" s="120">
        <v>0</v>
      </c>
      <c r="BN76" s="123">
        <v>0</v>
      </c>
      <c r="BO76" s="120">
        <v>0</v>
      </c>
      <c r="BP76" s="123">
        <v>0</v>
      </c>
      <c r="BQ76" s="120">
        <v>20</v>
      </c>
      <c r="BR76" s="123">
        <v>100</v>
      </c>
      <c r="BS76" s="120">
        <v>20</v>
      </c>
      <c r="BT76" s="2"/>
      <c r="BU76" s="3"/>
      <c r="BV76" s="3"/>
      <c r="BW76" s="3"/>
      <c r="BX76" s="3"/>
    </row>
    <row r="77" spans="1:76" ht="15">
      <c r="A77" s="64" t="s">
        <v>262</v>
      </c>
      <c r="B77" s="65"/>
      <c r="C77" s="65" t="s">
        <v>64</v>
      </c>
      <c r="D77" s="66">
        <v>162.1586870169826</v>
      </c>
      <c r="E77" s="68"/>
      <c r="F77" s="100" t="s">
        <v>506</v>
      </c>
      <c r="G77" s="65"/>
      <c r="H77" s="69" t="s">
        <v>262</v>
      </c>
      <c r="I77" s="70"/>
      <c r="J77" s="70"/>
      <c r="K77" s="69" t="s">
        <v>1404</v>
      </c>
      <c r="L77" s="73">
        <v>1</v>
      </c>
      <c r="M77" s="74">
        <v>3131.590576171875</v>
      </c>
      <c r="N77" s="74">
        <v>7108.208984375</v>
      </c>
      <c r="O77" s="75"/>
      <c r="P77" s="76"/>
      <c r="Q77" s="76"/>
      <c r="R77" s="86"/>
      <c r="S77" s="48">
        <v>2</v>
      </c>
      <c r="T77" s="48">
        <v>1</v>
      </c>
      <c r="U77" s="49">
        <v>0</v>
      </c>
      <c r="V77" s="49">
        <v>0.005714</v>
      </c>
      <c r="W77" s="49">
        <v>0.022336</v>
      </c>
      <c r="X77" s="49">
        <v>0.72072</v>
      </c>
      <c r="Y77" s="49">
        <v>0.5</v>
      </c>
      <c r="Z77" s="49">
        <v>0.5</v>
      </c>
      <c r="AA77" s="71">
        <v>77</v>
      </c>
      <c r="AB77" s="71"/>
      <c r="AC77" s="72"/>
      <c r="AD77" s="78" t="s">
        <v>818</v>
      </c>
      <c r="AE77" s="78">
        <v>160</v>
      </c>
      <c r="AF77" s="78">
        <v>179</v>
      </c>
      <c r="AG77" s="78">
        <v>791</v>
      </c>
      <c r="AH77" s="78">
        <v>176</v>
      </c>
      <c r="AI77" s="78"/>
      <c r="AJ77" s="78" t="s">
        <v>910</v>
      </c>
      <c r="AK77" s="78"/>
      <c r="AL77" s="83" t="s">
        <v>1057</v>
      </c>
      <c r="AM77" s="78"/>
      <c r="AN77" s="80">
        <v>42230.08604166667</v>
      </c>
      <c r="AO77" s="78"/>
      <c r="AP77" s="78" t="b">
        <v>0</v>
      </c>
      <c r="AQ77" s="78" t="b">
        <v>0</v>
      </c>
      <c r="AR77" s="78" t="b">
        <v>1</v>
      </c>
      <c r="AS77" s="78" t="s">
        <v>702</v>
      </c>
      <c r="AT77" s="78">
        <v>69</v>
      </c>
      <c r="AU77" s="83" t="s">
        <v>1163</v>
      </c>
      <c r="AV77" s="78" t="b">
        <v>0</v>
      </c>
      <c r="AW77" s="78" t="s">
        <v>1235</v>
      </c>
      <c r="AX77" s="83" t="s">
        <v>1310</v>
      </c>
      <c r="AY77" s="78" t="s">
        <v>66</v>
      </c>
      <c r="AZ77" s="78" t="str">
        <f>REPLACE(INDEX(GroupVertices[Group],MATCH(Vertices[[#This Row],[Vertex]],GroupVertices[Vertex],0)),1,1,"")</f>
        <v>1</v>
      </c>
      <c r="BA77" s="48"/>
      <c r="BB77" s="48"/>
      <c r="BC77" s="48"/>
      <c r="BD77" s="48"/>
      <c r="BE77" s="48"/>
      <c r="BF77" s="48"/>
      <c r="BG77" s="120" t="s">
        <v>1862</v>
      </c>
      <c r="BH77" s="120" t="s">
        <v>1862</v>
      </c>
      <c r="BI77" s="120" t="s">
        <v>1911</v>
      </c>
      <c r="BJ77" s="120" t="s">
        <v>1911</v>
      </c>
      <c r="BK77" s="120">
        <v>0</v>
      </c>
      <c r="BL77" s="123">
        <v>0</v>
      </c>
      <c r="BM77" s="120">
        <v>0</v>
      </c>
      <c r="BN77" s="123">
        <v>0</v>
      </c>
      <c r="BO77" s="120">
        <v>0</v>
      </c>
      <c r="BP77" s="123">
        <v>0</v>
      </c>
      <c r="BQ77" s="120">
        <v>20</v>
      </c>
      <c r="BR77" s="123">
        <v>100</v>
      </c>
      <c r="BS77" s="120">
        <v>20</v>
      </c>
      <c r="BT77" s="2"/>
      <c r="BU77" s="3"/>
      <c r="BV77" s="3"/>
      <c r="BW77" s="3"/>
      <c r="BX77" s="3"/>
    </row>
    <row r="78" spans="1:76" ht="15">
      <c r="A78" s="64" t="s">
        <v>252</v>
      </c>
      <c r="B78" s="65"/>
      <c r="C78" s="65" t="s">
        <v>64</v>
      </c>
      <c r="D78" s="66">
        <v>170.0519659323057</v>
      </c>
      <c r="E78" s="68"/>
      <c r="F78" s="100" t="s">
        <v>496</v>
      </c>
      <c r="G78" s="65"/>
      <c r="H78" s="69" t="s">
        <v>252</v>
      </c>
      <c r="I78" s="70"/>
      <c r="J78" s="70"/>
      <c r="K78" s="69" t="s">
        <v>1405</v>
      </c>
      <c r="L78" s="73">
        <v>3.565453534399739</v>
      </c>
      <c r="M78" s="74">
        <v>2480.209228515625</v>
      </c>
      <c r="N78" s="74">
        <v>8635.8701171875</v>
      </c>
      <c r="O78" s="75"/>
      <c r="P78" s="76"/>
      <c r="Q78" s="76"/>
      <c r="R78" s="86"/>
      <c r="S78" s="48">
        <v>0</v>
      </c>
      <c r="T78" s="48">
        <v>3</v>
      </c>
      <c r="U78" s="49">
        <v>1</v>
      </c>
      <c r="V78" s="49">
        <v>0.005747</v>
      </c>
      <c r="W78" s="49">
        <v>0.032687</v>
      </c>
      <c r="X78" s="49">
        <v>0.928202</v>
      </c>
      <c r="Y78" s="49">
        <v>0.3333333333333333</v>
      </c>
      <c r="Z78" s="49">
        <v>0</v>
      </c>
      <c r="AA78" s="71">
        <v>78</v>
      </c>
      <c r="AB78" s="71"/>
      <c r="AC78" s="72"/>
      <c r="AD78" s="78" t="s">
        <v>808</v>
      </c>
      <c r="AE78" s="78">
        <v>0</v>
      </c>
      <c r="AF78" s="78">
        <v>8635</v>
      </c>
      <c r="AG78" s="78">
        <v>222858</v>
      </c>
      <c r="AH78" s="78">
        <v>2</v>
      </c>
      <c r="AI78" s="78"/>
      <c r="AJ78" s="78" t="s">
        <v>911</v>
      </c>
      <c r="AK78" s="78" t="s">
        <v>987</v>
      </c>
      <c r="AL78" s="78"/>
      <c r="AM78" s="78"/>
      <c r="AN78" s="80">
        <v>42886.24619212963</v>
      </c>
      <c r="AO78" s="78"/>
      <c r="AP78" s="78" t="b">
        <v>1</v>
      </c>
      <c r="AQ78" s="78" t="b">
        <v>0</v>
      </c>
      <c r="AR78" s="78" t="b">
        <v>0</v>
      </c>
      <c r="AS78" s="78" t="s">
        <v>702</v>
      </c>
      <c r="AT78" s="78">
        <v>176</v>
      </c>
      <c r="AU78" s="78"/>
      <c r="AV78" s="78" t="b">
        <v>0</v>
      </c>
      <c r="AW78" s="78" t="s">
        <v>1235</v>
      </c>
      <c r="AX78" s="83" t="s">
        <v>1311</v>
      </c>
      <c r="AY78" s="78" t="s">
        <v>66</v>
      </c>
      <c r="AZ78" s="78" t="str">
        <f>REPLACE(INDEX(GroupVertices[Group],MATCH(Vertices[[#This Row],[Vertex]],GroupVertices[Vertex],0)),1,1,"")</f>
        <v>1</v>
      </c>
      <c r="BA78" s="48" t="s">
        <v>396</v>
      </c>
      <c r="BB78" s="48" t="s">
        <v>396</v>
      </c>
      <c r="BC78" s="48" t="s">
        <v>418</v>
      </c>
      <c r="BD78" s="48" t="s">
        <v>418</v>
      </c>
      <c r="BE78" s="48" t="s">
        <v>434</v>
      </c>
      <c r="BF78" s="48" t="s">
        <v>434</v>
      </c>
      <c r="BG78" s="120" t="s">
        <v>1863</v>
      </c>
      <c r="BH78" s="120" t="s">
        <v>1863</v>
      </c>
      <c r="BI78" s="120" t="s">
        <v>1912</v>
      </c>
      <c r="BJ78" s="120" t="s">
        <v>1912</v>
      </c>
      <c r="BK78" s="120">
        <v>3</v>
      </c>
      <c r="BL78" s="123">
        <v>4.838709677419355</v>
      </c>
      <c r="BM78" s="120">
        <v>0</v>
      </c>
      <c r="BN78" s="123">
        <v>0</v>
      </c>
      <c r="BO78" s="120">
        <v>0</v>
      </c>
      <c r="BP78" s="123">
        <v>0</v>
      </c>
      <c r="BQ78" s="120">
        <v>59</v>
      </c>
      <c r="BR78" s="123">
        <v>95.16129032258064</v>
      </c>
      <c r="BS78" s="120">
        <v>62</v>
      </c>
      <c r="BT78" s="2"/>
      <c r="BU78" s="3"/>
      <c r="BV78" s="3"/>
      <c r="BW78" s="3"/>
      <c r="BX78" s="3"/>
    </row>
    <row r="79" spans="1:76" ht="15">
      <c r="A79" s="64" t="s">
        <v>296</v>
      </c>
      <c r="B79" s="65"/>
      <c r="C79" s="65" t="s">
        <v>64</v>
      </c>
      <c r="D79" s="66">
        <v>446.13097081344085</v>
      </c>
      <c r="E79" s="68"/>
      <c r="F79" s="100" t="s">
        <v>1224</v>
      </c>
      <c r="G79" s="65"/>
      <c r="H79" s="69" t="s">
        <v>296</v>
      </c>
      <c r="I79" s="70"/>
      <c r="J79" s="70"/>
      <c r="K79" s="69" t="s">
        <v>1406</v>
      </c>
      <c r="L79" s="73">
        <v>1</v>
      </c>
      <c r="M79" s="74">
        <v>2905.843017578125</v>
      </c>
      <c r="N79" s="74">
        <v>8346.5361328125</v>
      </c>
      <c r="O79" s="75"/>
      <c r="P79" s="76"/>
      <c r="Q79" s="76"/>
      <c r="R79" s="86"/>
      <c r="S79" s="48">
        <v>2</v>
      </c>
      <c r="T79" s="48">
        <v>0</v>
      </c>
      <c r="U79" s="49">
        <v>0</v>
      </c>
      <c r="V79" s="49">
        <v>0.005714</v>
      </c>
      <c r="W79" s="49">
        <v>0.023893</v>
      </c>
      <c r="X79" s="49">
        <v>0.677405</v>
      </c>
      <c r="Y79" s="49">
        <v>0.5</v>
      </c>
      <c r="Z79" s="49">
        <v>0</v>
      </c>
      <c r="AA79" s="71">
        <v>79</v>
      </c>
      <c r="AB79" s="71"/>
      <c r="AC79" s="72"/>
      <c r="AD79" s="78" t="s">
        <v>819</v>
      </c>
      <c r="AE79" s="78">
        <v>330</v>
      </c>
      <c r="AF79" s="78">
        <v>304396</v>
      </c>
      <c r="AG79" s="78">
        <v>16605</v>
      </c>
      <c r="AH79" s="78">
        <v>56044</v>
      </c>
      <c r="AI79" s="78"/>
      <c r="AJ79" s="78" t="s">
        <v>912</v>
      </c>
      <c r="AK79" s="78" t="s">
        <v>936</v>
      </c>
      <c r="AL79" s="83" t="s">
        <v>1058</v>
      </c>
      <c r="AM79" s="78"/>
      <c r="AN79" s="80">
        <v>39155.832824074074</v>
      </c>
      <c r="AO79" s="83" t="s">
        <v>1144</v>
      </c>
      <c r="AP79" s="78" t="b">
        <v>0</v>
      </c>
      <c r="AQ79" s="78" t="b">
        <v>0</v>
      </c>
      <c r="AR79" s="78" t="b">
        <v>1</v>
      </c>
      <c r="AS79" s="78" t="s">
        <v>702</v>
      </c>
      <c r="AT79" s="78">
        <v>2492</v>
      </c>
      <c r="AU79" s="83" t="s">
        <v>1163</v>
      </c>
      <c r="AV79" s="78" t="b">
        <v>1</v>
      </c>
      <c r="AW79" s="78" t="s">
        <v>1235</v>
      </c>
      <c r="AX79" s="83" t="s">
        <v>1312</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253</v>
      </c>
      <c r="B80" s="65"/>
      <c r="C80" s="65" t="s">
        <v>64</v>
      </c>
      <c r="D80" s="66">
        <v>162.36498013906</v>
      </c>
      <c r="E80" s="68"/>
      <c r="F80" s="100" t="s">
        <v>497</v>
      </c>
      <c r="G80" s="65"/>
      <c r="H80" s="69" t="s">
        <v>253</v>
      </c>
      <c r="I80" s="70"/>
      <c r="J80" s="70"/>
      <c r="K80" s="69" t="s">
        <v>1407</v>
      </c>
      <c r="L80" s="73">
        <v>1</v>
      </c>
      <c r="M80" s="74">
        <v>6240.17333984375</v>
      </c>
      <c r="N80" s="74">
        <v>2811.483642578125</v>
      </c>
      <c r="O80" s="75"/>
      <c r="P80" s="76"/>
      <c r="Q80" s="76"/>
      <c r="R80" s="86"/>
      <c r="S80" s="48">
        <v>0</v>
      </c>
      <c r="T80" s="48">
        <v>2</v>
      </c>
      <c r="U80" s="49">
        <v>0</v>
      </c>
      <c r="V80" s="49">
        <v>0.00431</v>
      </c>
      <c r="W80" s="49">
        <v>0.003998</v>
      </c>
      <c r="X80" s="49">
        <v>0.695956</v>
      </c>
      <c r="Y80" s="49">
        <v>0.5</v>
      </c>
      <c r="Z80" s="49">
        <v>0</v>
      </c>
      <c r="AA80" s="71">
        <v>80</v>
      </c>
      <c r="AB80" s="71"/>
      <c r="AC80" s="72"/>
      <c r="AD80" s="78" t="s">
        <v>820</v>
      </c>
      <c r="AE80" s="78">
        <v>338</v>
      </c>
      <c r="AF80" s="78">
        <v>400</v>
      </c>
      <c r="AG80" s="78">
        <v>16098</v>
      </c>
      <c r="AH80" s="78">
        <v>2612</v>
      </c>
      <c r="AI80" s="78"/>
      <c r="AJ80" s="78" t="s">
        <v>913</v>
      </c>
      <c r="AK80" s="78" t="s">
        <v>988</v>
      </c>
      <c r="AL80" s="83" t="s">
        <v>1059</v>
      </c>
      <c r="AM80" s="78"/>
      <c r="AN80" s="80">
        <v>39827.41946759259</v>
      </c>
      <c r="AO80" s="83" t="s">
        <v>1145</v>
      </c>
      <c r="AP80" s="78" t="b">
        <v>0</v>
      </c>
      <c r="AQ80" s="78" t="b">
        <v>0</v>
      </c>
      <c r="AR80" s="78" t="b">
        <v>1</v>
      </c>
      <c r="AS80" s="78" t="s">
        <v>702</v>
      </c>
      <c r="AT80" s="78">
        <v>42</v>
      </c>
      <c r="AU80" s="83" t="s">
        <v>1170</v>
      </c>
      <c r="AV80" s="78" t="b">
        <v>0</v>
      </c>
      <c r="AW80" s="78" t="s">
        <v>1235</v>
      </c>
      <c r="AX80" s="83" t="s">
        <v>1313</v>
      </c>
      <c r="AY80" s="78" t="s">
        <v>66</v>
      </c>
      <c r="AZ80" s="78" t="str">
        <f>REPLACE(INDEX(GroupVertices[Group],MATCH(Vertices[[#This Row],[Vertex]],GroupVertices[Vertex],0)),1,1,"")</f>
        <v>8</v>
      </c>
      <c r="BA80" s="48"/>
      <c r="BB80" s="48"/>
      <c r="BC80" s="48"/>
      <c r="BD80" s="48"/>
      <c r="BE80" s="48"/>
      <c r="BF80" s="48"/>
      <c r="BG80" s="120" t="s">
        <v>1864</v>
      </c>
      <c r="BH80" s="120" t="s">
        <v>1864</v>
      </c>
      <c r="BI80" s="120" t="s">
        <v>1913</v>
      </c>
      <c r="BJ80" s="120" t="s">
        <v>1913</v>
      </c>
      <c r="BK80" s="120">
        <v>0</v>
      </c>
      <c r="BL80" s="123">
        <v>0</v>
      </c>
      <c r="BM80" s="120">
        <v>0</v>
      </c>
      <c r="BN80" s="123">
        <v>0</v>
      </c>
      <c r="BO80" s="120">
        <v>0</v>
      </c>
      <c r="BP80" s="123">
        <v>0</v>
      </c>
      <c r="BQ80" s="120">
        <v>22</v>
      </c>
      <c r="BR80" s="123">
        <v>100</v>
      </c>
      <c r="BS80" s="120">
        <v>22</v>
      </c>
      <c r="BT80" s="2"/>
      <c r="BU80" s="3"/>
      <c r="BV80" s="3"/>
      <c r="BW80" s="3"/>
      <c r="BX80" s="3"/>
    </row>
    <row r="81" spans="1:76" ht="15">
      <c r="A81" s="64" t="s">
        <v>297</v>
      </c>
      <c r="B81" s="65"/>
      <c r="C81" s="65" t="s">
        <v>64</v>
      </c>
      <c r="D81" s="66">
        <v>162.6683523774091</v>
      </c>
      <c r="E81" s="68"/>
      <c r="F81" s="100" t="s">
        <v>1225</v>
      </c>
      <c r="G81" s="65"/>
      <c r="H81" s="69" t="s">
        <v>297</v>
      </c>
      <c r="I81" s="70"/>
      <c r="J81" s="70"/>
      <c r="K81" s="69" t="s">
        <v>1408</v>
      </c>
      <c r="L81" s="73">
        <v>8.696360603199217</v>
      </c>
      <c r="M81" s="74">
        <v>5908.2666015625</v>
      </c>
      <c r="N81" s="74">
        <v>884.5062255859375</v>
      </c>
      <c r="O81" s="75"/>
      <c r="P81" s="76"/>
      <c r="Q81" s="76"/>
      <c r="R81" s="86"/>
      <c r="S81" s="48">
        <v>4</v>
      </c>
      <c r="T81" s="48">
        <v>0</v>
      </c>
      <c r="U81" s="49">
        <v>3</v>
      </c>
      <c r="V81" s="49">
        <v>0.004348</v>
      </c>
      <c r="W81" s="49">
        <v>0.005044</v>
      </c>
      <c r="X81" s="49">
        <v>1.305814</v>
      </c>
      <c r="Y81" s="49">
        <v>0.25</v>
      </c>
      <c r="Z81" s="49">
        <v>0</v>
      </c>
      <c r="AA81" s="71">
        <v>81</v>
      </c>
      <c r="AB81" s="71"/>
      <c r="AC81" s="72"/>
      <c r="AD81" s="78" t="s">
        <v>821</v>
      </c>
      <c r="AE81" s="78">
        <v>869</v>
      </c>
      <c r="AF81" s="78">
        <v>725</v>
      </c>
      <c r="AG81" s="78">
        <v>650</v>
      </c>
      <c r="AH81" s="78">
        <v>2513</v>
      </c>
      <c r="AI81" s="78"/>
      <c r="AJ81" s="78" t="s">
        <v>914</v>
      </c>
      <c r="AK81" s="78" t="s">
        <v>989</v>
      </c>
      <c r="AL81" s="83" t="s">
        <v>1060</v>
      </c>
      <c r="AM81" s="78"/>
      <c r="AN81" s="80">
        <v>40254.50099537037</v>
      </c>
      <c r="AO81" s="83" t="s">
        <v>1146</v>
      </c>
      <c r="AP81" s="78" t="b">
        <v>0</v>
      </c>
      <c r="AQ81" s="78" t="b">
        <v>0</v>
      </c>
      <c r="AR81" s="78" t="b">
        <v>1</v>
      </c>
      <c r="AS81" s="78" t="s">
        <v>703</v>
      </c>
      <c r="AT81" s="78">
        <v>86</v>
      </c>
      <c r="AU81" s="83" t="s">
        <v>1163</v>
      </c>
      <c r="AV81" s="78" t="b">
        <v>0</v>
      </c>
      <c r="AW81" s="78" t="s">
        <v>1235</v>
      </c>
      <c r="AX81" s="83" t="s">
        <v>1314</v>
      </c>
      <c r="AY81" s="78" t="s">
        <v>65</v>
      </c>
      <c r="AZ81" s="78" t="str">
        <f>REPLACE(INDEX(GroupVertices[Group],MATCH(Vertices[[#This Row],[Vertex]],GroupVertices[Vertex],0)),1,1,"")</f>
        <v>8</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258</v>
      </c>
      <c r="B82" s="65"/>
      <c r="C82" s="65" t="s">
        <v>64</v>
      </c>
      <c r="D82" s="66">
        <v>176.10914271583596</v>
      </c>
      <c r="E82" s="68"/>
      <c r="F82" s="100" t="s">
        <v>502</v>
      </c>
      <c r="G82" s="65"/>
      <c r="H82" s="69" t="s">
        <v>258</v>
      </c>
      <c r="I82" s="70"/>
      <c r="J82" s="70"/>
      <c r="K82" s="69" t="s">
        <v>1409</v>
      </c>
      <c r="L82" s="73">
        <v>1281.1613136654696</v>
      </c>
      <c r="M82" s="74">
        <v>5776.7685546875</v>
      </c>
      <c r="N82" s="74">
        <v>1789.97998046875</v>
      </c>
      <c r="O82" s="75"/>
      <c r="P82" s="76"/>
      <c r="Q82" s="76"/>
      <c r="R82" s="86"/>
      <c r="S82" s="48">
        <v>3</v>
      </c>
      <c r="T82" s="48">
        <v>2</v>
      </c>
      <c r="U82" s="49">
        <v>499</v>
      </c>
      <c r="V82" s="49">
        <v>0.005952</v>
      </c>
      <c r="W82" s="49">
        <v>0.02154</v>
      </c>
      <c r="X82" s="49">
        <v>1.579242</v>
      </c>
      <c r="Y82" s="49">
        <v>0.15</v>
      </c>
      <c r="Z82" s="49">
        <v>0</v>
      </c>
      <c r="AA82" s="71">
        <v>82</v>
      </c>
      <c r="AB82" s="71"/>
      <c r="AC82" s="72"/>
      <c r="AD82" s="78" t="s">
        <v>822</v>
      </c>
      <c r="AE82" s="78">
        <v>2203</v>
      </c>
      <c r="AF82" s="78">
        <v>15124</v>
      </c>
      <c r="AG82" s="78">
        <v>5773</v>
      </c>
      <c r="AH82" s="78">
        <v>2887</v>
      </c>
      <c r="AI82" s="78"/>
      <c r="AJ82" s="78" t="s">
        <v>915</v>
      </c>
      <c r="AK82" s="78" t="s">
        <v>958</v>
      </c>
      <c r="AL82" s="83" t="s">
        <v>1061</v>
      </c>
      <c r="AM82" s="78"/>
      <c r="AN82" s="80">
        <v>40190.70394675926</v>
      </c>
      <c r="AO82" s="83" t="s">
        <v>1147</v>
      </c>
      <c r="AP82" s="78" t="b">
        <v>0</v>
      </c>
      <c r="AQ82" s="78" t="b">
        <v>0</v>
      </c>
      <c r="AR82" s="78" t="b">
        <v>1</v>
      </c>
      <c r="AS82" s="78" t="s">
        <v>702</v>
      </c>
      <c r="AT82" s="78">
        <v>499</v>
      </c>
      <c r="AU82" s="83" t="s">
        <v>1163</v>
      </c>
      <c r="AV82" s="78" t="b">
        <v>1</v>
      </c>
      <c r="AW82" s="78" t="s">
        <v>1235</v>
      </c>
      <c r="AX82" s="83" t="s">
        <v>1315</v>
      </c>
      <c r="AY82" s="78" t="s">
        <v>66</v>
      </c>
      <c r="AZ82" s="78" t="str">
        <f>REPLACE(INDEX(GroupVertices[Group],MATCH(Vertices[[#This Row],[Vertex]],GroupVertices[Vertex],0)),1,1,"")</f>
        <v>8</v>
      </c>
      <c r="BA82" s="48" t="s">
        <v>397</v>
      </c>
      <c r="BB82" s="48" t="s">
        <v>397</v>
      </c>
      <c r="BC82" s="48" t="s">
        <v>414</v>
      </c>
      <c r="BD82" s="48" t="s">
        <v>414</v>
      </c>
      <c r="BE82" s="48" t="s">
        <v>435</v>
      </c>
      <c r="BF82" s="48" t="s">
        <v>435</v>
      </c>
      <c r="BG82" s="120" t="s">
        <v>1657</v>
      </c>
      <c r="BH82" s="120" t="s">
        <v>1657</v>
      </c>
      <c r="BI82" s="120" t="s">
        <v>1742</v>
      </c>
      <c r="BJ82" s="120" t="s">
        <v>1742</v>
      </c>
      <c r="BK82" s="120">
        <v>0</v>
      </c>
      <c r="BL82" s="123">
        <v>0</v>
      </c>
      <c r="BM82" s="120">
        <v>0</v>
      </c>
      <c r="BN82" s="123">
        <v>0</v>
      </c>
      <c r="BO82" s="120">
        <v>0</v>
      </c>
      <c r="BP82" s="123">
        <v>0</v>
      </c>
      <c r="BQ82" s="120">
        <v>36</v>
      </c>
      <c r="BR82" s="123">
        <v>100</v>
      </c>
      <c r="BS82" s="120">
        <v>36</v>
      </c>
      <c r="BT82" s="2"/>
      <c r="BU82" s="3"/>
      <c r="BV82" s="3"/>
      <c r="BW82" s="3"/>
      <c r="BX82" s="3"/>
    </row>
    <row r="83" spans="1:76" ht="15">
      <c r="A83" s="64" t="s">
        <v>254</v>
      </c>
      <c r="B83" s="65"/>
      <c r="C83" s="65" t="s">
        <v>64</v>
      </c>
      <c r="D83" s="66">
        <v>163.79783055710882</v>
      </c>
      <c r="E83" s="68"/>
      <c r="F83" s="100" t="s">
        <v>498</v>
      </c>
      <c r="G83" s="65"/>
      <c r="H83" s="69" t="s">
        <v>254</v>
      </c>
      <c r="I83" s="70"/>
      <c r="J83" s="70"/>
      <c r="K83" s="69" t="s">
        <v>1410</v>
      </c>
      <c r="L83" s="73">
        <v>1</v>
      </c>
      <c r="M83" s="74">
        <v>6588.03515625</v>
      </c>
      <c r="N83" s="74">
        <v>352.9058837890625</v>
      </c>
      <c r="O83" s="75"/>
      <c r="P83" s="76"/>
      <c r="Q83" s="76"/>
      <c r="R83" s="86"/>
      <c r="S83" s="48">
        <v>0</v>
      </c>
      <c r="T83" s="48">
        <v>2</v>
      </c>
      <c r="U83" s="49">
        <v>0</v>
      </c>
      <c r="V83" s="49">
        <v>0.00431</v>
      </c>
      <c r="W83" s="49">
        <v>0.003998</v>
      </c>
      <c r="X83" s="49">
        <v>0.695956</v>
      </c>
      <c r="Y83" s="49">
        <v>0.5</v>
      </c>
      <c r="Z83" s="49">
        <v>0</v>
      </c>
      <c r="AA83" s="71">
        <v>83</v>
      </c>
      <c r="AB83" s="71"/>
      <c r="AC83" s="72"/>
      <c r="AD83" s="78" t="s">
        <v>823</v>
      </c>
      <c r="AE83" s="78">
        <v>399</v>
      </c>
      <c r="AF83" s="78">
        <v>1935</v>
      </c>
      <c r="AG83" s="78">
        <v>4638</v>
      </c>
      <c r="AH83" s="78">
        <v>6294</v>
      </c>
      <c r="AI83" s="78"/>
      <c r="AJ83" s="78" t="s">
        <v>916</v>
      </c>
      <c r="AK83" s="78" t="s">
        <v>990</v>
      </c>
      <c r="AL83" s="83" t="s">
        <v>1062</v>
      </c>
      <c r="AM83" s="78"/>
      <c r="AN83" s="80">
        <v>40332.415</v>
      </c>
      <c r="AO83" s="83" t="s">
        <v>1148</v>
      </c>
      <c r="AP83" s="78" t="b">
        <v>1</v>
      </c>
      <c r="AQ83" s="78" t="b">
        <v>0</v>
      </c>
      <c r="AR83" s="78" t="b">
        <v>0</v>
      </c>
      <c r="AS83" s="78" t="s">
        <v>702</v>
      </c>
      <c r="AT83" s="78">
        <v>245</v>
      </c>
      <c r="AU83" s="83" t="s">
        <v>1163</v>
      </c>
      <c r="AV83" s="78" t="b">
        <v>0</v>
      </c>
      <c r="AW83" s="78" t="s">
        <v>1235</v>
      </c>
      <c r="AX83" s="83" t="s">
        <v>1316</v>
      </c>
      <c r="AY83" s="78" t="s">
        <v>66</v>
      </c>
      <c r="AZ83" s="78" t="str">
        <f>REPLACE(INDEX(GroupVertices[Group],MATCH(Vertices[[#This Row],[Vertex]],GroupVertices[Vertex],0)),1,1,"")</f>
        <v>8</v>
      </c>
      <c r="BA83" s="48"/>
      <c r="BB83" s="48"/>
      <c r="BC83" s="48"/>
      <c r="BD83" s="48"/>
      <c r="BE83" s="48"/>
      <c r="BF83" s="48"/>
      <c r="BG83" s="120" t="s">
        <v>1864</v>
      </c>
      <c r="BH83" s="120" t="s">
        <v>1864</v>
      </c>
      <c r="BI83" s="120" t="s">
        <v>1913</v>
      </c>
      <c r="BJ83" s="120" t="s">
        <v>1913</v>
      </c>
      <c r="BK83" s="120">
        <v>0</v>
      </c>
      <c r="BL83" s="123">
        <v>0</v>
      </c>
      <c r="BM83" s="120">
        <v>0</v>
      </c>
      <c r="BN83" s="123">
        <v>0</v>
      </c>
      <c r="BO83" s="120">
        <v>0</v>
      </c>
      <c r="BP83" s="123">
        <v>0</v>
      </c>
      <c r="BQ83" s="120">
        <v>22</v>
      </c>
      <c r="BR83" s="123">
        <v>100</v>
      </c>
      <c r="BS83" s="120">
        <v>22</v>
      </c>
      <c r="BT83" s="2"/>
      <c r="BU83" s="3"/>
      <c r="BV83" s="3"/>
      <c r="BW83" s="3"/>
      <c r="BX83" s="3"/>
    </row>
    <row r="84" spans="1:76" ht="15">
      <c r="A84" s="64" t="s">
        <v>256</v>
      </c>
      <c r="B84" s="65"/>
      <c r="C84" s="65" t="s">
        <v>64</v>
      </c>
      <c r="D84" s="66">
        <v>162.65621748787513</v>
      </c>
      <c r="E84" s="68"/>
      <c r="F84" s="100" t="s">
        <v>500</v>
      </c>
      <c r="G84" s="65"/>
      <c r="H84" s="69" t="s">
        <v>256</v>
      </c>
      <c r="I84" s="70"/>
      <c r="J84" s="70"/>
      <c r="K84" s="69" t="s">
        <v>1411</v>
      </c>
      <c r="L84" s="73">
        <v>1</v>
      </c>
      <c r="M84" s="74">
        <v>4989.75439453125</v>
      </c>
      <c r="N84" s="74">
        <v>3476.32275390625</v>
      </c>
      <c r="O84" s="75"/>
      <c r="P84" s="76"/>
      <c r="Q84" s="76"/>
      <c r="R84" s="86"/>
      <c r="S84" s="48">
        <v>0</v>
      </c>
      <c r="T84" s="48">
        <v>2</v>
      </c>
      <c r="U84" s="49">
        <v>0</v>
      </c>
      <c r="V84" s="49">
        <v>0.166667</v>
      </c>
      <c r="W84" s="49">
        <v>0</v>
      </c>
      <c r="X84" s="49">
        <v>0.782965</v>
      </c>
      <c r="Y84" s="49">
        <v>0.5</v>
      </c>
      <c r="Z84" s="49">
        <v>0</v>
      </c>
      <c r="AA84" s="71">
        <v>84</v>
      </c>
      <c r="AB84" s="71"/>
      <c r="AC84" s="72"/>
      <c r="AD84" s="78" t="s">
        <v>824</v>
      </c>
      <c r="AE84" s="78">
        <v>470</v>
      </c>
      <c r="AF84" s="78">
        <v>712</v>
      </c>
      <c r="AG84" s="78">
        <v>32295</v>
      </c>
      <c r="AH84" s="78">
        <v>15421</v>
      </c>
      <c r="AI84" s="78"/>
      <c r="AJ84" s="78" t="s">
        <v>917</v>
      </c>
      <c r="AK84" s="78" t="s">
        <v>976</v>
      </c>
      <c r="AL84" s="78"/>
      <c r="AM84" s="78"/>
      <c r="AN84" s="80">
        <v>39675.73899305556</v>
      </c>
      <c r="AO84" s="83" t="s">
        <v>1149</v>
      </c>
      <c r="AP84" s="78" t="b">
        <v>0</v>
      </c>
      <c r="AQ84" s="78" t="b">
        <v>0</v>
      </c>
      <c r="AR84" s="78" t="b">
        <v>0</v>
      </c>
      <c r="AS84" s="78" t="s">
        <v>702</v>
      </c>
      <c r="AT84" s="78">
        <v>18</v>
      </c>
      <c r="AU84" s="83" t="s">
        <v>1164</v>
      </c>
      <c r="AV84" s="78" t="b">
        <v>0</v>
      </c>
      <c r="AW84" s="78" t="s">
        <v>1235</v>
      </c>
      <c r="AX84" s="83" t="s">
        <v>1317</v>
      </c>
      <c r="AY84" s="78" t="s">
        <v>66</v>
      </c>
      <c r="AZ84" s="78" t="str">
        <f>REPLACE(INDEX(GroupVertices[Group],MATCH(Vertices[[#This Row],[Vertex]],GroupVertices[Vertex],0)),1,1,"")</f>
        <v>9</v>
      </c>
      <c r="BA84" s="48"/>
      <c r="BB84" s="48"/>
      <c r="BC84" s="48"/>
      <c r="BD84" s="48"/>
      <c r="BE84" s="48"/>
      <c r="BF84" s="48"/>
      <c r="BG84" s="120" t="s">
        <v>1865</v>
      </c>
      <c r="BH84" s="120" t="s">
        <v>1877</v>
      </c>
      <c r="BI84" s="120" t="s">
        <v>1914</v>
      </c>
      <c r="BJ84" s="120" t="s">
        <v>1914</v>
      </c>
      <c r="BK84" s="120">
        <v>1</v>
      </c>
      <c r="BL84" s="123">
        <v>2.127659574468085</v>
      </c>
      <c r="BM84" s="120">
        <v>1</v>
      </c>
      <c r="BN84" s="123">
        <v>2.127659574468085</v>
      </c>
      <c r="BO84" s="120">
        <v>0</v>
      </c>
      <c r="BP84" s="123">
        <v>0</v>
      </c>
      <c r="BQ84" s="120">
        <v>45</v>
      </c>
      <c r="BR84" s="123">
        <v>95.74468085106383</v>
      </c>
      <c r="BS84" s="120">
        <v>47</v>
      </c>
      <c r="BT84" s="2"/>
      <c r="BU84" s="3"/>
      <c r="BV84" s="3"/>
      <c r="BW84" s="3"/>
      <c r="BX84" s="3"/>
    </row>
    <row r="85" spans="1:76" ht="15">
      <c r="A85" s="64" t="s">
        <v>257</v>
      </c>
      <c r="B85" s="65"/>
      <c r="C85" s="65" t="s">
        <v>64</v>
      </c>
      <c r="D85" s="66">
        <v>162.5927426810821</v>
      </c>
      <c r="E85" s="68"/>
      <c r="F85" s="100" t="s">
        <v>501</v>
      </c>
      <c r="G85" s="65"/>
      <c r="H85" s="69" t="s">
        <v>257</v>
      </c>
      <c r="I85" s="70"/>
      <c r="J85" s="70"/>
      <c r="K85" s="69" t="s">
        <v>1412</v>
      </c>
      <c r="L85" s="73">
        <v>1</v>
      </c>
      <c r="M85" s="74">
        <v>6588.03515625</v>
      </c>
      <c r="N85" s="74">
        <v>3164.389404296875</v>
      </c>
      <c r="O85" s="75"/>
      <c r="P85" s="76"/>
      <c r="Q85" s="76"/>
      <c r="R85" s="86"/>
      <c r="S85" s="48">
        <v>0</v>
      </c>
      <c r="T85" s="48">
        <v>1</v>
      </c>
      <c r="U85" s="49">
        <v>0</v>
      </c>
      <c r="V85" s="49">
        <v>0.142857</v>
      </c>
      <c r="W85" s="49">
        <v>0</v>
      </c>
      <c r="X85" s="49">
        <v>0.46317</v>
      </c>
      <c r="Y85" s="49">
        <v>0</v>
      </c>
      <c r="Z85" s="49">
        <v>0</v>
      </c>
      <c r="AA85" s="71">
        <v>85</v>
      </c>
      <c r="AB85" s="71"/>
      <c r="AC85" s="72"/>
      <c r="AD85" s="78" t="s">
        <v>825</v>
      </c>
      <c r="AE85" s="78">
        <v>322</v>
      </c>
      <c r="AF85" s="78">
        <v>644</v>
      </c>
      <c r="AG85" s="78">
        <v>107343</v>
      </c>
      <c r="AH85" s="78">
        <v>38106</v>
      </c>
      <c r="AI85" s="78"/>
      <c r="AJ85" s="78" t="s">
        <v>918</v>
      </c>
      <c r="AK85" s="78" t="s">
        <v>991</v>
      </c>
      <c r="AL85" s="78"/>
      <c r="AM85" s="78"/>
      <c r="AN85" s="80">
        <v>39901.82980324074</v>
      </c>
      <c r="AO85" s="83" t="s">
        <v>1150</v>
      </c>
      <c r="AP85" s="78" t="b">
        <v>0</v>
      </c>
      <c r="AQ85" s="78" t="b">
        <v>0</v>
      </c>
      <c r="AR85" s="78" t="b">
        <v>1</v>
      </c>
      <c r="AS85" s="78" t="s">
        <v>702</v>
      </c>
      <c r="AT85" s="78">
        <v>90</v>
      </c>
      <c r="AU85" s="83" t="s">
        <v>1174</v>
      </c>
      <c r="AV85" s="78" t="b">
        <v>0</v>
      </c>
      <c r="AW85" s="78" t="s">
        <v>1235</v>
      </c>
      <c r="AX85" s="83" t="s">
        <v>1318</v>
      </c>
      <c r="AY85" s="78" t="s">
        <v>66</v>
      </c>
      <c r="AZ85" s="78" t="str">
        <f>REPLACE(INDEX(GroupVertices[Group],MATCH(Vertices[[#This Row],[Vertex]],GroupVertices[Vertex],0)),1,1,"")</f>
        <v>9</v>
      </c>
      <c r="BA85" s="48"/>
      <c r="BB85" s="48"/>
      <c r="BC85" s="48"/>
      <c r="BD85" s="48"/>
      <c r="BE85" s="48"/>
      <c r="BF85" s="48"/>
      <c r="BG85" s="120" t="s">
        <v>1865</v>
      </c>
      <c r="BH85" s="120" t="s">
        <v>1865</v>
      </c>
      <c r="BI85" s="120" t="s">
        <v>1914</v>
      </c>
      <c r="BJ85" s="120" t="s">
        <v>1914</v>
      </c>
      <c r="BK85" s="120">
        <v>0</v>
      </c>
      <c r="BL85" s="123">
        <v>0</v>
      </c>
      <c r="BM85" s="120">
        <v>1</v>
      </c>
      <c r="BN85" s="123">
        <v>4</v>
      </c>
      <c r="BO85" s="120">
        <v>0</v>
      </c>
      <c r="BP85" s="123">
        <v>0</v>
      </c>
      <c r="BQ85" s="120">
        <v>24</v>
      </c>
      <c r="BR85" s="123">
        <v>96</v>
      </c>
      <c r="BS85" s="120">
        <v>25</v>
      </c>
      <c r="BT85" s="2"/>
      <c r="BU85" s="3"/>
      <c r="BV85" s="3"/>
      <c r="BW85" s="3"/>
      <c r="BX85" s="3"/>
    </row>
    <row r="86" spans="1:76" ht="15">
      <c r="A86" s="64" t="s">
        <v>259</v>
      </c>
      <c r="B86" s="65"/>
      <c r="C86" s="65" t="s">
        <v>64</v>
      </c>
      <c r="D86" s="66">
        <v>162.06440825983412</v>
      </c>
      <c r="E86" s="68"/>
      <c r="F86" s="100" t="s">
        <v>503</v>
      </c>
      <c r="G86" s="65"/>
      <c r="H86" s="69" t="s">
        <v>259</v>
      </c>
      <c r="I86" s="70"/>
      <c r="J86" s="70"/>
      <c r="K86" s="69" t="s">
        <v>1413</v>
      </c>
      <c r="L86" s="73">
        <v>1</v>
      </c>
      <c r="M86" s="74">
        <v>4989.75439453125</v>
      </c>
      <c r="N86" s="74">
        <v>965.4271850585938</v>
      </c>
      <c r="O86" s="75"/>
      <c r="P86" s="76"/>
      <c r="Q86" s="76"/>
      <c r="R86" s="86"/>
      <c r="S86" s="48">
        <v>0</v>
      </c>
      <c r="T86" s="48">
        <v>2</v>
      </c>
      <c r="U86" s="49">
        <v>0</v>
      </c>
      <c r="V86" s="49">
        <v>0.00431</v>
      </c>
      <c r="W86" s="49">
        <v>0.003998</v>
      </c>
      <c r="X86" s="49">
        <v>0.695956</v>
      </c>
      <c r="Y86" s="49">
        <v>0.5</v>
      </c>
      <c r="Z86" s="49">
        <v>0</v>
      </c>
      <c r="AA86" s="71">
        <v>86</v>
      </c>
      <c r="AB86" s="71"/>
      <c r="AC86" s="72"/>
      <c r="AD86" s="78" t="s">
        <v>826</v>
      </c>
      <c r="AE86" s="78">
        <v>68</v>
      </c>
      <c r="AF86" s="78">
        <v>78</v>
      </c>
      <c r="AG86" s="78">
        <v>275</v>
      </c>
      <c r="AH86" s="78">
        <v>242</v>
      </c>
      <c r="AI86" s="78"/>
      <c r="AJ86" s="78"/>
      <c r="AK86" s="78" t="s">
        <v>992</v>
      </c>
      <c r="AL86" s="83" t="s">
        <v>1063</v>
      </c>
      <c r="AM86" s="78"/>
      <c r="AN86" s="80">
        <v>42125.465532407405</v>
      </c>
      <c r="AO86" s="83" t="s">
        <v>1151</v>
      </c>
      <c r="AP86" s="78" t="b">
        <v>1</v>
      </c>
      <c r="AQ86" s="78" t="b">
        <v>0</v>
      </c>
      <c r="AR86" s="78" t="b">
        <v>0</v>
      </c>
      <c r="AS86" s="78" t="s">
        <v>1162</v>
      </c>
      <c r="AT86" s="78">
        <v>6</v>
      </c>
      <c r="AU86" s="83" t="s">
        <v>1163</v>
      </c>
      <c r="AV86" s="78" t="b">
        <v>0</v>
      </c>
      <c r="AW86" s="78" t="s">
        <v>1235</v>
      </c>
      <c r="AX86" s="83" t="s">
        <v>1319</v>
      </c>
      <c r="AY86" s="78" t="s">
        <v>66</v>
      </c>
      <c r="AZ86" s="78" t="str">
        <f>REPLACE(INDEX(GroupVertices[Group],MATCH(Vertices[[#This Row],[Vertex]],GroupVertices[Vertex],0)),1,1,"")</f>
        <v>8</v>
      </c>
      <c r="BA86" s="48"/>
      <c r="BB86" s="48"/>
      <c r="BC86" s="48"/>
      <c r="BD86" s="48"/>
      <c r="BE86" s="48"/>
      <c r="BF86" s="48"/>
      <c r="BG86" s="120" t="s">
        <v>1864</v>
      </c>
      <c r="BH86" s="120" t="s">
        <v>1864</v>
      </c>
      <c r="BI86" s="120" t="s">
        <v>1913</v>
      </c>
      <c r="BJ86" s="120" t="s">
        <v>1913</v>
      </c>
      <c r="BK86" s="120">
        <v>0</v>
      </c>
      <c r="BL86" s="123">
        <v>0</v>
      </c>
      <c r="BM86" s="120">
        <v>0</v>
      </c>
      <c r="BN86" s="123">
        <v>0</v>
      </c>
      <c r="BO86" s="120">
        <v>0</v>
      </c>
      <c r="BP86" s="123">
        <v>0</v>
      </c>
      <c r="BQ86" s="120">
        <v>22</v>
      </c>
      <c r="BR86" s="123">
        <v>100</v>
      </c>
      <c r="BS86" s="120">
        <v>22</v>
      </c>
      <c r="BT86" s="2"/>
      <c r="BU86" s="3"/>
      <c r="BV86" s="3"/>
      <c r="BW86" s="3"/>
      <c r="BX86" s="3"/>
    </row>
    <row r="87" spans="1:76" ht="15">
      <c r="A87" s="64" t="s">
        <v>261</v>
      </c>
      <c r="B87" s="65"/>
      <c r="C87" s="65" t="s">
        <v>64</v>
      </c>
      <c r="D87" s="66">
        <v>162.69168870343594</v>
      </c>
      <c r="E87" s="68"/>
      <c r="F87" s="100" t="s">
        <v>505</v>
      </c>
      <c r="G87" s="65"/>
      <c r="H87" s="69" t="s">
        <v>261</v>
      </c>
      <c r="I87" s="70"/>
      <c r="J87" s="70"/>
      <c r="K87" s="69" t="s">
        <v>1414</v>
      </c>
      <c r="L87" s="73">
        <v>1</v>
      </c>
      <c r="M87" s="74">
        <v>844.5274658203125</v>
      </c>
      <c r="N87" s="74">
        <v>583.2008056640625</v>
      </c>
      <c r="O87" s="75"/>
      <c r="P87" s="76"/>
      <c r="Q87" s="76"/>
      <c r="R87" s="86"/>
      <c r="S87" s="48">
        <v>0</v>
      </c>
      <c r="T87" s="48">
        <v>1</v>
      </c>
      <c r="U87" s="49">
        <v>0</v>
      </c>
      <c r="V87" s="49">
        <v>0.004405</v>
      </c>
      <c r="W87" s="49">
        <v>0.004465</v>
      </c>
      <c r="X87" s="49">
        <v>0.470606</v>
      </c>
      <c r="Y87" s="49">
        <v>0</v>
      </c>
      <c r="Z87" s="49">
        <v>0</v>
      </c>
      <c r="AA87" s="71">
        <v>87</v>
      </c>
      <c r="AB87" s="71"/>
      <c r="AC87" s="72"/>
      <c r="AD87" s="78" t="s">
        <v>827</v>
      </c>
      <c r="AE87" s="78">
        <v>504</v>
      </c>
      <c r="AF87" s="78">
        <v>750</v>
      </c>
      <c r="AG87" s="78">
        <v>748</v>
      </c>
      <c r="AH87" s="78">
        <v>20</v>
      </c>
      <c r="AI87" s="78"/>
      <c r="AJ87" s="78" t="s">
        <v>919</v>
      </c>
      <c r="AK87" s="78" t="s">
        <v>975</v>
      </c>
      <c r="AL87" s="83" t="s">
        <v>1064</v>
      </c>
      <c r="AM87" s="78"/>
      <c r="AN87" s="80">
        <v>40192.91755787037</v>
      </c>
      <c r="AO87" s="83" t="s">
        <v>1152</v>
      </c>
      <c r="AP87" s="78" t="b">
        <v>0</v>
      </c>
      <c r="AQ87" s="78" t="b">
        <v>0</v>
      </c>
      <c r="AR87" s="78" t="b">
        <v>0</v>
      </c>
      <c r="AS87" s="78" t="s">
        <v>702</v>
      </c>
      <c r="AT87" s="78">
        <v>36</v>
      </c>
      <c r="AU87" s="83" t="s">
        <v>1172</v>
      </c>
      <c r="AV87" s="78" t="b">
        <v>0</v>
      </c>
      <c r="AW87" s="78" t="s">
        <v>1235</v>
      </c>
      <c r="AX87" s="83" t="s">
        <v>1320</v>
      </c>
      <c r="AY87" s="78" t="s">
        <v>66</v>
      </c>
      <c r="AZ87" s="78" t="str">
        <f>REPLACE(INDEX(GroupVertices[Group],MATCH(Vertices[[#This Row],[Vertex]],GroupVertices[Vertex],0)),1,1,"")</f>
        <v>2</v>
      </c>
      <c r="BA87" s="48"/>
      <c r="BB87" s="48"/>
      <c r="BC87" s="48"/>
      <c r="BD87" s="48"/>
      <c r="BE87" s="48"/>
      <c r="BF87" s="48"/>
      <c r="BG87" s="120" t="s">
        <v>1866</v>
      </c>
      <c r="BH87" s="120" t="s">
        <v>1866</v>
      </c>
      <c r="BI87" s="120" t="s">
        <v>1915</v>
      </c>
      <c r="BJ87" s="120" t="s">
        <v>1915</v>
      </c>
      <c r="BK87" s="120">
        <v>3</v>
      </c>
      <c r="BL87" s="123">
        <v>15.789473684210526</v>
      </c>
      <c r="BM87" s="120">
        <v>0</v>
      </c>
      <c r="BN87" s="123">
        <v>0</v>
      </c>
      <c r="BO87" s="120">
        <v>0</v>
      </c>
      <c r="BP87" s="123">
        <v>0</v>
      </c>
      <c r="BQ87" s="120">
        <v>16</v>
      </c>
      <c r="BR87" s="123">
        <v>84.21052631578948</v>
      </c>
      <c r="BS87" s="120">
        <v>19</v>
      </c>
      <c r="BT87" s="2"/>
      <c r="BU87" s="3"/>
      <c r="BV87" s="3"/>
      <c r="BW87" s="3"/>
      <c r="BX87" s="3"/>
    </row>
    <row r="88" spans="1:76" ht="15">
      <c r="A88" s="64" t="s">
        <v>298</v>
      </c>
      <c r="B88" s="65"/>
      <c r="C88" s="65" t="s">
        <v>64</v>
      </c>
      <c r="D88" s="66">
        <v>163.4169817163506</v>
      </c>
      <c r="E88" s="68"/>
      <c r="F88" s="100" t="s">
        <v>1226</v>
      </c>
      <c r="G88" s="65"/>
      <c r="H88" s="69" t="s">
        <v>298</v>
      </c>
      <c r="I88" s="70"/>
      <c r="J88" s="70"/>
      <c r="K88" s="69" t="s">
        <v>1415</v>
      </c>
      <c r="L88" s="73">
        <v>1</v>
      </c>
      <c r="M88" s="74">
        <v>2567.79052734375</v>
      </c>
      <c r="N88" s="74">
        <v>7557.5400390625</v>
      </c>
      <c r="O88" s="75"/>
      <c r="P88" s="76"/>
      <c r="Q88" s="76"/>
      <c r="R88" s="86"/>
      <c r="S88" s="48">
        <v>2</v>
      </c>
      <c r="T88" s="48">
        <v>0</v>
      </c>
      <c r="U88" s="49">
        <v>0</v>
      </c>
      <c r="V88" s="49">
        <v>0.005714</v>
      </c>
      <c r="W88" s="49">
        <v>0.029093</v>
      </c>
      <c r="X88" s="49">
        <v>0.640305</v>
      </c>
      <c r="Y88" s="49">
        <v>0.5</v>
      </c>
      <c r="Z88" s="49">
        <v>0</v>
      </c>
      <c r="AA88" s="71">
        <v>88</v>
      </c>
      <c r="AB88" s="71"/>
      <c r="AC88" s="72"/>
      <c r="AD88" s="78" t="s">
        <v>828</v>
      </c>
      <c r="AE88" s="78">
        <v>738</v>
      </c>
      <c r="AF88" s="78">
        <v>1527</v>
      </c>
      <c r="AG88" s="78">
        <v>1947</v>
      </c>
      <c r="AH88" s="78">
        <v>4646</v>
      </c>
      <c r="AI88" s="78"/>
      <c r="AJ88" s="78" t="s">
        <v>920</v>
      </c>
      <c r="AK88" s="78"/>
      <c r="AL88" s="83" t="s">
        <v>1065</v>
      </c>
      <c r="AM88" s="78"/>
      <c r="AN88" s="80">
        <v>39640.00282407407</v>
      </c>
      <c r="AO88" s="83" t="s">
        <v>1153</v>
      </c>
      <c r="AP88" s="78" t="b">
        <v>0</v>
      </c>
      <c r="AQ88" s="78" t="b">
        <v>0</v>
      </c>
      <c r="AR88" s="78" t="b">
        <v>1</v>
      </c>
      <c r="AS88" s="78" t="s">
        <v>702</v>
      </c>
      <c r="AT88" s="78">
        <v>64</v>
      </c>
      <c r="AU88" s="83" t="s">
        <v>1173</v>
      </c>
      <c r="AV88" s="78" t="b">
        <v>0</v>
      </c>
      <c r="AW88" s="78" t="s">
        <v>1235</v>
      </c>
      <c r="AX88" s="83" t="s">
        <v>1321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299</v>
      </c>
      <c r="B89" s="65"/>
      <c r="C89" s="65" t="s">
        <v>64</v>
      </c>
      <c r="D89" s="66">
        <v>212.63329330698576</v>
      </c>
      <c r="E89" s="68"/>
      <c r="F89" s="100" t="s">
        <v>1227</v>
      </c>
      <c r="G89" s="65"/>
      <c r="H89" s="69" t="s">
        <v>299</v>
      </c>
      <c r="I89" s="70"/>
      <c r="J89" s="70"/>
      <c r="K89" s="69" t="s">
        <v>1416</v>
      </c>
      <c r="L89" s="73">
        <v>1</v>
      </c>
      <c r="M89" s="74">
        <v>2704.53369140625</v>
      </c>
      <c r="N89" s="74">
        <v>5808.2998046875</v>
      </c>
      <c r="O89" s="75"/>
      <c r="P89" s="76"/>
      <c r="Q89" s="76"/>
      <c r="R89" s="86"/>
      <c r="S89" s="48">
        <v>1</v>
      </c>
      <c r="T89" s="48">
        <v>0</v>
      </c>
      <c r="U89" s="49">
        <v>0</v>
      </c>
      <c r="V89" s="49">
        <v>0.005682</v>
      </c>
      <c r="W89" s="49">
        <v>0.018977</v>
      </c>
      <c r="X89" s="49">
        <v>0.414414</v>
      </c>
      <c r="Y89" s="49">
        <v>0</v>
      </c>
      <c r="Z89" s="49">
        <v>0</v>
      </c>
      <c r="AA89" s="71">
        <v>89</v>
      </c>
      <c r="AB89" s="71"/>
      <c r="AC89" s="72"/>
      <c r="AD89" s="78" t="s">
        <v>829</v>
      </c>
      <c r="AE89" s="78">
        <v>11051</v>
      </c>
      <c r="AF89" s="78">
        <v>54252</v>
      </c>
      <c r="AG89" s="78">
        <v>16878</v>
      </c>
      <c r="AH89" s="78">
        <v>18252</v>
      </c>
      <c r="AI89" s="78"/>
      <c r="AJ89" s="78" t="s">
        <v>921</v>
      </c>
      <c r="AK89" s="78" t="s">
        <v>936</v>
      </c>
      <c r="AL89" s="83" t="s">
        <v>1066</v>
      </c>
      <c r="AM89" s="78"/>
      <c r="AN89" s="80">
        <v>39645.798796296294</v>
      </c>
      <c r="AO89" s="83" t="s">
        <v>1154</v>
      </c>
      <c r="AP89" s="78" t="b">
        <v>0</v>
      </c>
      <c r="AQ89" s="78" t="b">
        <v>0</v>
      </c>
      <c r="AR89" s="78" t="b">
        <v>1</v>
      </c>
      <c r="AS89" s="78" t="s">
        <v>702</v>
      </c>
      <c r="AT89" s="78">
        <v>1086</v>
      </c>
      <c r="AU89" s="83" t="s">
        <v>1175</v>
      </c>
      <c r="AV89" s="78" t="b">
        <v>1</v>
      </c>
      <c r="AW89" s="78" t="s">
        <v>1235</v>
      </c>
      <c r="AX89" s="83" t="s">
        <v>1322</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300</v>
      </c>
      <c r="B90" s="65"/>
      <c r="C90" s="65" t="s">
        <v>64</v>
      </c>
      <c r="D90" s="66">
        <v>533.9866375862998</v>
      </c>
      <c r="E90" s="68"/>
      <c r="F90" s="100" t="s">
        <v>1228</v>
      </c>
      <c r="G90" s="65"/>
      <c r="H90" s="69" t="s">
        <v>300</v>
      </c>
      <c r="I90" s="70"/>
      <c r="J90" s="70"/>
      <c r="K90" s="69" t="s">
        <v>1417</v>
      </c>
      <c r="L90" s="73">
        <v>1</v>
      </c>
      <c r="M90" s="74">
        <v>1835.1717529296875</v>
      </c>
      <c r="N90" s="74">
        <v>5730.36474609375</v>
      </c>
      <c r="O90" s="75"/>
      <c r="P90" s="76"/>
      <c r="Q90" s="76"/>
      <c r="R90" s="86"/>
      <c r="S90" s="48">
        <v>1</v>
      </c>
      <c r="T90" s="48">
        <v>0</v>
      </c>
      <c r="U90" s="49">
        <v>0</v>
      </c>
      <c r="V90" s="49">
        <v>0.005682</v>
      </c>
      <c r="W90" s="49">
        <v>0.018977</v>
      </c>
      <c r="X90" s="49">
        <v>0.414414</v>
      </c>
      <c r="Y90" s="49">
        <v>0</v>
      </c>
      <c r="Z90" s="49">
        <v>0</v>
      </c>
      <c r="AA90" s="71">
        <v>90</v>
      </c>
      <c r="AB90" s="71"/>
      <c r="AC90" s="72"/>
      <c r="AD90" s="78" t="s">
        <v>830</v>
      </c>
      <c r="AE90" s="78">
        <v>413</v>
      </c>
      <c r="AF90" s="78">
        <v>398515</v>
      </c>
      <c r="AG90" s="78">
        <v>1201</v>
      </c>
      <c r="AH90" s="78">
        <v>838</v>
      </c>
      <c r="AI90" s="78"/>
      <c r="AJ90" s="78" t="s">
        <v>922</v>
      </c>
      <c r="AK90" s="78" t="s">
        <v>963</v>
      </c>
      <c r="AL90" s="83" t="s">
        <v>1067</v>
      </c>
      <c r="AM90" s="78"/>
      <c r="AN90" s="80">
        <v>40500.15221064815</v>
      </c>
      <c r="AO90" s="83" t="s">
        <v>1155</v>
      </c>
      <c r="AP90" s="78" t="b">
        <v>0</v>
      </c>
      <c r="AQ90" s="78" t="b">
        <v>0</v>
      </c>
      <c r="AR90" s="78" t="b">
        <v>1</v>
      </c>
      <c r="AS90" s="78" t="s">
        <v>702</v>
      </c>
      <c r="AT90" s="78">
        <v>5922</v>
      </c>
      <c r="AU90" s="83" t="s">
        <v>1163</v>
      </c>
      <c r="AV90" s="78" t="b">
        <v>1</v>
      </c>
      <c r="AW90" s="78" t="s">
        <v>1235</v>
      </c>
      <c r="AX90" s="83" t="s">
        <v>1323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162.99972820699043</v>
      </c>
      <c r="E91" s="68"/>
      <c r="F91" s="100" t="s">
        <v>1229</v>
      </c>
      <c r="G91" s="65"/>
      <c r="H91" s="69" t="s">
        <v>265</v>
      </c>
      <c r="I91" s="70"/>
      <c r="J91" s="70"/>
      <c r="K91" s="69" t="s">
        <v>1418</v>
      </c>
      <c r="L91" s="73">
        <v>1617.2357266718354</v>
      </c>
      <c r="M91" s="74">
        <v>9171.083984375</v>
      </c>
      <c r="N91" s="74">
        <v>7944.5654296875</v>
      </c>
      <c r="O91" s="75"/>
      <c r="P91" s="76"/>
      <c r="Q91" s="76"/>
      <c r="R91" s="86"/>
      <c r="S91" s="48">
        <v>0</v>
      </c>
      <c r="T91" s="48">
        <v>6</v>
      </c>
      <c r="U91" s="49">
        <v>630</v>
      </c>
      <c r="V91" s="49">
        <v>0.006024</v>
      </c>
      <c r="W91" s="49">
        <v>0.021397</v>
      </c>
      <c r="X91" s="49">
        <v>2.643547</v>
      </c>
      <c r="Y91" s="49">
        <v>0</v>
      </c>
      <c r="Z91" s="49">
        <v>0</v>
      </c>
      <c r="AA91" s="71">
        <v>91</v>
      </c>
      <c r="AB91" s="71"/>
      <c r="AC91" s="72"/>
      <c r="AD91" s="78" t="s">
        <v>831</v>
      </c>
      <c r="AE91" s="78">
        <v>253</v>
      </c>
      <c r="AF91" s="78">
        <v>1080</v>
      </c>
      <c r="AG91" s="78">
        <v>447</v>
      </c>
      <c r="AH91" s="78">
        <v>252</v>
      </c>
      <c r="AI91" s="78"/>
      <c r="AJ91" s="78" t="s">
        <v>923</v>
      </c>
      <c r="AK91" s="78" t="s">
        <v>993</v>
      </c>
      <c r="AL91" s="83" t="s">
        <v>1068</v>
      </c>
      <c r="AM91" s="78"/>
      <c r="AN91" s="80">
        <v>41139.150092592594</v>
      </c>
      <c r="AO91" s="83" t="s">
        <v>1156</v>
      </c>
      <c r="AP91" s="78" t="b">
        <v>0</v>
      </c>
      <c r="AQ91" s="78" t="b">
        <v>0</v>
      </c>
      <c r="AR91" s="78" t="b">
        <v>1</v>
      </c>
      <c r="AS91" s="78" t="s">
        <v>702</v>
      </c>
      <c r="AT91" s="78">
        <v>52</v>
      </c>
      <c r="AU91" s="83" t="s">
        <v>1164</v>
      </c>
      <c r="AV91" s="78" t="b">
        <v>0</v>
      </c>
      <c r="AW91" s="78" t="s">
        <v>1235</v>
      </c>
      <c r="AX91" s="83" t="s">
        <v>1324</v>
      </c>
      <c r="AY91" s="78" t="s">
        <v>66</v>
      </c>
      <c r="AZ91" s="78" t="str">
        <f>REPLACE(INDEX(GroupVertices[Group],MATCH(Vertices[[#This Row],[Vertex]],GroupVertices[Vertex],0)),1,1,"")</f>
        <v>7</v>
      </c>
      <c r="BA91" s="48"/>
      <c r="BB91" s="48"/>
      <c r="BC91" s="48"/>
      <c r="BD91" s="48"/>
      <c r="BE91" s="48" t="s">
        <v>445</v>
      </c>
      <c r="BF91" s="48" t="s">
        <v>445</v>
      </c>
      <c r="BG91" s="120" t="s">
        <v>1867</v>
      </c>
      <c r="BH91" s="120" t="s">
        <v>1867</v>
      </c>
      <c r="BI91" s="120" t="s">
        <v>1916</v>
      </c>
      <c r="BJ91" s="120" t="s">
        <v>1916</v>
      </c>
      <c r="BK91" s="120">
        <v>2</v>
      </c>
      <c r="BL91" s="123">
        <v>5.2631578947368425</v>
      </c>
      <c r="BM91" s="120">
        <v>0</v>
      </c>
      <c r="BN91" s="123">
        <v>0</v>
      </c>
      <c r="BO91" s="120">
        <v>0</v>
      </c>
      <c r="BP91" s="123">
        <v>0</v>
      </c>
      <c r="BQ91" s="120">
        <v>36</v>
      </c>
      <c r="BR91" s="123">
        <v>94.73684210526316</v>
      </c>
      <c r="BS91" s="120">
        <v>38</v>
      </c>
      <c r="BT91" s="2"/>
      <c r="BU91" s="3"/>
      <c r="BV91" s="3"/>
      <c r="BW91" s="3"/>
      <c r="BX91" s="3"/>
    </row>
    <row r="92" spans="1:76" ht="15">
      <c r="A92" s="64" t="s">
        <v>301</v>
      </c>
      <c r="B92" s="65"/>
      <c r="C92" s="65" t="s">
        <v>64</v>
      </c>
      <c r="D92" s="66">
        <v>162.86624442211684</v>
      </c>
      <c r="E92" s="68"/>
      <c r="F92" s="100" t="s">
        <v>1230</v>
      </c>
      <c r="G92" s="65"/>
      <c r="H92" s="69" t="s">
        <v>301</v>
      </c>
      <c r="I92" s="70"/>
      <c r="J92" s="70"/>
      <c r="K92" s="69" t="s">
        <v>1419</v>
      </c>
      <c r="L92" s="73">
        <v>1</v>
      </c>
      <c r="M92" s="74">
        <v>9626.8681640625</v>
      </c>
      <c r="N92" s="74">
        <v>9428.4462890625</v>
      </c>
      <c r="O92" s="75"/>
      <c r="P92" s="76"/>
      <c r="Q92" s="76"/>
      <c r="R92" s="86"/>
      <c r="S92" s="48">
        <v>1</v>
      </c>
      <c r="T92" s="48">
        <v>0</v>
      </c>
      <c r="U92" s="49">
        <v>0</v>
      </c>
      <c r="V92" s="49">
        <v>0.004329</v>
      </c>
      <c r="W92" s="49">
        <v>0.003218</v>
      </c>
      <c r="X92" s="49">
        <v>0.524502</v>
      </c>
      <c r="Y92" s="49">
        <v>0</v>
      </c>
      <c r="Z92" s="49">
        <v>0</v>
      </c>
      <c r="AA92" s="71">
        <v>92</v>
      </c>
      <c r="AB92" s="71"/>
      <c r="AC92" s="72"/>
      <c r="AD92" s="78" t="s">
        <v>832</v>
      </c>
      <c r="AE92" s="78">
        <v>99</v>
      </c>
      <c r="AF92" s="78">
        <v>937</v>
      </c>
      <c r="AG92" s="78">
        <v>1418</v>
      </c>
      <c r="AH92" s="78">
        <v>44</v>
      </c>
      <c r="AI92" s="78"/>
      <c r="AJ92" s="78" t="s">
        <v>924</v>
      </c>
      <c r="AK92" s="78" t="s">
        <v>994</v>
      </c>
      <c r="AL92" s="83" t="s">
        <v>1069</v>
      </c>
      <c r="AM92" s="78"/>
      <c r="AN92" s="80">
        <v>42175.46643518518</v>
      </c>
      <c r="AO92" s="78"/>
      <c r="AP92" s="78" t="b">
        <v>1</v>
      </c>
      <c r="AQ92" s="78" t="b">
        <v>0</v>
      </c>
      <c r="AR92" s="78" t="b">
        <v>0</v>
      </c>
      <c r="AS92" s="78" t="s">
        <v>702</v>
      </c>
      <c r="AT92" s="78">
        <v>61</v>
      </c>
      <c r="AU92" s="83" t="s">
        <v>1163</v>
      </c>
      <c r="AV92" s="78" t="b">
        <v>0</v>
      </c>
      <c r="AW92" s="78" t="s">
        <v>1235</v>
      </c>
      <c r="AX92" s="83" t="s">
        <v>1325</v>
      </c>
      <c r="AY92" s="78" t="s">
        <v>65</v>
      </c>
      <c r="AZ92" s="78" t="str">
        <f>REPLACE(INDEX(GroupVertices[Group],MATCH(Vertices[[#This Row],[Vertex]],GroupVertices[Vertex],0)),1,1,"")</f>
        <v>7</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302</v>
      </c>
      <c r="B93" s="65"/>
      <c r="C93" s="65" t="s">
        <v>64</v>
      </c>
      <c r="D93" s="66">
        <v>197.3676022732589</v>
      </c>
      <c r="E93" s="68"/>
      <c r="F93" s="100" t="s">
        <v>1231</v>
      </c>
      <c r="G93" s="65"/>
      <c r="H93" s="69" t="s">
        <v>302</v>
      </c>
      <c r="I93" s="70"/>
      <c r="J93" s="70"/>
      <c r="K93" s="69" t="s">
        <v>1420</v>
      </c>
      <c r="L93" s="73">
        <v>1</v>
      </c>
      <c r="M93" s="74">
        <v>8498.17578125</v>
      </c>
      <c r="N93" s="74">
        <v>7512.28564453125</v>
      </c>
      <c r="O93" s="75"/>
      <c r="P93" s="76"/>
      <c r="Q93" s="76"/>
      <c r="R93" s="86"/>
      <c r="S93" s="48">
        <v>1</v>
      </c>
      <c r="T93" s="48">
        <v>0</v>
      </c>
      <c r="U93" s="49">
        <v>0</v>
      </c>
      <c r="V93" s="49">
        <v>0.004329</v>
      </c>
      <c r="W93" s="49">
        <v>0.003218</v>
      </c>
      <c r="X93" s="49">
        <v>0.524502</v>
      </c>
      <c r="Y93" s="49">
        <v>0</v>
      </c>
      <c r="Z93" s="49">
        <v>0</v>
      </c>
      <c r="AA93" s="71">
        <v>93</v>
      </c>
      <c r="AB93" s="71"/>
      <c r="AC93" s="72"/>
      <c r="AD93" s="78" t="s">
        <v>833</v>
      </c>
      <c r="AE93" s="78">
        <v>2422</v>
      </c>
      <c r="AF93" s="78">
        <v>37898</v>
      </c>
      <c r="AG93" s="78">
        <v>8555</v>
      </c>
      <c r="AH93" s="78">
        <v>6379</v>
      </c>
      <c r="AI93" s="78"/>
      <c r="AJ93" s="78" t="s">
        <v>925</v>
      </c>
      <c r="AK93" s="78" t="s">
        <v>995</v>
      </c>
      <c r="AL93" s="83" t="s">
        <v>1070</v>
      </c>
      <c r="AM93" s="78"/>
      <c r="AN93" s="80">
        <v>40841.63799768518</v>
      </c>
      <c r="AO93" s="83" t="s">
        <v>1157</v>
      </c>
      <c r="AP93" s="78" t="b">
        <v>0</v>
      </c>
      <c r="AQ93" s="78" t="b">
        <v>0</v>
      </c>
      <c r="AR93" s="78" t="b">
        <v>1</v>
      </c>
      <c r="AS93" s="78" t="s">
        <v>702</v>
      </c>
      <c r="AT93" s="78">
        <v>1307</v>
      </c>
      <c r="AU93" s="83" t="s">
        <v>1175</v>
      </c>
      <c r="AV93" s="78" t="b">
        <v>1</v>
      </c>
      <c r="AW93" s="78" t="s">
        <v>1235</v>
      </c>
      <c r="AX93" s="83" t="s">
        <v>1326</v>
      </c>
      <c r="AY93" s="78" t="s">
        <v>65</v>
      </c>
      <c r="AZ93" s="78" t="str">
        <f>REPLACE(INDEX(GroupVertices[Group],MATCH(Vertices[[#This Row],[Vertex]],GroupVertices[Vertex],0)),1,1,"")</f>
        <v>7</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303</v>
      </c>
      <c r="B94" s="65"/>
      <c r="C94" s="65" t="s">
        <v>64</v>
      </c>
      <c r="D94" s="66">
        <v>213.60781828186717</v>
      </c>
      <c r="E94" s="68"/>
      <c r="F94" s="100" t="s">
        <v>1232</v>
      </c>
      <c r="G94" s="65"/>
      <c r="H94" s="69" t="s">
        <v>303</v>
      </c>
      <c r="I94" s="70"/>
      <c r="J94" s="70"/>
      <c r="K94" s="69" t="s">
        <v>1421</v>
      </c>
      <c r="L94" s="73">
        <v>1</v>
      </c>
      <c r="M94" s="74">
        <v>8819.76953125</v>
      </c>
      <c r="N94" s="74">
        <v>9646.09375</v>
      </c>
      <c r="O94" s="75"/>
      <c r="P94" s="76"/>
      <c r="Q94" s="76"/>
      <c r="R94" s="86"/>
      <c r="S94" s="48">
        <v>1</v>
      </c>
      <c r="T94" s="48">
        <v>0</v>
      </c>
      <c r="U94" s="49">
        <v>0</v>
      </c>
      <c r="V94" s="49">
        <v>0.004329</v>
      </c>
      <c r="W94" s="49">
        <v>0.003218</v>
      </c>
      <c r="X94" s="49">
        <v>0.524502</v>
      </c>
      <c r="Y94" s="49">
        <v>0</v>
      </c>
      <c r="Z94" s="49">
        <v>0</v>
      </c>
      <c r="AA94" s="71">
        <v>94</v>
      </c>
      <c r="AB94" s="71"/>
      <c r="AC94" s="72"/>
      <c r="AD94" s="78" t="s">
        <v>834</v>
      </c>
      <c r="AE94" s="78">
        <v>2728</v>
      </c>
      <c r="AF94" s="78">
        <v>55296</v>
      </c>
      <c r="AG94" s="78">
        <v>15383</v>
      </c>
      <c r="AH94" s="78">
        <v>5215</v>
      </c>
      <c r="AI94" s="78"/>
      <c r="AJ94" s="78" t="s">
        <v>926</v>
      </c>
      <c r="AK94" s="78"/>
      <c r="AL94" s="83" t="s">
        <v>1071</v>
      </c>
      <c r="AM94" s="78"/>
      <c r="AN94" s="80">
        <v>39247.91616898148</v>
      </c>
      <c r="AO94" s="83" t="s">
        <v>1158</v>
      </c>
      <c r="AP94" s="78" t="b">
        <v>0</v>
      </c>
      <c r="AQ94" s="78" t="b">
        <v>0</v>
      </c>
      <c r="AR94" s="78" t="b">
        <v>1</v>
      </c>
      <c r="AS94" s="78" t="s">
        <v>702</v>
      </c>
      <c r="AT94" s="78">
        <v>954</v>
      </c>
      <c r="AU94" s="83" t="s">
        <v>1176</v>
      </c>
      <c r="AV94" s="78" t="b">
        <v>1</v>
      </c>
      <c r="AW94" s="78" t="s">
        <v>1235</v>
      </c>
      <c r="AX94" s="83" t="s">
        <v>1327</v>
      </c>
      <c r="AY94" s="78" t="s">
        <v>65</v>
      </c>
      <c r="AZ94" s="78" t="str">
        <f>REPLACE(INDEX(GroupVertices[Group],MATCH(Vertices[[#This Row],[Vertex]],GroupVertices[Vertex],0)),1,1,"")</f>
        <v>7</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304</v>
      </c>
      <c r="B95" s="65"/>
      <c r="C95" s="65" t="s">
        <v>64</v>
      </c>
      <c r="D95" s="66">
        <v>166.1650674692729</v>
      </c>
      <c r="E95" s="68"/>
      <c r="F95" s="100" t="s">
        <v>1233</v>
      </c>
      <c r="G95" s="65"/>
      <c r="H95" s="69" t="s">
        <v>304</v>
      </c>
      <c r="I95" s="70"/>
      <c r="J95" s="70"/>
      <c r="K95" s="69" t="s">
        <v>1422</v>
      </c>
      <c r="L95" s="73">
        <v>1</v>
      </c>
      <c r="M95" s="74">
        <v>9804.087890625</v>
      </c>
      <c r="N95" s="74">
        <v>7160.12548828125</v>
      </c>
      <c r="O95" s="75"/>
      <c r="P95" s="76"/>
      <c r="Q95" s="76"/>
      <c r="R95" s="86"/>
      <c r="S95" s="48">
        <v>1</v>
      </c>
      <c r="T95" s="48">
        <v>0</v>
      </c>
      <c r="U95" s="49">
        <v>0</v>
      </c>
      <c r="V95" s="49">
        <v>0.004329</v>
      </c>
      <c r="W95" s="49">
        <v>0.003218</v>
      </c>
      <c r="X95" s="49">
        <v>0.524502</v>
      </c>
      <c r="Y95" s="49">
        <v>0</v>
      </c>
      <c r="Z95" s="49">
        <v>0</v>
      </c>
      <c r="AA95" s="71">
        <v>95</v>
      </c>
      <c r="AB95" s="71"/>
      <c r="AC95" s="72"/>
      <c r="AD95" s="78" t="s">
        <v>835</v>
      </c>
      <c r="AE95" s="78">
        <v>171</v>
      </c>
      <c r="AF95" s="78">
        <v>4471</v>
      </c>
      <c r="AG95" s="78">
        <v>374</v>
      </c>
      <c r="AH95" s="78">
        <v>867</v>
      </c>
      <c r="AI95" s="78"/>
      <c r="AJ95" s="78" t="s">
        <v>927</v>
      </c>
      <c r="AK95" s="78" t="s">
        <v>984</v>
      </c>
      <c r="AL95" s="83" t="s">
        <v>1072</v>
      </c>
      <c r="AM95" s="78"/>
      <c r="AN95" s="80">
        <v>42405.597905092596</v>
      </c>
      <c r="AO95" s="83" t="s">
        <v>1159</v>
      </c>
      <c r="AP95" s="78" t="b">
        <v>0</v>
      </c>
      <c r="AQ95" s="78" t="b">
        <v>0</v>
      </c>
      <c r="AR95" s="78" t="b">
        <v>0</v>
      </c>
      <c r="AS95" s="78" t="s">
        <v>702</v>
      </c>
      <c r="AT95" s="78">
        <v>75</v>
      </c>
      <c r="AU95" s="83" t="s">
        <v>1163</v>
      </c>
      <c r="AV95" s="78" t="b">
        <v>0</v>
      </c>
      <c r="AW95" s="78" t="s">
        <v>1235</v>
      </c>
      <c r="AX95" s="83" t="s">
        <v>1328</v>
      </c>
      <c r="AY95" s="78" t="s">
        <v>65</v>
      </c>
      <c r="AZ95" s="78" t="str">
        <f>REPLACE(INDEX(GroupVertices[Group],MATCH(Vertices[[#This Row],[Vertex]],GroupVertices[Vertex],0)),1,1,"")</f>
        <v>7</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87" t="s">
        <v>305</v>
      </c>
      <c r="B96" s="88"/>
      <c r="C96" s="88" t="s">
        <v>64</v>
      </c>
      <c r="D96" s="89">
        <v>162.00560071824646</v>
      </c>
      <c r="E96" s="90"/>
      <c r="F96" s="101" t="s">
        <v>1234</v>
      </c>
      <c r="G96" s="88"/>
      <c r="H96" s="91" t="s">
        <v>305</v>
      </c>
      <c r="I96" s="92"/>
      <c r="J96" s="92"/>
      <c r="K96" s="91" t="s">
        <v>1423</v>
      </c>
      <c r="L96" s="93">
        <v>1</v>
      </c>
      <c r="M96" s="94">
        <v>9106.517578125</v>
      </c>
      <c r="N96" s="94">
        <v>5975.873046875</v>
      </c>
      <c r="O96" s="95"/>
      <c r="P96" s="96"/>
      <c r="Q96" s="96"/>
      <c r="R96" s="97"/>
      <c r="S96" s="48">
        <v>1</v>
      </c>
      <c r="T96" s="48">
        <v>0</v>
      </c>
      <c r="U96" s="49">
        <v>0</v>
      </c>
      <c r="V96" s="49">
        <v>0.004329</v>
      </c>
      <c r="W96" s="49">
        <v>0.003218</v>
      </c>
      <c r="X96" s="49">
        <v>0.524502</v>
      </c>
      <c r="Y96" s="49">
        <v>0</v>
      </c>
      <c r="Z96" s="49">
        <v>0</v>
      </c>
      <c r="AA96" s="98">
        <v>96</v>
      </c>
      <c r="AB96" s="98"/>
      <c r="AC96" s="99"/>
      <c r="AD96" s="78" t="s">
        <v>836</v>
      </c>
      <c r="AE96" s="78">
        <v>44</v>
      </c>
      <c r="AF96" s="78">
        <v>15</v>
      </c>
      <c r="AG96" s="78">
        <v>11</v>
      </c>
      <c r="AH96" s="78">
        <v>20</v>
      </c>
      <c r="AI96" s="78"/>
      <c r="AJ96" s="78"/>
      <c r="AK96" s="78"/>
      <c r="AL96" s="78"/>
      <c r="AM96" s="78"/>
      <c r="AN96" s="80">
        <v>41924.58650462963</v>
      </c>
      <c r="AO96" s="78"/>
      <c r="AP96" s="78" t="b">
        <v>1</v>
      </c>
      <c r="AQ96" s="78" t="b">
        <v>0</v>
      </c>
      <c r="AR96" s="78" t="b">
        <v>0</v>
      </c>
      <c r="AS96" s="78" t="s">
        <v>702</v>
      </c>
      <c r="AT96" s="78">
        <v>0</v>
      </c>
      <c r="AU96" s="83" t="s">
        <v>1163</v>
      </c>
      <c r="AV96" s="78" t="b">
        <v>0</v>
      </c>
      <c r="AW96" s="78" t="s">
        <v>1235</v>
      </c>
      <c r="AX96" s="83" t="s">
        <v>1329</v>
      </c>
      <c r="AY96" s="78" t="s">
        <v>65</v>
      </c>
      <c r="AZ96" s="78" t="str">
        <f>REPLACE(INDEX(GroupVertices[Group],MATCH(Vertices[[#This Row],[Vertex]],GroupVertices[Vertex],0)),1,1,"")</f>
        <v>7</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L3" r:id="rId1" display="http://www.getfieldtitan.com/"/>
    <hyperlink ref="AL4" r:id="rId2" display="http://t.co/jMdJgh3yn8"/>
    <hyperlink ref="AL5" r:id="rId3" display="https://t.co/x8lm4RSGwW"/>
    <hyperlink ref="AL6" r:id="rId4" display="https://t.co/6eSRKZZYxj"/>
    <hyperlink ref="AL7" r:id="rId5" display="http://t.co/VUuD9vJM0Q"/>
    <hyperlink ref="AL8" r:id="rId6" display="http://www.jamesdodkins.com/"/>
    <hyperlink ref="AL9" r:id="rId7" display="https://t.co/U0ERFUK3Bl"/>
    <hyperlink ref="AL11" r:id="rId8" display="http://www.predictiveanalyticsworld.com/"/>
    <hyperlink ref="AL12" r:id="rId9" display="http://t.co/Oj8LjMsH"/>
    <hyperlink ref="AL13" r:id="rId10" display="http://garryjenkin.brandyourself.com/"/>
    <hyperlink ref="AL14" r:id="rId11" display="http://www.rightrelevance.com/"/>
    <hyperlink ref="AL15" r:id="rId12" display="https://www.nhlbi.nih.gov/about/org/ctris"/>
    <hyperlink ref="AL16" r:id="rId13" display="https://t.co/T4j355Evo7"/>
    <hyperlink ref="AL17" r:id="rId14" display="http://t.co/AvLGWA8mLe"/>
    <hyperlink ref="AL18" r:id="rId15" display="https://t.co/7uxdswrABI"/>
    <hyperlink ref="AL19" r:id="rId16" display="http://t.co/5a7cTu2vly"/>
    <hyperlink ref="AL20" r:id="rId17" display="https://public.csr.nih.gov/"/>
    <hyperlink ref="AL21" r:id="rId18" display="http://t.co/c2swB28Zhm"/>
    <hyperlink ref="AL22" r:id="rId19" display="https://t.co/cwz4m9BqJ0"/>
    <hyperlink ref="AL23" r:id="rId20" display="http://t.co/MVqIlpCIKl"/>
    <hyperlink ref="AL24" r:id="rId21" display="http://roaringbrain.com/"/>
    <hyperlink ref="AL25" r:id="rId22" display="http://mark-douglass.com/"/>
    <hyperlink ref="AL26" r:id="rId23" display="http://www.predictiveanalyticsworld.com/mfg/2017/?utm_medium=referral-organic&amp;utm_campaign=MFGCH17&amp;u"/>
    <hyperlink ref="AL27" r:id="rId24" display="http://t.co/sZiKGmZrNw"/>
    <hyperlink ref="AL28" r:id="rId25" display="https://t.co/EiIJqmaCQw"/>
    <hyperlink ref="AL29" r:id="rId26" display="https://t.co/0NqelTJrAr"/>
    <hyperlink ref="AL30" r:id="rId27" display="http://t.co/ixDmgafsPV"/>
    <hyperlink ref="AL31" r:id="rId28" display="https://www.anacision.de/"/>
    <hyperlink ref="AL32" r:id="rId29" display="https://t.co/bKBtZeAFrh"/>
    <hyperlink ref="AL33" r:id="rId30" display="https://www.linkedin.com/in/jaya-mathew-b4a9448"/>
    <hyperlink ref="AL34" r:id="rId31" display="https://t.co/30nsVFK3g3"/>
    <hyperlink ref="AL35" r:id="rId32" display="http://gamer-geek-news.com/"/>
    <hyperlink ref="AL36" r:id="rId33" display="http://bit.ly/IHhZkz"/>
    <hyperlink ref="AL37" r:id="rId34" display="http://t.co/IO46kzz8il"/>
    <hyperlink ref="AL39" r:id="rId35" display="https://t.co/kuzA5mjGin"/>
    <hyperlink ref="AL40" r:id="rId36" display="http://t.co/EZndXBd1oh"/>
    <hyperlink ref="AL41" r:id="rId37" display="https://t.co/EqI8qqT9GM"/>
    <hyperlink ref="AL42" r:id="rId38" display="https://t.co/n8dzdMoiqa"/>
    <hyperlink ref="AL43" r:id="rId39" display="https://t.co/1mPqLCkqPk"/>
    <hyperlink ref="AL44" r:id="rId40" display="https://contact.buzzfeed.com/"/>
    <hyperlink ref="AL45" r:id="rId41" display="https://t.co/MgiPJFmHdB"/>
    <hyperlink ref="AL46" r:id="rId42" display="http://t.co/aaeTjI6uRu"/>
    <hyperlink ref="AL47" r:id="rId43" display="https://t.co/BHu3XxYJTM"/>
    <hyperlink ref="AL49" r:id="rId44" display="https://t.co/8TZSU9jHWd"/>
    <hyperlink ref="AL51" r:id="rId45" display="https://t.co/PODzM70ek2"/>
    <hyperlink ref="AL53" r:id="rId46" display="https://digitalagencynetwork.com/"/>
    <hyperlink ref="AL55" r:id="rId47" display="https://tmt.knect365.com/iot-world-series/"/>
    <hyperlink ref="AL57" r:id="rId48" display="https://code.thechrischua.com/"/>
    <hyperlink ref="AL60" r:id="rId49" display="https://t.co/R1iWGL1mIT"/>
    <hyperlink ref="AL62" r:id="rId50" display="https://t.co/A9nsG6PHi9"/>
    <hyperlink ref="AL64" r:id="rId51" display="http://www.furaffinity.net/user/syrian"/>
    <hyperlink ref="AL67" r:id="rId52" display="https://beyondthearc.com/"/>
    <hyperlink ref="AL68" r:id="rId53" display="http://www.dmgerbino.com/"/>
    <hyperlink ref="AL69" r:id="rId54" display="http://www.gagnelaw.ca/"/>
    <hyperlink ref="AL70" r:id="rId55" display="http://www.gagnelaw.ca/"/>
    <hyperlink ref="AL71" r:id="rId56" display="https://t.co/2A2ib0Qg7I"/>
    <hyperlink ref="AL72" r:id="rId57" display="https://t.co/XgNdXYDhwZ"/>
    <hyperlink ref="AL73" r:id="rId58" display="https://www.flickr.com/photos/151051226@N03/albums"/>
    <hyperlink ref="AL74" r:id="rId59" display="https://t.co/1HNKGPT9eC"/>
    <hyperlink ref="AL75" r:id="rId60" display="http://www.wm.edu/"/>
    <hyperlink ref="AL76" r:id="rId61" display="https://t.co/9arb4WiFY8"/>
    <hyperlink ref="AL77" r:id="rId62" display="http://www.datacrunchlab.com/"/>
    <hyperlink ref="AL79" r:id="rId63" display="https://t.co/Nd0bjNnGNr"/>
    <hyperlink ref="AL80" r:id="rId64" display="https://t.co/A3llhoKpLN"/>
    <hyperlink ref="AL81" r:id="rId65" display="http://www.rapidminer.com/"/>
    <hyperlink ref="AL82" r:id="rId66" display="http://rapidminer.com/"/>
    <hyperlink ref="AL83" r:id="rId67" display="http://t.co/mNUuIKAdYy"/>
    <hyperlink ref="AL86" r:id="rId68" display="http://www.rapidminer.com/"/>
    <hyperlink ref="AL87" r:id="rId69" display="http://t.co/5I9Il4CI8j"/>
    <hyperlink ref="AL88" r:id="rId70" display="http://linkedin.com/in/anirudhkoul"/>
    <hyperlink ref="AL89" r:id="rId71" display="https://t.co/b0uA0gZ6t3"/>
    <hyperlink ref="AL90" r:id="rId72" display="https://t.co/XidcMETENd"/>
    <hyperlink ref="AL91" r:id="rId73" display="http://t.co/5syfYPjUEG"/>
    <hyperlink ref="AL92" r:id="rId74" display="https://t.co/0ajt4dAbp4"/>
    <hyperlink ref="AL93" r:id="rId75" display="https://t.co/V05nu4kkDP"/>
    <hyperlink ref="AL94" r:id="rId76" display="http://ghc.anitab.org/"/>
    <hyperlink ref="AL95" r:id="rId77" display="https://t.co/As89fOB6VE"/>
    <hyperlink ref="AO3" r:id="rId78" display="https://pbs.twimg.com/profile_banners/1021396046973321216/1554877703"/>
    <hyperlink ref="AO4" r:id="rId79" display="https://pbs.twimg.com/profile_banners/1431255469/1403630989"/>
    <hyperlink ref="AO5" r:id="rId80" display="https://pbs.twimg.com/profile_banners/17163609/1485467493"/>
    <hyperlink ref="AO6" r:id="rId81" display="https://pbs.twimg.com/profile_banners/239881246/1487343479"/>
    <hyperlink ref="AO7" r:id="rId82" display="https://pbs.twimg.com/profile_banners/333644746/1548854811"/>
    <hyperlink ref="AO8" r:id="rId83" display="https://pbs.twimg.com/profile_banners/1394246070/1552986159"/>
    <hyperlink ref="AO9" r:id="rId84" display="https://pbs.twimg.com/profile_banners/31662380/1482273548"/>
    <hyperlink ref="AO10" r:id="rId85" display="https://pbs.twimg.com/profile_banners/57288936/1529712526"/>
    <hyperlink ref="AO11" r:id="rId86" display="https://pbs.twimg.com/profile_banners/50010864/1537498017"/>
    <hyperlink ref="AO12" r:id="rId87" display="https://pbs.twimg.com/profile_banners/38021307/1531794298"/>
    <hyperlink ref="AO13" r:id="rId88" display="https://pbs.twimg.com/profile_banners/8062702/1413311302"/>
    <hyperlink ref="AO14" r:id="rId89" display="https://pbs.twimg.com/profile_banners/2511461743/1469029796"/>
    <hyperlink ref="AO15" r:id="rId90" display="https://pbs.twimg.com/profile_banners/870037900712431624/1502043918"/>
    <hyperlink ref="AO16" r:id="rId91" display="https://pbs.twimg.com/profile_banners/44783853/1508432767"/>
    <hyperlink ref="AO18" r:id="rId92" display="https://pbs.twimg.com/profile_banners/108638625/1495134472"/>
    <hyperlink ref="AO19" r:id="rId93" display="https://pbs.twimg.com/profile_banners/146569971/1553095254"/>
    <hyperlink ref="AO20" r:id="rId94" display="https://pbs.twimg.com/profile_banners/15134240/1555955219"/>
    <hyperlink ref="AO21" r:id="rId95" display="https://pbs.twimg.com/profile_banners/68987936/1540302676"/>
    <hyperlink ref="AO22" r:id="rId96" display="https://pbs.twimg.com/profile_banners/2715280381/1486641521"/>
    <hyperlink ref="AO23" r:id="rId97" display="https://pbs.twimg.com/profile_banners/769456262/1546936784"/>
    <hyperlink ref="AO24" r:id="rId98" display="https://pbs.twimg.com/profile_banners/987780156843585536/1524342460"/>
    <hyperlink ref="AO25" r:id="rId99" display="https://pbs.twimg.com/profile_banners/7998822/1469001875"/>
    <hyperlink ref="AO26" r:id="rId100" display="https://pbs.twimg.com/profile_banners/1897385054/1554456513"/>
    <hyperlink ref="AO27" r:id="rId101" display="https://pbs.twimg.com/profile_banners/180494568/1542213781"/>
    <hyperlink ref="AO28" r:id="rId102" display="https://pbs.twimg.com/profile_banners/17806408/1465953143"/>
    <hyperlink ref="AO29" r:id="rId103" display="https://pbs.twimg.com/profile_banners/832371799/1519270209"/>
    <hyperlink ref="AO30" r:id="rId104" display="https://pbs.twimg.com/profile_banners/2573718409/1548711366"/>
    <hyperlink ref="AO31" r:id="rId105" display="https://pbs.twimg.com/profile_banners/1022439889332260864/1533122166"/>
    <hyperlink ref="AO32" r:id="rId106" display="https://pbs.twimg.com/profile_banners/74286565/1551998204"/>
    <hyperlink ref="AO35" r:id="rId107" display="https://pbs.twimg.com/profile_banners/316331833/1431495420"/>
    <hyperlink ref="AO37" r:id="rId108" display="https://pbs.twimg.com/profile_banners/809273/1500573984"/>
    <hyperlink ref="AO38" r:id="rId109" display="https://pbs.twimg.com/profile_banners/26492856/1469004237"/>
    <hyperlink ref="AO39" r:id="rId110" display="https://pbs.twimg.com/profile_banners/7453012/1541626321"/>
    <hyperlink ref="AO40" r:id="rId111" display="https://pbs.twimg.com/profile_banners/703296564/1525863765"/>
    <hyperlink ref="AO41" r:id="rId112" display="https://pbs.twimg.com/profile_banners/14428357/1400587071"/>
    <hyperlink ref="AO42" r:id="rId113" display="https://pbs.twimg.com/profile_banners/436518985/1550595836"/>
    <hyperlink ref="AO43" r:id="rId114" display="https://pbs.twimg.com/profile_banners/1010293667469365248/1550602773"/>
    <hyperlink ref="AO44" r:id="rId115" display="https://pbs.twimg.com/profile_banners/11113/1384888594"/>
    <hyperlink ref="AO45" r:id="rId116" display="https://pbs.twimg.com/profile_banners/3028026848/1476738312"/>
    <hyperlink ref="AO46" r:id="rId117" display="https://pbs.twimg.com/profile_banners/248835699/1554397167"/>
    <hyperlink ref="AO47" r:id="rId118" display="https://pbs.twimg.com/profile_banners/18956918/1551193109"/>
    <hyperlink ref="AO48" r:id="rId119" display="https://pbs.twimg.com/profile_banners/54236551/1398248365"/>
    <hyperlink ref="AO49" r:id="rId120" display="https://pbs.twimg.com/profile_banners/2526340142/1426996325"/>
    <hyperlink ref="AO50" r:id="rId121" display="https://pbs.twimg.com/profile_banners/970534589981577216/1554592953"/>
    <hyperlink ref="AO51" r:id="rId122" display="https://pbs.twimg.com/profile_banners/4493391494/1553203740"/>
    <hyperlink ref="AO52" r:id="rId123" display="https://pbs.twimg.com/profile_banners/1090139438389305350/1548744680"/>
    <hyperlink ref="AO53" r:id="rId124" display="https://pbs.twimg.com/profile_banners/2480315653/1507123251"/>
    <hyperlink ref="AO55" r:id="rId125" display="https://pbs.twimg.com/profile_banners/2208650906/1550569036"/>
    <hyperlink ref="AO56" r:id="rId126" display="https://pbs.twimg.com/profile_banners/933088556481781760/1543918585"/>
    <hyperlink ref="AO57" r:id="rId127" display="https://pbs.twimg.com/profile_banners/983629872365944833/1539245009"/>
    <hyperlink ref="AO58" r:id="rId128" display="https://pbs.twimg.com/profile_banners/3145907362/1555309952"/>
    <hyperlink ref="AO59" r:id="rId129" display="https://pbs.twimg.com/profile_banners/2826993323/1419217531"/>
    <hyperlink ref="AO60" r:id="rId130" display="https://pbs.twimg.com/profile_banners/816810481323118592/1483582121"/>
    <hyperlink ref="AO61" r:id="rId131" display="https://pbs.twimg.com/profile_banners/3376982054/1508343663"/>
    <hyperlink ref="AO62" r:id="rId132" display="https://pbs.twimg.com/profile_banners/53111253/1548223522"/>
    <hyperlink ref="AO63" r:id="rId133" display="https://pbs.twimg.com/profile_banners/2568043041/1552779331"/>
    <hyperlink ref="AO64" r:id="rId134" display="https://pbs.twimg.com/profile_banners/2311001792/1515258588"/>
    <hyperlink ref="AO65" r:id="rId135" display="https://pbs.twimg.com/profile_banners/912528995048198145/1530157864"/>
    <hyperlink ref="AO66" r:id="rId136" display="https://pbs.twimg.com/profile_banners/898658978686787585/1503094720"/>
    <hyperlink ref="AO67" r:id="rId137" display="https://pbs.twimg.com/profile_banners/18575889/1534885257"/>
    <hyperlink ref="AO68" r:id="rId138" display="https://pbs.twimg.com/profile_banners/11039482/1348020015"/>
    <hyperlink ref="AO69" r:id="rId139" display="https://pbs.twimg.com/profile_banners/1605693206/1489919486"/>
    <hyperlink ref="AO70" r:id="rId140" display="https://pbs.twimg.com/profile_banners/752469784042889216/1510195397"/>
    <hyperlink ref="AO71" r:id="rId141" display="https://pbs.twimg.com/profile_banners/18254115/1454023479"/>
    <hyperlink ref="AO72" r:id="rId142" display="https://pbs.twimg.com/profile_banners/716668658/1481083589"/>
    <hyperlink ref="AO73" r:id="rId143" display="https://pbs.twimg.com/profile_banners/813640055298215936/1544679603"/>
    <hyperlink ref="AO74" r:id="rId144" display="https://pbs.twimg.com/profile_banners/1910924778/1554456548"/>
    <hyperlink ref="AO75" r:id="rId145" display="https://pbs.twimg.com/profile_banners/15768704/1485551294"/>
    <hyperlink ref="AO76" r:id="rId146" display="https://pbs.twimg.com/profile_banners/2849640610/1465293961"/>
    <hyperlink ref="AO79" r:id="rId147" display="https://pbs.twimg.com/profile_banners/1178011/1550602435"/>
    <hyperlink ref="AO80" r:id="rId148" display="https://pbs.twimg.com/profile_banners/18972097/1415535065"/>
    <hyperlink ref="AO81" r:id="rId149" display="https://pbs.twimg.com/profile_banners/123850117/1409609709"/>
    <hyperlink ref="AO82" r:id="rId150" display="https://pbs.twimg.com/profile_banners/104211492/1539379634"/>
    <hyperlink ref="AO83" r:id="rId151" display="https://pbs.twimg.com/profile_banners/151404868/1416842981"/>
    <hyperlink ref="AO84" r:id="rId152" display="https://pbs.twimg.com/profile_banners/15865399/1361306164"/>
    <hyperlink ref="AO85" r:id="rId153" display="https://pbs.twimg.com/profile_banners/27490542/1530082961"/>
    <hyperlink ref="AO86" r:id="rId154" display="https://pbs.twimg.com/profile_banners/3226164148/1433862352"/>
    <hyperlink ref="AO87" r:id="rId155" display="https://pbs.twimg.com/profile_banners/104946714/1542132956"/>
    <hyperlink ref="AO88" r:id="rId156" display="https://pbs.twimg.com/profile_banners/15384995/1542689692"/>
    <hyperlink ref="AO89" r:id="rId157" display="https://pbs.twimg.com/profile_banners/15458277/1509138967"/>
    <hyperlink ref="AO90" r:id="rId158" display="https://pbs.twimg.com/profile_banners/216939636/1483126470"/>
    <hyperlink ref="AO91" r:id="rId159" display="https://pbs.twimg.com/profile_banners/764988974/1551655568"/>
    <hyperlink ref="AO93" r:id="rId160" display="https://pbs.twimg.com/profile_banners/398087684/1523912904"/>
    <hyperlink ref="AO94" r:id="rId161" display="https://pbs.twimg.com/profile_banners/6820932/1507055991"/>
    <hyperlink ref="AO95" r:id="rId162" display="https://pbs.twimg.com/profile_banners/4877814855/1542397024"/>
    <hyperlink ref="AU4" r:id="rId163" display="http://abs.twimg.com/images/themes/theme1/bg.png"/>
    <hyperlink ref="AU5" r:id="rId164" display="http://abs.twimg.com/images/themes/theme1/bg.png"/>
    <hyperlink ref="AU6" r:id="rId165" display="http://abs.twimg.com/images/themes/theme9/bg.gif"/>
    <hyperlink ref="AU7" r:id="rId166" display="http://abs.twimg.com/images/themes/theme1/bg.png"/>
    <hyperlink ref="AU8" r:id="rId167" display="http://abs.twimg.com/images/themes/theme1/bg.png"/>
    <hyperlink ref="AU9" r:id="rId168" display="http://abs.twimg.com/images/themes/theme1/bg.png"/>
    <hyperlink ref="AU10" r:id="rId169" display="http://abs.twimg.com/images/themes/theme1/bg.png"/>
    <hyperlink ref="AU11" r:id="rId170" display="http://abs.twimg.com/images/themes/theme1/bg.png"/>
    <hyperlink ref="AU12" r:id="rId171" display="http://abs.twimg.com/images/themes/theme1/bg.png"/>
    <hyperlink ref="AU13" r:id="rId172" display="http://abs.twimg.com/images/themes/theme2/bg.gif"/>
    <hyperlink ref="AU14" r:id="rId173" display="http://abs.twimg.com/images/themes/theme1/bg.png"/>
    <hyperlink ref="AU16" r:id="rId174" display="http://abs.twimg.com/images/themes/theme1/bg.png"/>
    <hyperlink ref="AU17" r:id="rId175" display="http://a0.twimg.com/profile_background_images/383264981/UTSA_logo_w_border.png"/>
    <hyperlink ref="AU18" r:id="rId176" display="http://abs.twimg.com/images/themes/theme1/bg.png"/>
    <hyperlink ref="AU19" r:id="rId177" display="http://abs.twimg.com/images/themes/theme1/bg.png"/>
    <hyperlink ref="AU20" r:id="rId178" display="http://abs.twimg.com/images/themes/theme15/bg.png"/>
    <hyperlink ref="AU21" r:id="rId179" display="http://abs.twimg.com/images/themes/theme1/bg.png"/>
    <hyperlink ref="AU22" r:id="rId180" display="http://abs.twimg.com/images/themes/theme1/bg.png"/>
    <hyperlink ref="AU23" r:id="rId181" display="http://abs.twimg.com/images/themes/theme1/bg.png"/>
    <hyperlink ref="AU25" r:id="rId182" display="http://abs.twimg.com/images/themes/theme1/bg.png"/>
    <hyperlink ref="AU26" r:id="rId183" display="http://abs.twimg.com/images/themes/theme1/bg.png"/>
    <hyperlink ref="AU27" r:id="rId184" display="http://abs.twimg.com/images/themes/theme7/bg.gif"/>
    <hyperlink ref="AU28" r:id="rId185" display="http://abs.twimg.com/images/themes/theme9/bg.gif"/>
    <hyperlink ref="AU29" r:id="rId186" display="http://pbs.twimg.com/profile_background_images/498652402598174720/3d3t8hxH.png"/>
    <hyperlink ref="AU30" r:id="rId187" display="http://abs.twimg.com/images/themes/theme1/bg.png"/>
    <hyperlink ref="AU31" r:id="rId188" display="http://abs.twimg.com/images/themes/theme1/bg.png"/>
    <hyperlink ref="AU32" r:id="rId189" display="http://abs.twimg.com/images/themes/theme1/bg.png"/>
    <hyperlink ref="AU33" r:id="rId190" display="http://abs.twimg.com/images/themes/theme1/bg.png"/>
    <hyperlink ref="AU35" r:id="rId191" display="http://abs.twimg.com/images/themes/theme14/bg.gif"/>
    <hyperlink ref="AU36" r:id="rId192" display="http://abs.twimg.com/images/themes/theme1/bg.png"/>
    <hyperlink ref="AU37" r:id="rId193" display="http://abs.twimg.com/images/themes/theme1/bg.png"/>
    <hyperlink ref="AU38" r:id="rId194" display="http://abs.twimg.com/images/themes/theme15/bg.png"/>
    <hyperlink ref="AU39" r:id="rId195" display="http://abs.twimg.com/images/themes/theme1/bg.png"/>
    <hyperlink ref="AU40" r:id="rId196" display="http://abs.twimg.com/images/themes/theme1/bg.png"/>
    <hyperlink ref="AU41" r:id="rId197" display="http://abs.twimg.com/images/themes/theme9/bg.gif"/>
    <hyperlink ref="AU42" r:id="rId198" display="http://abs.twimg.com/images/themes/theme1/bg.png"/>
    <hyperlink ref="AU43" r:id="rId199" display="http://abs.twimg.com/images/themes/theme1/bg.png"/>
    <hyperlink ref="AU44" r:id="rId200" display="http://abs.twimg.com/images/themes/theme1/bg.png"/>
    <hyperlink ref="AU45" r:id="rId201" display="http://abs.twimg.com/images/themes/theme1/bg.png"/>
    <hyperlink ref="AU46" r:id="rId202" display="http://abs.twimg.com/images/themes/theme1/bg.png"/>
    <hyperlink ref="AU47" r:id="rId203" display="http://abs.twimg.com/images/themes/theme15/bg.png"/>
    <hyperlink ref="AU48" r:id="rId204" display="http://abs.twimg.com/images/themes/theme1/bg.png"/>
    <hyperlink ref="AU49" r:id="rId205" display="http://abs.twimg.com/images/themes/theme1/bg.png"/>
    <hyperlink ref="AU50" r:id="rId206" display="http://abs.twimg.com/images/themes/theme1/bg.png"/>
    <hyperlink ref="AU51" r:id="rId207" display="http://abs.twimg.com/images/themes/theme1/bg.png"/>
    <hyperlink ref="AU52" r:id="rId208" display="http://abs.twimg.com/images/themes/theme1/bg.png"/>
    <hyperlink ref="AU53" r:id="rId209" display="http://abs.twimg.com/images/themes/theme1/bg.png"/>
    <hyperlink ref="AU54" r:id="rId210" display="http://abs.twimg.com/images/themes/theme18/bg.gif"/>
    <hyperlink ref="AU55" r:id="rId211" display="http://abs.twimg.com/images/themes/theme1/bg.png"/>
    <hyperlink ref="AU57" r:id="rId212" display="http://abs.twimg.com/images/themes/theme1/bg.png"/>
    <hyperlink ref="AU58" r:id="rId213" display="http://abs.twimg.com/images/themes/theme1/bg.png"/>
    <hyperlink ref="AU59" r:id="rId214" display="http://abs.twimg.com/images/themes/theme1/bg.png"/>
    <hyperlink ref="AU61" r:id="rId215" display="http://abs.twimg.com/images/themes/theme1/bg.png"/>
    <hyperlink ref="AU62" r:id="rId216" display="http://abs.twimg.com/images/themes/theme1/bg.png"/>
    <hyperlink ref="AU63" r:id="rId217" display="http://abs.twimg.com/images/themes/theme1/bg.png"/>
    <hyperlink ref="AU64" r:id="rId218" display="http://abs.twimg.com/images/themes/theme1/bg.png"/>
    <hyperlink ref="AU65" r:id="rId219" display="http://abs.twimg.com/images/themes/theme1/bg.png"/>
    <hyperlink ref="AU67" r:id="rId220" display="http://abs.twimg.com/images/themes/theme8/bg.gif"/>
    <hyperlink ref="AU68" r:id="rId221" display="http://abs.twimg.com/images/themes/theme4/bg.gif"/>
    <hyperlink ref="AU69" r:id="rId222" display="http://abs.twimg.com/images/themes/theme1/bg.png"/>
    <hyperlink ref="AU71" r:id="rId223" display="http://abs.twimg.com/images/themes/theme1/bg.png"/>
    <hyperlink ref="AU72" r:id="rId224" display="http://abs.twimg.com/images/themes/theme1/bg.png"/>
    <hyperlink ref="AU73" r:id="rId225" display="http://abs.twimg.com/images/themes/theme1/bg.png"/>
    <hyperlink ref="AU74" r:id="rId226" display="http://abs.twimg.com/images/themes/theme1/bg.png"/>
    <hyperlink ref="AU75" r:id="rId227" display="http://abs.twimg.com/images/themes/theme1/bg.png"/>
    <hyperlink ref="AU76" r:id="rId228" display="http://abs.twimg.com/images/themes/theme1/bg.png"/>
    <hyperlink ref="AU77" r:id="rId229" display="http://abs.twimg.com/images/themes/theme1/bg.png"/>
    <hyperlink ref="AU79" r:id="rId230" display="http://abs.twimg.com/images/themes/theme1/bg.png"/>
    <hyperlink ref="AU80" r:id="rId231" display="http://abs.twimg.com/images/themes/theme14/bg.gif"/>
    <hyperlink ref="AU81" r:id="rId232" display="http://abs.twimg.com/images/themes/theme1/bg.png"/>
    <hyperlink ref="AU82" r:id="rId233" display="http://abs.twimg.com/images/themes/theme1/bg.png"/>
    <hyperlink ref="AU83" r:id="rId234" display="http://abs.twimg.com/images/themes/theme1/bg.png"/>
    <hyperlink ref="AU84" r:id="rId235" display="http://abs.twimg.com/images/themes/theme9/bg.gif"/>
    <hyperlink ref="AU85" r:id="rId236" display="http://abs.twimg.com/images/themes/theme13/bg.gif"/>
    <hyperlink ref="AU86" r:id="rId237" display="http://abs.twimg.com/images/themes/theme1/bg.png"/>
    <hyperlink ref="AU87" r:id="rId238" display="http://abs.twimg.com/images/themes/theme8/bg.gif"/>
    <hyperlink ref="AU88" r:id="rId239" display="http://abs.twimg.com/images/themes/theme4/bg.gif"/>
    <hyperlink ref="AU89" r:id="rId240" display="http://abs.twimg.com/images/themes/theme6/bg.gif"/>
    <hyperlink ref="AU90" r:id="rId241" display="http://abs.twimg.com/images/themes/theme1/bg.png"/>
    <hyperlink ref="AU91" r:id="rId242" display="http://abs.twimg.com/images/themes/theme9/bg.gif"/>
    <hyperlink ref="AU92" r:id="rId243" display="http://abs.twimg.com/images/themes/theme1/bg.png"/>
    <hyperlink ref="AU93" r:id="rId244" display="http://abs.twimg.com/images/themes/theme6/bg.gif"/>
    <hyperlink ref="AU94" r:id="rId245" display="http://abs.twimg.com/images/themes/theme17/bg.gif"/>
    <hyperlink ref="AU95" r:id="rId246" display="http://abs.twimg.com/images/themes/theme1/bg.png"/>
    <hyperlink ref="AU96" r:id="rId247" display="http://abs.twimg.com/images/themes/theme1/bg.png"/>
    <hyperlink ref="F3" r:id="rId248" display="http://pbs.twimg.com/profile_images/1115864221433118720/YfnNBLvV_normal.png"/>
    <hyperlink ref="F4" r:id="rId249" display="http://pbs.twimg.com/profile_images/674692770292875264/7FzfoxbD_normal.jpg"/>
    <hyperlink ref="F5" r:id="rId250" display="http://pbs.twimg.com/profile_images/615627501197377536/tsqzu_W-_normal.jpg"/>
    <hyperlink ref="F6" r:id="rId251" display="http://pbs.twimg.com/profile_images/832605174547898368/HMFMaln__normal.jpg"/>
    <hyperlink ref="F7" r:id="rId252" display="http://pbs.twimg.com/profile_images/588695921522774016/DpYTZ3QI_normal.jpg"/>
    <hyperlink ref="F8" r:id="rId253" display="http://pbs.twimg.com/profile_images/1096496220363784192/t8rIo7Vh_normal.jpg"/>
    <hyperlink ref="F9" r:id="rId254" display="http://pbs.twimg.com/profile_images/895143927849730050/9SCcaok1_normal.jpg"/>
    <hyperlink ref="F10" r:id="rId255" display="http://pbs.twimg.com/profile_images/1010311420129529856/pJBAnSUm_normal.jpg"/>
    <hyperlink ref="F11" r:id="rId256" display="http://pbs.twimg.com/profile_images/1082557217398812673/4Nf9OfpG_normal.jpg"/>
    <hyperlink ref="F12" r:id="rId257" display="http://pbs.twimg.com/profile_images/813751051559968768/Y4nn8q1X_normal.jpg"/>
    <hyperlink ref="F13" r:id="rId258" display="http://pbs.twimg.com/profile_images/526492552/polarized_garry_normal.jpg"/>
    <hyperlink ref="F14" r:id="rId259" display="http://pbs.twimg.com/profile_images/954314841056931840/qznAT7rw_normal.jpg"/>
    <hyperlink ref="F15" r:id="rId260" display="http://pbs.twimg.com/profile_images/870359627707412485/jyBcBP4X_normal.jpg"/>
    <hyperlink ref="F16" r:id="rId261" display="http://pbs.twimg.com/profile_images/567350542326718464/FXOsgyA7_normal.jpeg"/>
    <hyperlink ref="F17" r:id="rId262" display="http://pbs.twimg.com/profile_images/3471112888/7a7a0046ccb7c861b2a2f2d353f15983_normal.png"/>
    <hyperlink ref="F18" r:id="rId263" display="http://pbs.twimg.com/profile_images/867833514053578752/pQ2wVRG4_normal.jpg"/>
    <hyperlink ref="F19" r:id="rId264" display="http://pbs.twimg.com/profile_images/880104586211581952/KPwn1JyQ_normal.jpg"/>
    <hyperlink ref="F20" r:id="rId265" display="http://pbs.twimg.com/profile_images/3443048571/ef5062acfce64a7aef1d75b4934fbee6_normal.png"/>
    <hyperlink ref="F21" r:id="rId266" display="http://pbs.twimg.com/profile_images/875426038913916928/QkTJ3jwo_normal.jpg"/>
    <hyperlink ref="F22" r:id="rId267" display="http://pbs.twimg.com/profile_images/803504962168913920/AdigDUZc_normal.jpg"/>
    <hyperlink ref="F23" r:id="rId268" display="http://pbs.twimg.com/profile_images/1114099352501456897/LPJkNEvD_normal.png"/>
    <hyperlink ref="F24" r:id="rId269" display="http://pbs.twimg.com/profile_images/987786740911038464/TFBbbcMV_normal.jpg"/>
    <hyperlink ref="F25" r:id="rId270" display="http://pbs.twimg.com/profile_images/1702184506/m_normal.jpg"/>
    <hyperlink ref="F26" r:id="rId271" display="http://pbs.twimg.com/profile_images/1039906802840817665/_qmg2npT_normal.jpg"/>
    <hyperlink ref="F27" r:id="rId272" display="http://pbs.twimg.com/profile_images/852165032200650753/8MoBtqtG_normal.jpg"/>
    <hyperlink ref="F28" r:id="rId273" display="http://pbs.twimg.com/profile_images/775735012914106369/bGqPi7C6_normal.jpg"/>
    <hyperlink ref="F29" r:id="rId274" display="http://pbs.twimg.com/profile_images/940058831773614080/rqvgIyMO_normal.jpg"/>
    <hyperlink ref="F30" r:id="rId275" display="http://pbs.twimg.com/profile_images/1115428794213359617/WUtMJH2-_normal.png"/>
    <hyperlink ref="F31" r:id="rId276" display="http://pbs.twimg.com/profile_images/1112616330077921280/_l_cqQQD_normal.png"/>
    <hyperlink ref="F32" r:id="rId277" display="http://pbs.twimg.com/profile_images/1103786517686771712/UvG4ZtYW_normal.png"/>
    <hyperlink ref="F33" r:id="rId278" display="http://pbs.twimg.com/profile_images/557697019800993794/0TyjH9zG_normal.jpeg"/>
    <hyperlink ref="F34" r:id="rId279" display="http://pbs.twimg.com/profile_images/806611324121718784/dcvBcBqD_normal.jpg"/>
    <hyperlink ref="F35" r:id="rId280" display="http://pbs.twimg.com/profile_images/1404245782/igeek_normal.jpg"/>
    <hyperlink ref="F36" r:id="rId281" display="http://pbs.twimg.com/profile_images/1866862979/50519_388209157862059_947380685_n_normal.jpg"/>
    <hyperlink ref="F37" r:id="rId282" display="http://pbs.twimg.com/profile_images/800840075311333376/515GX-Cc_normal.jpg"/>
    <hyperlink ref="F38" r:id="rId283" display="http://pbs.twimg.com/profile_images/726828828081922053/gsm70KJI_normal.jpg"/>
    <hyperlink ref="F39" r:id="rId284" display="http://pbs.twimg.com/profile_images/1108849039511093248/5M3IkqWI_normal.png"/>
    <hyperlink ref="F40" r:id="rId285" display="http://pbs.twimg.com/profile_images/615835011141496832/Du9-iHRg_normal.png"/>
    <hyperlink ref="F41" r:id="rId286" display="http://pbs.twimg.com/profile_images/1766423088/image1326985192_normal.png"/>
    <hyperlink ref="F42" r:id="rId287" display="http://pbs.twimg.com/profile_images/867000559655690240/GzoEvb1H_normal.jpg"/>
    <hyperlink ref="F43" r:id="rId288" display="http://pbs.twimg.com/profile_images/1106548447723880448/a08VPvUw_normal.jpg"/>
    <hyperlink ref="F44" r:id="rId289" display="http://pbs.twimg.com/profile_images/1118304282195836930/kMExKE9A_normal.png"/>
    <hyperlink ref="F45" r:id="rId290" display="http://pbs.twimg.com/profile_images/788123543003209728/rnSRKBhQ_normal.jpg"/>
    <hyperlink ref="F46" r:id="rId291" display="http://pbs.twimg.com/profile_images/424260887688409088/ebL_8RHp_normal.png"/>
    <hyperlink ref="F47" r:id="rId292" display="http://pbs.twimg.com/profile_images/786936350532481024/PgcJOjG-_normal.jpg"/>
    <hyperlink ref="F48" r:id="rId293" display="http://pbs.twimg.com/profile_images/653557869028098049/c_CJe5b8_normal.jpg"/>
    <hyperlink ref="F49" r:id="rId294" display="http://pbs.twimg.com/profile_images/636443618463494144/MN3cXYg1_normal.jpg"/>
    <hyperlink ref="F50" r:id="rId295" display="http://pbs.twimg.com/profile_images/1038120227643392000/swGEZNPj_normal.jpg"/>
    <hyperlink ref="F51" r:id="rId296" display="http://pbs.twimg.com/profile_images/1114957618554920961/DeWzghVs_normal.jpg"/>
    <hyperlink ref="F52" r:id="rId297" display="http://pbs.twimg.com/profile_images/1090140116377628672/I22kXZfs_normal.jpg"/>
    <hyperlink ref="F53" r:id="rId298" display="http://pbs.twimg.com/profile_images/761869911811653632/uscFTNXd_normal.jpg"/>
    <hyperlink ref="F54" r:id="rId299" display="http://pbs.twimg.com/profile_images/1048816391946686464/BPAefQE3_normal.jpg"/>
    <hyperlink ref="F55" r:id="rId300" display="http://pbs.twimg.com/profile_images/879356827296813056/rFOXrNVb_normal.jpg"/>
    <hyperlink ref="F56" r:id="rId301" display="http://pbs.twimg.com/profile_images/935192089750536192/e-CEBKRR_normal.jpg"/>
    <hyperlink ref="F57" r:id="rId302" display="http://pbs.twimg.com/profile_images/1050295525742792704/1mFbJ8EN_normal.jpg"/>
    <hyperlink ref="F58" r:id="rId303" display="http://pbs.twimg.com/profile_images/1114682558879371265/xm_0yGg0_normal.jpg"/>
    <hyperlink ref="F59" r:id="rId304" display="http://pbs.twimg.com/profile_images/1072705402121396224/6Gqnrxy6_normal.jpg"/>
    <hyperlink ref="F60" r:id="rId305" display="http://pbs.twimg.com/profile_images/923828488624152576/fc2w_pbv_normal.jpg"/>
    <hyperlink ref="F61" r:id="rId306" display="http://pbs.twimg.com/profile_images/1060048656559104000/jyXejlxW_normal.jpg"/>
    <hyperlink ref="F62" r:id="rId307" display="http://pbs.twimg.com/profile_images/1109308054565085184/hoS0Yyna_normal.jpg"/>
    <hyperlink ref="F63" r:id="rId308" display="http://pbs.twimg.com/profile_images/1116092329956233216/Cy1AoUif_normal.jpg"/>
    <hyperlink ref="F64" r:id="rId309" display="http://pbs.twimg.com/profile_images/1094455912109096960/ozL5Gbb__normal.jpg"/>
    <hyperlink ref="F65" r:id="rId310" display="http://pbs.twimg.com/profile_images/1003987585822347265/hqm7-_54_normal.jpg"/>
    <hyperlink ref="F66" r:id="rId311" display="http://pbs.twimg.com/profile_images/898670662809788416/PX6614Gr_normal.jpg"/>
    <hyperlink ref="F67" r:id="rId312" display="http://pbs.twimg.com/profile_images/2670814147/126d51998b77516846c033f39d6f108c_normal.png"/>
    <hyperlink ref="F68" r:id="rId313" display="http://pbs.twimg.com/profile_images/378800000760268310/21d6c562fdc031619e0a23678a31b2e6_normal.jpeg"/>
    <hyperlink ref="F69" r:id="rId314" display="http://pbs.twimg.com/profile_images/1011580749928124421/mnOfYYe9_normal.jpg"/>
    <hyperlink ref="F70" r:id="rId315" display="http://pbs.twimg.com/profile_images/957357277496905733/4O_VqwjY_normal.jpg"/>
    <hyperlink ref="F71" r:id="rId316" display="http://pbs.twimg.com/profile_images/1115672084263268352/EtCBsUbk_normal.jpg"/>
    <hyperlink ref="F72" r:id="rId317" display="http://pbs.twimg.com/profile_images/1116038657608011776/ABBjmANP_normal.png"/>
    <hyperlink ref="F73" r:id="rId318" display="http://pbs.twimg.com/profile_images/1026999981872300033/UuKwTeY__normal.jpg"/>
    <hyperlink ref="F74" r:id="rId319" display="http://pbs.twimg.com/profile_images/378800000514359053/7dde347a9516f581e7ca49226ec91138_normal.jpeg"/>
    <hyperlink ref="F75" r:id="rId320" display="http://pbs.twimg.com/profile_images/590828991252135936/IF6scDF9_normal.png"/>
    <hyperlink ref="F76" r:id="rId321" display="http://pbs.twimg.com/profile_images/627218048236163072/hDLF-pS5_normal.jpg"/>
    <hyperlink ref="F77" r:id="rId322" display="http://pbs.twimg.com/profile_images/660117415670521856/T0Nvd70p_normal.png"/>
    <hyperlink ref="F78" r:id="rId323" display="http://pbs.twimg.com/profile_images/869962597424025601/3NHd0kZ__normal.jpg"/>
    <hyperlink ref="F79" r:id="rId324" display="http://pbs.twimg.com/profile_images/1088877344624758784/OH8VFkEY_normal.jpg"/>
    <hyperlink ref="F80" r:id="rId325" display="http://pbs.twimg.com/profile_images/934129103942365184/3v4KCYah_normal.jpg"/>
    <hyperlink ref="F81" r:id="rId326" display="http://pbs.twimg.com/profile_images/946873137/Ralf_Klinkenberg_normal.jpg"/>
    <hyperlink ref="F82" r:id="rId327" display="http://pbs.twimg.com/profile_images/378800000708431883/9ca32f3333fa7e8e3d049cbbd5802a52_normal.png"/>
    <hyperlink ref="F83" r:id="rId328" display="http://pbs.twimg.com/profile_images/554682966857641984/_CLyu9Uv_normal.png"/>
    <hyperlink ref="F84" r:id="rId329" display="http://pbs.twimg.com/profile_images/689554074136477696/xSxd_U8Y_normal.jpg"/>
    <hyperlink ref="F85" r:id="rId330" display="http://pbs.twimg.com/profile_images/1117680149506314242/wjQ6LC8U_normal.jpg"/>
    <hyperlink ref="F86" r:id="rId331" display="http://pbs.twimg.com/profile_images/608300135051837442/r7K9329n_normal.png"/>
    <hyperlink ref="F87" r:id="rId332" display="http://pbs.twimg.com/profile_images/1062408353588989952/bd8hjMmS_normal.jpg"/>
    <hyperlink ref="F88" r:id="rId333" display="http://pbs.twimg.com/profile_images/1029019692873080832/_xxxyZgg_normal.jpg"/>
    <hyperlink ref="F89" r:id="rId334" display="http://pbs.twimg.com/profile_images/859082365041344512/tODmEcwr_normal.jpg"/>
    <hyperlink ref="F90" r:id="rId335" display="http://pbs.twimg.com/profile_images/733174243714682880/oyG30NEH_normal.jpg"/>
    <hyperlink ref="F91" r:id="rId336" display="http://pbs.twimg.com/profile_images/1102347977648209920/y91WSG4h_normal.png"/>
    <hyperlink ref="F92" r:id="rId337" display="http://pbs.twimg.com/profile_images/612217097788256257/8cR7GJbW_normal.png"/>
    <hyperlink ref="F93" r:id="rId338" display="http://pbs.twimg.com/profile_images/1013865232945405952/oAZhGwc__normal.jpg"/>
    <hyperlink ref="F94" r:id="rId339" display="http://pbs.twimg.com/profile_images/915285226263334912/l3w-AabQ_normal.jpg"/>
    <hyperlink ref="F95" r:id="rId340" display="http://pbs.twimg.com/profile_images/1064553349771681792/HUHWjA6x_normal.jpg"/>
    <hyperlink ref="F96" r:id="rId341" display="http://pbs.twimg.com/profile_images/1045011505157033985/QVKWz6b6_normal.jpg"/>
    <hyperlink ref="AX3" r:id="rId342" display="https://twitter.com/getfieldtitan"/>
    <hyperlink ref="AX4" r:id="rId343" display="https://twitter.com/pa_times"/>
    <hyperlink ref="AX5" r:id="rId344" display="https://twitter.com/mrogati"/>
    <hyperlink ref="AX6" r:id="rId345" display="https://twitter.com/viral_b_shah"/>
    <hyperlink ref="AX7" r:id="rId346" display="https://twitter.com/johndijulius"/>
    <hyperlink ref="AX8" r:id="rId347" display="https://twitter.com/jdodkins"/>
    <hyperlink ref="AX9" r:id="rId348" display="https://twitter.com/techjohnedwards"/>
    <hyperlink ref="AX10" r:id="rId349" display="https://twitter.com/ilceruttino"/>
    <hyperlink ref="AX11" r:id="rId350" display="https://twitter.com/pawcon"/>
    <hyperlink ref="AX12" r:id="rId351" display="https://twitter.com/predictanalytic"/>
    <hyperlink ref="AX13" r:id="rId352" display="https://twitter.com/grjenkin"/>
    <hyperlink ref="AX14" r:id="rId353" display="https://twitter.com/rightrelevance"/>
    <hyperlink ref="AX15" r:id="rId354" display="https://twitter.com/nhlbi_translate"/>
    <hyperlink ref="AX16" r:id="rId355" display="https://twitter.com/hhsgov"/>
    <hyperlink ref="AX17" r:id="rId356" display="https://twitter.com/utsanantonio"/>
    <hyperlink ref="AX18" r:id="rId357" display="https://twitter.com/onc_healthit"/>
    <hyperlink ref="AX19" r:id="rId358" display="https://twitter.com/cdcgov"/>
    <hyperlink ref="AX20" r:id="rId359" display="https://twitter.com/nih"/>
    <hyperlink ref="AX21" r:id="rId360" display="https://twitter.com/nih_nhlbi"/>
    <hyperlink ref="AX22" r:id="rId361" display="https://twitter.com/datentreiber"/>
    <hyperlink ref="AX23" r:id="rId362" display="https://twitter.com/pawdeutschland"/>
    <hyperlink ref="AX24" r:id="rId363" display="https://twitter.com/brainroaring"/>
    <hyperlink ref="AX25" r:id="rId364" display="https://twitter.com/m"/>
    <hyperlink ref="AX26" r:id="rId365" display="https://twitter.com/pawind40"/>
    <hyperlink ref="AX27" r:id="rId366" display="https://twitter.com/databaseusa"/>
    <hyperlink ref="AX28" r:id="rId367" display="https://twitter.com/laveur"/>
    <hyperlink ref="AX29" r:id="rId368" display="https://twitter.com/biggestlittlefc"/>
    <hyperlink ref="AX30" r:id="rId369" display="https://twitter.com/pacanthro"/>
    <hyperlink ref="AX31" r:id="rId370" display="https://twitter.com/anacisiongmbh"/>
    <hyperlink ref="AX32" r:id="rId371" display="https://twitter.com/microsoft"/>
    <hyperlink ref="AX33" r:id="rId372" display="https://twitter.com/mathew_jaya"/>
    <hyperlink ref="AX34" r:id="rId373" display="https://twitter.com/vistraenergy"/>
    <hyperlink ref="AX35" r:id="rId374" display="https://twitter.com/gamergeeknews"/>
    <hyperlink ref="AX36" r:id="rId375" display="https://twitter.com/biconnections"/>
    <hyperlink ref="AX37" r:id="rId376" display="https://twitter.com/oracle"/>
    <hyperlink ref="AX38" r:id="rId377" display="https://twitter.com/alexanderhanff"/>
    <hyperlink ref="AX39" r:id="rId378" display="https://twitter.com/mkrigsman"/>
    <hyperlink ref="AX40" r:id="rId379" display="https://twitter.com/neo4jfr"/>
    <hyperlink ref="AX41" r:id="rId380" display="https://twitter.com/jeffsauer"/>
    <hyperlink ref="AX42" r:id="rId381" display="https://twitter.com/eusmartcities"/>
    <hyperlink ref="AX43" r:id="rId382" display="https://twitter.com/najimmei"/>
    <hyperlink ref="AX44" r:id="rId383" display="https://twitter.com/mat"/>
    <hyperlink ref="AX45" r:id="rId384" display="https://twitter.com/prediidata"/>
    <hyperlink ref="AX46" r:id="rId385" display="https://twitter.com/aasa_mema"/>
    <hyperlink ref="AX47" r:id="rId386" display="https://twitter.com/sensorsexpo"/>
    <hyperlink ref="AX48" r:id="rId387" display="https://twitter.com/tarun73"/>
    <hyperlink ref="AX49" r:id="rId388" display="https://twitter.com/seanthegshep"/>
    <hyperlink ref="AX50" r:id="rId389" display="https://twitter.com/demetriustrader"/>
    <hyperlink ref="AX51" r:id="rId390" display="https://twitter.com/steventigeron"/>
    <hyperlink ref="AX52" r:id="rId391" display="https://twitter.com/trancemyth"/>
    <hyperlink ref="AX53" r:id="rId392" display="https://twitter.com/danglobal"/>
    <hyperlink ref="AX54" r:id="rId393" display="https://twitter.com/a9raag"/>
    <hyperlink ref="AX55" r:id="rId394" display="https://twitter.com/iotworldseries"/>
    <hyperlink ref="AX56" r:id="rId395" display="https://twitter.com/dlwcon"/>
    <hyperlink ref="AX57" r:id="rId396" display="https://twitter.com/thechrischua"/>
    <hyperlink ref="AX58" r:id="rId397" display="https://twitter.com/zephyrthetiger"/>
    <hyperlink ref="AX59" r:id="rId398" display="https://twitter.com/mala_moot"/>
    <hyperlink ref="AX60" r:id="rId399" display="https://twitter.com/lupesuits"/>
    <hyperlink ref="AX61" r:id="rId400" display="https://twitter.com/jaceythefox"/>
    <hyperlink ref="AX62" r:id="rId401" display="https://twitter.com/tohrufusky"/>
    <hyperlink ref="AX63" r:id="rId402" display="https://twitter.com/thebearhurley"/>
    <hyperlink ref="AX64" r:id="rId403" display="https://twitter.com/syrianbryn"/>
    <hyperlink ref="AX65" r:id="rId404" display="https://twitter.com/boomervoneistee"/>
    <hyperlink ref="AX66" r:id="rId405" display="https://twitter.com/bcmachlearn"/>
    <hyperlink ref="AX67" r:id="rId406" display="https://twitter.com/beyondthearc"/>
    <hyperlink ref="AX68" r:id="rId407" display="https://twitter.com/dmgerbino"/>
    <hyperlink ref="AX69" r:id="rId408" display="https://twitter.com/ottlegalrebels"/>
    <hyperlink ref="AX70" r:id="rId409" display="https://twitter.com/gagnelegal"/>
    <hyperlink ref="AX71" r:id="rId410" display="https://twitter.com/corgizilla"/>
    <hyperlink ref="AX72" r:id="rId411" display="https://twitter.com/pupperuki"/>
    <hyperlink ref="AX73" r:id="rId412" display="https://twitter.com/risnorwolf"/>
    <hyperlink ref="AX74" r:id="rId413" display="https://twitter.com/pawhealth"/>
    <hyperlink ref="AX75" r:id="rId414" display="https://twitter.com/williamandmary"/>
    <hyperlink ref="AX76" r:id="rId415" display="https://twitter.com/gnfrazier"/>
    <hyperlink ref="AX77" r:id="rId416" display="https://twitter.com/datacrunch_lab"/>
    <hyperlink ref="AX78" r:id="rId417" display="https://twitter.com/machinelearn_d"/>
    <hyperlink ref="AX79" r:id="rId418" display="https://twitter.com/wellsfargo"/>
    <hyperlink ref="AX80" r:id="rId419" display="https://twitter.com/wortpixel"/>
    <hyperlink ref="AX81" r:id="rId420" display="https://twitter.com/ralfklinkenberg"/>
    <hyperlink ref="AX82" r:id="rId421" display="https://twitter.com/rapidminer"/>
    <hyperlink ref="AX83" r:id="rId422" display="https://twitter.com/ingomierswa"/>
    <hyperlink ref="AX84" r:id="rId423" display="https://twitter.com/spectrumfox"/>
    <hyperlink ref="AX85" r:id="rId424" display="https://twitter.com/sdwolf"/>
    <hyperlink ref="AX86" r:id="rId425" display="https://twitter.com/fredgedling"/>
    <hyperlink ref="AX87" r:id="rId426" display="https://twitter.com/elc"/>
    <hyperlink ref="AX88" r:id="rId427" display="https://twitter.com/anirudhkoul"/>
    <hyperlink ref="AX89" r:id="rId428" display="https://twitter.com/ucsf"/>
    <hyperlink ref="AX90" r:id="rId429" display="https://twitter.com/andrewyng"/>
    <hyperlink ref="AX91" r:id="rId430" display="https://twitter.com/nycpyladies"/>
    <hyperlink ref="AX92" r:id="rId431" display="https://twitter.com/pydataamsterdam"/>
    <hyperlink ref="AX93" r:id="rId432" display="https://twitter.com/anacondainc"/>
    <hyperlink ref="AX94" r:id="rId433" display="https://twitter.com/ghc"/>
    <hyperlink ref="AX95" r:id="rId434" display="https://twitter.com/boweryfarming"/>
    <hyperlink ref="AX96" r:id="rId435" display="https://twitter.com/mariannehgv"/>
  </hyperlinks>
  <printOptions/>
  <pageMargins left="0.7" right="0.7" top="0.75" bottom="0.75" header="0.3" footer="0.3"/>
  <pageSetup horizontalDpi="600" verticalDpi="600" orientation="portrait" r:id="rId439"/>
  <legacyDrawing r:id="rId437"/>
  <tableParts>
    <tablePart r:id="rId4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1525</v>
      </c>
      <c r="Z2" s="13" t="s">
        <v>1544</v>
      </c>
      <c r="AA2" s="13" t="s">
        <v>1580</v>
      </c>
      <c r="AB2" s="13" t="s">
        <v>1651</v>
      </c>
      <c r="AC2" s="13" t="s">
        <v>1736</v>
      </c>
      <c r="AD2" s="13" t="s">
        <v>1770</v>
      </c>
      <c r="AE2" s="13" t="s">
        <v>1771</v>
      </c>
      <c r="AF2" s="13" t="s">
        <v>1793</v>
      </c>
      <c r="AG2" s="117" t="s">
        <v>2090</v>
      </c>
      <c r="AH2" s="117" t="s">
        <v>2091</v>
      </c>
      <c r="AI2" s="117" t="s">
        <v>2092</v>
      </c>
      <c r="AJ2" s="117" t="s">
        <v>2093</v>
      </c>
      <c r="AK2" s="117" t="s">
        <v>2094</v>
      </c>
      <c r="AL2" s="117" t="s">
        <v>2095</v>
      </c>
      <c r="AM2" s="117" t="s">
        <v>2096</v>
      </c>
      <c r="AN2" s="117" t="s">
        <v>2097</v>
      </c>
      <c r="AO2" s="117" t="s">
        <v>2100</v>
      </c>
    </row>
    <row r="3" spans="1:41" ht="15">
      <c r="A3" s="87" t="s">
        <v>1463</v>
      </c>
      <c r="B3" s="65" t="s">
        <v>1478</v>
      </c>
      <c r="C3" s="65" t="s">
        <v>56</v>
      </c>
      <c r="D3" s="103"/>
      <c r="E3" s="102"/>
      <c r="F3" s="104" t="s">
        <v>2144</v>
      </c>
      <c r="G3" s="105"/>
      <c r="H3" s="105"/>
      <c r="I3" s="106">
        <v>3</v>
      </c>
      <c r="J3" s="107"/>
      <c r="K3" s="48">
        <v>18</v>
      </c>
      <c r="L3" s="48">
        <v>27</v>
      </c>
      <c r="M3" s="48">
        <v>29</v>
      </c>
      <c r="N3" s="48">
        <v>56</v>
      </c>
      <c r="O3" s="48">
        <v>18</v>
      </c>
      <c r="P3" s="49">
        <v>0.06666666666666667</v>
      </c>
      <c r="Q3" s="49">
        <v>0.125</v>
      </c>
      <c r="R3" s="48">
        <v>1</v>
      </c>
      <c r="S3" s="48">
        <v>0</v>
      </c>
      <c r="T3" s="48">
        <v>18</v>
      </c>
      <c r="U3" s="48">
        <v>56</v>
      </c>
      <c r="V3" s="48">
        <v>4</v>
      </c>
      <c r="W3" s="49">
        <v>1.919753</v>
      </c>
      <c r="X3" s="49">
        <v>0.10457516339869281</v>
      </c>
      <c r="Y3" s="78" t="s">
        <v>1526</v>
      </c>
      <c r="Z3" s="78" t="s">
        <v>1545</v>
      </c>
      <c r="AA3" s="78" t="s">
        <v>1581</v>
      </c>
      <c r="AB3" s="85" t="s">
        <v>1652</v>
      </c>
      <c r="AC3" s="85" t="s">
        <v>1737</v>
      </c>
      <c r="AD3" s="85"/>
      <c r="AE3" s="85" t="s">
        <v>1772</v>
      </c>
      <c r="AF3" s="85" t="s">
        <v>1794</v>
      </c>
      <c r="AG3" s="120">
        <v>29</v>
      </c>
      <c r="AH3" s="123">
        <v>3.1487513572204127</v>
      </c>
      <c r="AI3" s="120">
        <v>11</v>
      </c>
      <c r="AJ3" s="123">
        <v>1.1943539630836049</v>
      </c>
      <c r="AK3" s="120">
        <v>1</v>
      </c>
      <c r="AL3" s="123">
        <v>0.10857763300760044</v>
      </c>
      <c r="AM3" s="120">
        <v>881</v>
      </c>
      <c r="AN3" s="123">
        <v>95.65689467969598</v>
      </c>
      <c r="AO3" s="120">
        <v>921</v>
      </c>
    </row>
    <row r="4" spans="1:41" ht="15">
      <c r="A4" s="87" t="s">
        <v>1464</v>
      </c>
      <c r="B4" s="65" t="s">
        <v>1479</v>
      </c>
      <c r="C4" s="65" t="s">
        <v>56</v>
      </c>
      <c r="D4" s="109"/>
      <c r="E4" s="108"/>
      <c r="F4" s="110" t="s">
        <v>2145</v>
      </c>
      <c r="G4" s="111"/>
      <c r="H4" s="111"/>
      <c r="I4" s="112">
        <v>4</v>
      </c>
      <c r="J4" s="113"/>
      <c r="K4" s="48">
        <v>12</v>
      </c>
      <c r="L4" s="48">
        <v>12</v>
      </c>
      <c r="M4" s="48">
        <v>3</v>
      </c>
      <c r="N4" s="48">
        <v>15</v>
      </c>
      <c r="O4" s="48">
        <v>3</v>
      </c>
      <c r="P4" s="49">
        <v>0</v>
      </c>
      <c r="Q4" s="49">
        <v>0</v>
      </c>
      <c r="R4" s="48">
        <v>1</v>
      </c>
      <c r="S4" s="48">
        <v>0</v>
      </c>
      <c r="T4" s="48">
        <v>12</v>
      </c>
      <c r="U4" s="48">
        <v>15</v>
      </c>
      <c r="V4" s="48">
        <v>3</v>
      </c>
      <c r="W4" s="49">
        <v>1.958333</v>
      </c>
      <c r="X4" s="49">
        <v>0.09090909090909091</v>
      </c>
      <c r="Y4" s="78" t="s">
        <v>1527</v>
      </c>
      <c r="Z4" s="78" t="s">
        <v>1546</v>
      </c>
      <c r="AA4" s="78" t="s">
        <v>1582</v>
      </c>
      <c r="AB4" s="85" t="s">
        <v>1653</v>
      </c>
      <c r="AC4" s="85" t="s">
        <v>1738</v>
      </c>
      <c r="AD4" s="85"/>
      <c r="AE4" s="85" t="s">
        <v>1773</v>
      </c>
      <c r="AF4" s="85" t="s">
        <v>1795</v>
      </c>
      <c r="AG4" s="120">
        <v>10</v>
      </c>
      <c r="AH4" s="123">
        <v>4.291845493562231</v>
      </c>
      <c r="AI4" s="120">
        <v>4</v>
      </c>
      <c r="AJ4" s="123">
        <v>1.7167381974248928</v>
      </c>
      <c r="AK4" s="120">
        <v>0</v>
      </c>
      <c r="AL4" s="123">
        <v>0</v>
      </c>
      <c r="AM4" s="120">
        <v>219</v>
      </c>
      <c r="AN4" s="123">
        <v>93.99141630901288</v>
      </c>
      <c r="AO4" s="120">
        <v>233</v>
      </c>
    </row>
    <row r="5" spans="1:41" ht="15">
      <c r="A5" s="87" t="s">
        <v>1465</v>
      </c>
      <c r="B5" s="65" t="s">
        <v>1480</v>
      </c>
      <c r="C5" s="65" t="s">
        <v>56</v>
      </c>
      <c r="D5" s="109"/>
      <c r="E5" s="108"/>
      <c r="F5" s="110" t="s">
        <v>2146</v>
      </c>
      <c r="G5" s="111"/>
      <c r="H5" s="111"/>
      <c r="I5" s="112">
        <v>5</v>
      </c>
      <c r="J5" s="113"/>
      <c r="K5" s="48">
        <v>9</v>
      </c>
      <c r="L5" s="48">
        <v>8</v>
      </c>
      <c r="M5" s="48">
        <v>0</v>
      </c>
      <c r="N5" s="48">
        <v>8</v>
      </c>
      <c r="O5" s="48">
        <v>0</v>
      </c>
      <c r="P5" s="49">
        <v>0</v>
      </c>
      <c r="Q5" s="49">
        <v>0</v>
      </c>
      <c r="R5" s="48">
        <v>1</v>
      </c>
      <c r="S5" s="48">
        <v>0</v>
      </c>
      <c r="T5" s="48">
        <v>9</v>
      </c>
      <c r="U5" s="48">
        <v>8</v>
      </c>
      <c r="V5" s="48">
        <v>5</v>
      </c>
      <c r="W5" s="49">
        <v>2.123457</v>
      </c>
      <c r="X5" s="49">
        <v>0.1111111111111111</v>
      </c>
      <c r="Y5" s="78" t="s">
        <v>1528</v>
      </c>
      <c r="Z5" s="78" t="s">
        <v>411</v>
      </c>
      <c r="AA5" s="78" t="s">
        <v>428</v>
      </c>
      <c r="AB5" s="85" t="s">
        <v>1654</v>
      </c>
      <c r="AC5" s="85" t="s">
        <v>1739</v>
      </c>
      <c r="AD5" s="85"/>
      <c r="AE5" s="85" t="s">
        <v>1774</v>
      </c>
      <c r="AF5" s="85" t="s">
        <v>1796</v>
      </c>
      <c r="AG5" s="120">
        <v>0</v>
      </c>
      <c r="AH5" s="123">
        <v>0</v>
      </c>
      <c r="AI5" s="120">
        <v>0</v>
      </c>
      <c r="AJ5" s="123">
        <v>0</v>
      </c>
      <c r="AK5" s="120">
        <v>0</v>
      </c>
      <c r="AL5" s="123">
        <v>0</v>
      </c>
      <c r="AM5" s="120">
        <v>199</v>
      </c>
      <c r="AN5" s="123">
        <v>100</v>
      </c>
      <c r="AO5" s="120">
        <v>199</v>
      </c>
    </row>
    <row r="6" spans="1:41" ht="15">
      <c r="A6" s="87" t="s">
        <v>1466</v>
      </c>
      <c r="B6" s="65" t="s">
        <v>1481</v>
      </c>
      <c r="C6" s="65" t="s">
        <v>56</v>
      </c>
      <c r="D6" s="109"/>
      <c r="E6" s="108"/>
      <c r="F6" s="110" t="s">
        <v>2147</v>
      </c>
      <c r="G6" s="111"/>
      <c r="H6" s="111"/>
      <c r="I6" s="112">
        <v>6</v>
      </c>
      <c r="J6" s="113"/>
      <c r="K6" s="48">
        <v>7</v>
      </c>
      <c r="L6" s="48">
        <v>14</v>
      </c>
      <c r="M6" s="48">
        <v>0</v>
      </c>
      <c r="N6" s="48">
        <v>14</v>
      </c>
      <c r="O6" s="48">
        <v>0</v>
      </c>
      <c r="P6" s="49">
        <v>0</v>
      </c>
      <c r="Q6" s="49">
        <v>0</v>
      </c>
      <c r="R6" s="48">
        <v>1</v>
      </c>
      <c r="S6" s="48">
        <v>0</v>
      </c>
      <c r="T6" s="48">
        <v>7</v>
      </c>
      <c r="U6" s="48">
        <v>14</v>
      </c>
      <c r="V6" s="48">
        <v>2</v>
      </c>
      <c r="W6" s="49">
        <v>1.142857</v>
      </c>
      <c r="X6" s="49">
        <v>0.3333333333333333</v>
      </c>
      <c r="Y6" s="78"/>
      <c r="Z6" s="78"/>
      <c r="AA6" s="78" t="s">
        <v>432</v>
      </c>
      <c r="AB6" s="85" t="s">
        <v>1655</v>
      </c>
      <c r="AC6" s="85" t="s">
        <v>1740</v>
      </c>
      <c r="AD6" s="85"/>
      <c r="AE6" s="85" t="s">
        <v>1775</v>
      </c>
      <c r="AF6" s="85" t="s">
        <v>1797</v>
      </c>
      <c r="AG6" s="120">
        <v>0</v>
      </c>
      <c r="AH6" s="123">
        <v>0</v>
      </c>
      <c r="AI6" s="120">
        <v>0</v>
      </c>
      <c r="AJ6" s="123">
        <v>0</v>
      </c>
      <c r="AK6" s="120">
        <v>0</v>
      </c>
      <c r="AL6" s="123">
        <v>0</v>
      </c>
      <c r="AM6" s="120">
        <v>48</v>
      </c>
      <c r="AN6" s="123">
        <v>100</v>
      </c>
      <c r="AO6" s="120">
        <v>48</v>
      </c>
    </row>
    <row r="7" spans="1:41" ht="15">
      <c r="A7" s="87" t="s">
        <v>1467</v>
      </c>
      <c r="B7" s="65" t="s">
        <v>1482</v>
      </c>
      <c r="C7" s="65" t="s">
        <v>56</v>
      </c>
      <c r="D7" s="109"/>
      <c r="E7" s="108"/>
      <c r="F7" s="110" t="s">
        <v>1467</v>
      </c>
      <c r="G7" s="111"/>
      <c r="H7" s="111"/>
      <c r="I7" s="112">
        <v>7</v>
      </c>
      <c r="J7" s="113"/>
      <c r="K7" s="48">
        <v>7</v>
      </c>
      <c r="L7" s="48">
        <v>6</v>
      </c>
      <c r="M7" s="48">
        <v>0</v>
      </c>
      <c r="N7" s="48">
        <v>6</v>
      </c>
      <c r="O7" s="48">
        <v>0</v>
      </c>
      <c r="P7" s="49">
        <v>0</v>
      </c>
      <c r="Q7" s="49">
        <v>0</v>
      </c>
      <c r="R7" s="48">
        <v>1</v>
      </c>
      <c r="S7" s="48">
        <v>0</v>
      </c>
      <c r="T7" s="48">
        <v>7</v>
      </c>
      <c r="U7" s="48">
        <v>6</v>
      </c>
      <c r="V7" s="48">
        <v>2</v>
      </c>
      <c r="W7" s="49">
        <v>1.469388</v>
      </c>
      <c r="X7" s="49">
        <v>0.14285714285714285</v>
      </c>
      <c r="Y7" s="78" t="s">
        <v>392</v>
      </c>
      <c r="Z7" s="78" t="s">
        <v>416</v>
      </c>
      <c r="AA7" s="78" t="s">
        <v>429</v>
      </c>
      <c r="AB7" s="85" t="s">
        <v>698</v>
      </c>
      <c r="AC7" s="85" t="s">
        <v>698</v>
      </c>
      <c r="AD7" s="85"/>
      <c r="AE7" s="85" t="s">
        <v>1776</v>
      </c>
      <c r="AF7" s="85" t="s">
        <v>1798</v>
      </c>
      <c r="AG7" s="120">
        <v>0</v>
      </c>
      <c r="AH7" s="123">
        <v>0</v>
      </c>
      <c r="AI7" s="120">
        <v>1</v>
      </c>
      <c r="AJ7" s="123">
        <v>5.882352941176471</v>
      </c>
      <c r="AK7" s="120">
        <v>0</v>
      </c>
      <c r="AL7" s="123">
        <v>0</v>
      </c>
      <c r="AM7" s="120">
        <v>16</v>
      </c>
      <c r="AN7" s="123">
        <v>94.11764705882354</v>
      </c>
      <c r="AO7" s="120">
        <v>17</v>
      </c>
    </row>
    <row r="8" spans="1:41" ht="15">
      <c r="A8" s="87" t="s">
        <v>1468</v>
      </c>
      <c r="B8" s="65" t="s">
        <v>1483</v>
      </c>
      <c r="C8" s="65" t="s">
        <v>56</v>
      </c>
      <c r="D8" s="109"/>
      <c r="E8" s="108"/>
      <c r="F8" s="110" t="s">
        <v>2148</v>
      </c>
      <c r="G8" s="111"/>
      <c r="H8" s="111"/>
      <c r="I8" s="112">
        <v>8</v>
      </c>
      <c r="J8" s="113"/>
      <c r="K8" s="48">
        <v>7</v>
      </c>
      <c r="L8" s="48">
        <v>4</v>
      </c>
      <c r="M8" s="48">
        <v>5</v>
      </c>
      <c r="N8" s="48">
        <v>9</v>
      </c>
      <c r="O8" s="48">
        <v>0</v>
      </c>
      <c r="P8" s="49">
        <v>0</v>
      </c>
      <c r="Q8" s="49">
        <v>0</v>
      </c>
      <c r="R8" s="48">
        <v>1</v>
      </c>
      <c r="S8" s="48">
        <v>0</v>
      </c>
      <c r="T8" s="48">
        <v>7</v>
      </c>
      <c r="U8" s="48">
        <v>9</v>
      </c>
      <c r="V8" s="48">
        <v>2</v>
      </c>
      <c r="W8" s="49">
        <v>1.469388</v>
      </c>
      <c r="X8" s="49">
        <v>0.14285714285714285</v>
      </c>
      <c r="Y8" s="78" t="s">
        <v>386</v>
      </c>
      <c r="Z8" s="78" t="s">
        <v>412</v>
      </c>
      <c r="AA8" s="78" t="s">
        <v>1583</v>
      </c>
      <c r="AB8" s="85" t="s">
        <v>1656</v>
      </c>
      <c r="AC8" s="85" t="s">
        <v>1741</v>
      </c>
      <c r="AD8" s="85"/>
      <c r="AE8" s="85" t="s">
        <v>1777</v>
      </c>
      <c r="AF8" s="85" t="s">
        <v>1799</v>
      </c>
      <c r="AG8" s="120">
        <v>4</v>
      </c>
      <c r="AH8" s="123">
        <v>4.395604395604396</v>
      </c>
      <c r="AI8" s="120">
        <v>0</v>
      </c>
      <c r="AJ8" s="123">
        <v>0</v>
      </c>
      <c r="AK8" s="120">
        <v>0</v>
      </c>
      <c r="AL8" s="123">
        <v>0</v>
      </c>
      <c r="AM8" s="120">
        <v>87</v>
      </c>
      <c r="AN8" s="123">
        <v>95.6043956043956</v>
      </c>
      <c r="AO8" s="120">
        <v>91</v>
      </c>
    </row>
    <row r="9" spans="1:41" ht="15">
      <c r="A9" s="87" t="s">
        <v>1469</v>
      </c>
      <c r="B9" s="65" t="s">
        <v>1484</v>
      </c>
      <c r="C9" s="65" t="s">
        <v>56</v>
      </c>
      <c r="D9" s="109"/>
      <c r="E9" s="108"/>
      <c r="F9" s="110" t="s">
        <v>1469</v>
      </c>
      <c r="G9" s="111"/>
      <c r="H9" s="111"/>
      <c r="I9" s="112">
        <v>9</v>
      </c>
      <c r="J9" s="113"/>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445</v>
      </c>
      <c r="AB9" s="85" t="s">
        <v>698</v>
      </c>
      <c r="AC9" s="85" t="s">
        <v>698</v>
      </c>
      <c r="AD9" s="85"/>
      <c r="AE9" s="85" t="s">
        <v>1778</v>
      </c>
      <c r="AF9" s="85" t="s">
        <v>1800</v>
      </c>
      <c r="AG9" s="120">
        <v>2</v>
      </c>
      <c r="AH9" s="123">
        <v>5.2631578947368425</v>
      </c>
      <c r="AI9" s="120">
        <v>0</v>
      </c>
      <c r="AJ9" s="123">
        <v>0</v>
      </c>
      <c r="AK9" s="120">
        <v>0</v>
      </c>
      <c r="AL9" s="123">
        <v>0</v>
      </c>
      <c r="AM9" s="120">
        <v>36</v>
      </c>
      <c r="AN9" s="123">
        <v>94.73684210526316</v>
      </c>
      <c r="AO9" s="120">
        <v>38</v>
      </c>
    </row>
    <row r="10" spans="1:41" ht="14.25" customHeight="1">
      <c r="A10" s="87" t="s">
        <v>1470</v>
      </c>
      <c r="B10" s="65" t="s">
        <v>1485</v>
      </c>
      <c r="C10" s="65" t="s">
        <v>56</v>
      </c>
      <c r="D10" s="109"/>
      <c r="E10" s="108"/>
      <c r="F10" s="110" t="s">
        <v>2149</v>
      </c>
      <c r="G10" s="111"/>
      <c r="H10" s="111"/>
      <c r="I10" s="112">
        <v>10</v>
      </c>
      <c r="J10" s="113"/>
      <c r="K10" s="48">
        <v>5</v>
      </c>
      <c r="L10" s="48">
        <v>7</v>
      </c>
      <c r="M10" s="48">
        <v>0</v>
      </c>
      <c r="N10" s="48">
        <v>7</v>
      </c>
      <c r="O10" s="48">
        <v>0</v>
      </c>
      <c r="P10" s="49">
        <v>0</v>
      </c>
      <c r="Q10" s="49">
        <v>0</v>
      </c>
      <c r="R10" s="48">
        <v>1</v>
      </c>
      <c r="S10" s="48">
        <v>0</v>
      </c>
      <c r="T10" s="48">
        <v>5</v>
      </c>
      <c r="U10" s="48">
        <v>7</v>
      </c>
      <c r="V10" s="48">
        <v>2</v>
      </c>
      <c r="W10" s="49">
        <v>1.04</v>
      </c>
      <c r="X10" s="49">
        <v>0.35</v>
      </c>
      <c r="Y10" s="78" t="s">
        <v>397</v>
      </c>
      <c r="Z10" s="78" t="s">
        <v>414</v>
      </c>
      <c r="AA10" s="78" t="s">
        <v>435</v>
      </c>
      <c r="AB10" s="85" t="s">
        <v>1657</v>
      </c>
      <c r="AC10" s="85" t="s">
        <v>1742</v>
      </c>
      <c r="AD10" s="85"/>
      <c r="AE10" s="85" t="s">
        <v>1779</v>
      </c>
      <c r="AF10" s="85" t="s">
        <v>1801</v>
      </c>
      <c r="AG10" s="120">
        <v>0</v>
      </c>
      <c r="AH10" s="123">
        <v>0</v>
      </c>
      <c r="AI10" s="120">
        <v>0</v>
      </c>
      <c r="AJ10" s="123">
        <v>0</v>
      </c>
      <c r="AK10" s="120">
        <v>0</v>
      </c>
      <c r="AL10" s="123">
        <v>0</v>
      </c>
      <c r="AM10" s="120">
        <v>102</v>
      </c>
      <c r="AN10" s="123">
        <v>100</v>
      </c>
      <c r="AO10" s="120">
        <v>102</v>
      </c>
    </row>
    <row r="11" spans="1:41" ht="15">
      <c r="A11" s="87" t="s">
        <v>1471</v>
      </c>
      <c r="B11" s="65" t="s">
        <v>1486</v>
      </c>
      <c r="C11" s="65" t="s">
        <v>56</v>
      </c>
      <c r="D11" s="109"/>
      <c r="E11" s="108"/>
      <c r="F11" s="110" t="s">
        <v>2150</v>
      </c>
      <c r="G11" s="111"/>
      <c r="H11" s="111"/>
      <c r="I11" s="112">
        <v>11</v>
      </c>
      <c r="J11" s="113"/>
      <c r="K11" s="48">
        <v>5</v>
      </c>
      <c r="L11" s="48">
        <v>6</v>
      </c>
      <c r="M11" s="48">
        <v>2</v>
      </c>
      <c r="N11" s="48">
        <v>8</v>
      </c>
      <c r="O11" s="48">
        <v>1</v>
      </c>
      <c r="P11" s="49">
        <v>0</v>
      </c>
      <c r="Q11" s="49">
        <v>0</v>
      </c>
      <c r="R11" s="48">
        <v>1</v>
      </c>
      <c r="S11" s="48">
        <v>0</v>
      </c>
      <c r="T11" s="48">
        <v>5</v>
      </c>
      <c r="U11" s="48">
        <v>8</v>
      </c>
      <c r="V11" s="48">
        <v>2</v>
      </c>
      <c r="W11" s="49">
        <v>1.12</v>
      </c>
      <c r="X11" s="49">
        <v>0.3</v>
      </c>
      <c r="Y11" s="78"/>
      <c r="Z11" s="78"/>
      <c r="AA11" s="78"/>
      <c r="AB11" s="85" t="s">
        <v>1658</v>
      </c>
      <c r="AC11" s="85" t="s">
        <v>1743</v>
      </c>
      <c r="AD11" s="85"/>
      <c r="AE11" s="85" t="s">
        <v>1780</v>
      </c>
      <c r="AF11" s="85" t="s">
        <v>1802</v>
      </c>
      <c r="AG11" s="120">
        <v>3</v>
      </c>
      <c r="AH11" s="123">
        <v>1.910828025477707</v>
      </c>
      <c r="AI11" s="120">
        <v>3</v>
      </c>
      <c r="AJ11" s="123">
        <v>1.910828025477707</v>
      </c>
      <c r="AK11" s="120">
        <v>0</v>
      </c>
      <c r="AL11" s="123">
        <v>0</v>
      </c>
      <c r="AM11" s="120">
        <v>151</v>
      </c>
      <c r="AN11" s="123">
        <v>96.17834394904459</v>
      </c>
      <c r="AO11" s="120">
        <v>157</v>
      </c>
    </row>
    <row r="12" spans="1:41" ht="15">
      <c r="A12" s="87" t="s">
        <v>1472</v>
      </c>
      <c r="B12" s="65" t="s">
        <v>1487</v>
      </c>
      <c r="C12" s="65" t="s">
        <v>56</v>
      </c>
      <c r="D12" s="109"/>
      <c r="E12" s="108"/>
      <c r="F12" s="110" t="s">
        <v>2151</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c r="Z12" s="78"/>
      <c r="AA12" s="78" t="s">
        <v>263</v>
      </c>
      <c r="AB12" s="85" t="s">
        <v>1659</v>
      </c>
      <c r="AC12" s="85" t="s">
        <v>1744</v>
      </c>
      <c r="AD12" s="85"/>
      <c r="AE12" s="85" t="s">
        <v>231</v>
      </c>
      <c r="AF12" s="85" t="s">
        <v>1803</v>
      </c>
      <c r="AG12" s="120">
        <v>0</v>
      </c>
      <c r="AH12" s="123">
        <v>0</v>
      </c>
      <c r="AI12" s="120">
        <v>0</v>
      </c>
      <c r="AJ12" s="123">
        <v>0</v>
      </c>
      <c r="AK12" s="120">
        <v>0</v>
      </c>
      <c r="AL12" s="123">
        <v>0</v>
      </c>
      <c r="AM12" s="120">
        <v>50</v>
      </c>
      <c r="AN12" s="123">
        <v>100</v>
      </c>
      <c r="AO12" s="120">
        <v>50</v>
      </c>
    </row>
    <row r="13" spans="1:41" ht="15">
      <c r="A13" s="87" t="s">
        <v>1473</v>
      </c>
      <c r="B13" s="65" t="s">
        <v>1488</v>
      </c>
      <c r="C13" s="65" t="s">
        <v>56</v>
      </c>
      <c r="D13" s="109"/>
      <c r="E13" s="108"/>
      <c r="F13" s="110" t="s">
        <v>2152</v>
      </c>
      <c r="G13" s="111"/>
      <c r="H13" s="111"/>
      <c r="I13" s="112">
        <v>13</v>
      </c>
      <c r="J13" s="113"/>
      <c r="K13" s="48">
        <v>4</v>
      </c>
      <c r="L13" s="48">
        <v>4</v>
      </c>
      <c r="M13" s="48">
        <v>0</v>
      </c>
      <c r="N13" s="48">
        <v>4</v>
      </c>
      <c r="O13" s="48">
        <v>4</v>
      </c>
      <c r="P13" s="49" t="s">
        <v>2101</v>
      </c>
      <c r="Q13" s="49" t="s">
        <v>2101</v>
      </c>
      <c r="R13" s="48">
        <v>4</v>
      </c>
      <c r="S13" s="48">
        <v>4</v>
      </c>
      <c r="T13" s="48">
        <v>1</v>
      </c>
      <c r="U13" s="48">
        <v>1</v>
      </c>
      <c r="V13" s="48">
        <v>0</v>
      </c>
      <c r="W13" s="49">
        <v>0</v>
      </c>
      <c r="X13" s="49">
        <v>0</v>
      </c>
      <c r="Y13" s="78" t="s">
        <v>1529</v>
      </c>
      <c r="Z13" s="78" t="s">
        <v>1547</v>
      </c>
      <c r="AA13" s="78" t="s">
        <v>431</v>
      </c>
      <c r="AB13" s="85" t="s">
        <v>1660</v>
      </c>
      <c r="AC13" s="85" t="s">
        <v>1665</v>
      </c>
      <c r="AD13" s="85"/>
      <c r="AE13" s="85"/>
      <c r="AF13" s="85" t="s">
        <v>1804</v>
      </c>
      <c r="AG13" s="120">
        <v>6</v>
      </c>
      <c r="AH13" s="123">
        <v>5.2631578947368425</v>
      </c>
      <c r="AI13" s="120">
        <v>0</v>
      </c>
      <c r="AJ13" s="123">
        <v>0</v>
      </c>
      <c r="AK13" s="120">
        <v>0</v>
      </c>
      <c r="AL13" s="123">
        <v>0</v>
      </c>
      <c r="AM13" s="120">
        <v>108</v>
      </c>
      <c r="AN13" s="123">
        <v>94.73684210526316</v>
      </c>
      <c r="AO13" s="120">
        <v>114</v>
      </c>
    </row>
    <row r="14" spans="1:41" ht="15">
      <c r="A14" s="87" t="s">
        <v>1474</v>
      </c>
      <c r="B14" s="65" t="s">
        <v>1489</v>
      </c>
      <c r="C14" s="65" t="s">
        <v>56</v>
      </c>
      <c r="D14" s="109"/>
      <c r="E14" s="108"/>
      <c r="F14" s="110" t="s">
        <v>2153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394</v>
      </c>
      <c r="Z14" s="78" t="s">
        <v>417</v>
      </c>
      <c r="AA14" s="78" t="s">
        <v>433</v>
      </c>
      <c r="AB14" s="85" t="s">
        <v>1661</v>
      </c>
      <c r="AC14" s="85" t="s">
        <v>1745</v>
      </c>
      <c r="AD14" s="85"/>
      <c r="AE14" s="85" t="s">
        <v>1781</v>
      </c>
      <c r="AF14" s="85" t="s">
        <v>1805</v>
      </c>
      <c r="AG14" s="120">
        <v>4</v>
      </c>
      <c r="AH14" s="123">
        <v>3.7383177570093458</v>
      </c>
      <c r="AI14" s="120">
        <v>3</v>
      </c>
      <c r="AJ14" s="123">
        <v>2.803738317757009</v>
      </c>
      <c r="AK14" s="120">
        <v>0</v>
      </c>
      <c r="AL14" s="123">
        <v>0</v>
      </c>
      <c r="AM14" s="120">
        <v>100</v>
      </c>
      <c r="AN14" s="123">
        <v>93.45794392523365</v>
      </c>
      <c r="AO14" s="120">
        <v>107</v>
      </c>
    </row>
    <row r="15" spans="1:41" ht="15">
      <c r="A15" s="87" t="s">
        <v>1475</v>
      </c>
      <c r="B15" s="65" t="s">
        <v>1478</v>
      </c>
      <c r="C15" s="65" t="s">
        <v>59</v>
      </c>
      <c r="D15" s="109"/>
      <c r="E15" s="108"/>
      <c r="F15" s="110" t="s">
        <v>2154</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1530</v>
      </c>
      <c r="Z15" s="78" t="s">
        <v>1548</v>
      </c>
      <c r="AA15" s="78" t="s">
        <v>1584</v>
      </c>
      <c r="AB15" s="85" t="s">
        <v>1662</v>
      </c>
      <c r="AC15" s="85" t="s">
        <v>1746</v>
      </c>
      <c r="AD15" s="85"/>
      <c r="AE15" s="85" t="s">
        <v>220</v>
      </c>
      <c r="AF15" s="85" t="s">
        <v>1806</v>
      </c>
      <c r="AG15" s="120">
        <v>0</v>
      </c>
      <c r="AH15" s="123">
        <v>0</v>
      </c>
      <c r="AI15" s="120">
        <v>1</v>
      </c>
      <c r="AJ15" s="123">
        <v>1.1111111111111112</v>
      </c>
      <c r="AK15" s="120">
        <v>0</v>
      </c>
      <c r="AL15" s="123">
        <v>0</v>
      </c>
      <c r="AM15" s="120">
        <v>89</v>
      </c>
      <c r="AN15" s="123">
        <v>98.88888888888889</v>
      </c>
      <c r="AO15" s="120">
        <v>90</v>
      </c>
    </row>
    <row r="16" spans="1:41" ht="15">
      <c r="A16" s="87" t="s">
        <v>1476</v>
      </c>
      <c r="B16" s="65" t="s">
        <v>1479</v>
      </c>
      <c r="C16" s="65" t="s">
        <v>59</v>
      </c>
      <c r="D16" s="109"/>
      <c r="E16" s="108"/>
      <c r="F16" s="110" t="s">
        <v>2155</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395</v>
      </c>
      <c r="Z16" s="78" t="s">
        <v>411</v>
      </c>
      <c r="AA16" s="78" t="s">
        <v>428</v>
      </c>
      <c r="AB16" s="85" t="s">
        <v>1663</v>
      </c>
      <c r="AC16" s="85" t="s">
        <v>1665</v>
      </c>
      <c r="AD16" s="85"/>
      <c r="AE16" s="85" t="s">
        <v>295</v>
      </c>
      <c r="AF16" s="85" t="s">
        <v>1807</v>
      </c>
      <c r="AG16" s="120">
        <v>0</v>
      </c>
      <c r="AH16" s="123">
        <v>0</v>
      </c>
      <c r="AI16" s="120">
        <v>0</v>
      </c>
      <c r="AJ16" s="123">
        <v>0</v>
      </c>
      <c r="AK16" s="120">
        <v>0</v>
      </c>
      <c r="AL16" s="123">
        <v>0</v>
      </c>
      <c r="AM16" s="120">
        <v>34</v>
      </c>
      <c r="AN16" s="123">
        <v>100</v>
      </c>
      <c r="AO16" s="120">
        <v>34</v>
      </c>
    </row>
    <row r="17" spans="1:41" ht="15">
      <c r="A17" s="87" t="s">
        <v>1477</v>
      </c>
      <c r="B17" s="65" t="s">
        <v>1480</v>
      </c>
      <c r="C17" s="65" t="s">
        <v>59</v>
      </c>
      <c r="D17" s="109"/>
      <c r="E17" s="108"/>
      <c r="F17" s="110" t="s">
        <v>1477</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5" t="s">
        <v>698</v>
      </c>
      <c r="AC17" s="85" t="s">
        <v>698</v>
      </c>
      <c r="AD17" s="85" t="s">
        <v>294</v>
      </c>
      <c r="AE17" s="85"/>
      <c r="AF17" s="85" t="s">
        <v>1808</v>
      </c>
      <c r="AG17" s="120">
        <v>0</v>
      </c>
      <c r="AH17" s="123">
        <v>0</v>
      </c>
      <c r="AI17" s="120">
        <v>0</v>
      </c>
      <c r="AJ17" s="123">
        <v>0</v>
      </c>
      <c r="AK17" s="120">
        <v>0</v>
      </c>
      <c r="AL17" s="123">
        <v>0</v>
      </c>
      <c r="AM17" s="120">
        <v>14</v>
      </c>
      <c r="AN17" s="123">
        <v>100</v>
      </c>
      <c r="AO17" s="120">
        <v>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1463</v>
      </c>
      <c r="B2" s="85" t="s">
        <v>263</v>
      </c>
      <c r="C2" s="78">
        <f>VLOOKUP(GroupVertices[[#This Row],[Vertex]],Vertices[],MATCH("ID",Vertices[[#Headers],[Vertex]:[Vertex Content Word Count]],0),FALSE)</f>
        <v>11</v>
      </c>
    </row>
    <row r="3" spans="1:3" ht="15">
      <c r="A3" s="78" t="s">
        <v>1463</v>
      </c>
      <c r="B3" s="85" t="s">
        <v>300</v>
      </c>
      <c r="C3" s="78">
        <f>VLOOKUP(GroupVertices[[#This Row],[Vertex]],Vertices[],MATCH("ID",Vertices[[#Headers],[Vertex]:[Vertex Content Word Count]],0),FALSE)</f>
        <v>90</v>
      </c>
    </row>
    <row r="4" spans="1:3" ht="15">
      <c r="A4" s="78" t="s">
        <v>1463</v>
      </c>
      <c r="B4" s="85" t="s">
        <v>299</v>
      </c>
      <c r="C4" s="78">
        <f>VLOOKUP(GroupVertices[[#This Row],[Vertex]],Vertices[],MATCH("ID",Vertices[[#Headers],[Vertex]:[Vertex Content Word Count]],0),FALSE)</f>
        <v>89</v>
      </c>
    </row>
    <row r="5" spans="1:3" ht="15">
      <c r="A5" s="78" t="s">
        <v>1463</v>
      </c>
      <c r="B5" s="85" t="s">
        <v>298</v>
      </c>
      <c r="C5" s="78">
        <f>VLOOKUP(GroupVertices[[#This Row],[Vertex]],Vertices[],MATCH("ID",Vertices[[#Headers],[Vertex]:[Vertex Content Word Count]],0),FALSE)</f>
        <v>88</v>
      </c>
    </row>
    <row r="6" spans="1:3" ht="15">
      <c r="A6" s="78" t="s">
        <v>1463</v>
      </c>
      <c r="B6" s="85" t="s">
        <v>264</v>
      </c>
      <c r="C6" s="78">
        <f>VLOOKUP(GroupVertices[[#This Row],[Vertex]],Vertices[],MATCH("ID",Vertices[[#Headers],[Vertex]:[Vertex Content Word Count]],0),FALSE)</f>
        <v>56</v>
      </c>
    </row>
    <row r="7" spans="1:3" ht="15">
      <c r="A7" s="78" t="s">
        <v>1463</v>
      </c>
      <c r="B7" s="85" t="s">
        <v>296</v>
      </c>
      <c r="C7" s="78">
        <f>VLOOKUP(GroupVertices[[#This Row],[Vertex]],Vertices[],MATCH("ID",Vertices[[#Headers],[Vertex]:[Vertex Content Word Count]],0),FALSE)</f>
        <v>79</v>
      </c>
    </row>
    <row r="8" spans="1:3" ht="15">
      <c r="A8" s="78" t="s">
        <v>1463</v>
      </c>
      <c r="B8" s="85" t="s">
        <v>252</v>
      </c>
      <c r="C8" s="78">
        <f>VLOOKUP(GroupVertices[[#This Row],[Vertex]],Vertices[],MATCH("ID",Vertices[[#Headers],[Vertex]:[Vertex Content Word Count]],0),FALSE)</f>
        <v>78</v>
      </c>
    </row>
    <row r="9" spans="1:3" ht="15">
      <c r="A9" s="78" t="s">
        <v>1463</v>
      </c>
      <c r="B9" s="85" t="s">
        <v>262</v>
      </c>
      <c r="C9" s="78">
        <f>VLOOKUP(GroupVertices[[#This Row],[Vertex]],Vertices[],MATCH("ID",Vertices[[#Headers],[Vertex]:[Vertex Content Word Count]],0),FALSE)</f>
        <v>77</v>
      </c>
    </row>
    <row r="10" spans="1:3" ht="15">
      <c r="A10" s="78" t="s">
        <v>1463</v>
      </c>
      <c r="B10" s="85" t="s">
        <v>251</v>
      </c>
      <c r="C10" s="78">
        <f>VLOOKUP(GroupVertices[[#This Row],[Vertex]],Vertices[],MATCH("ID",Vertices[[#Headers],[Vertex]:[Vertex Content Word Count]],0),FALSE)</f>
        <v>76</v>
      </c>
    </row>
    <row r="11" spans="1:3" ht="15">
      <c r="A11" s="78" t="s">
        <v>1463</v>
      </c>
      <c r="B11" s="85" t="s">
        <v>236</v>
      </c>
      <c r="C11" s="78">
        <f>VLOOKUP(GroupVertices[[#This Row],[Vertex]],Vertices[],MATCH("ID",Vertices[[#Headers],[Vertex]:[Vertex Content Word Count]],0),FALSE)</f>
        <v>57</v>
      </c>
    </row>
    <row r="12" spans="1:3" ht="15">
      <c r="A12" s="78" t="s">
        <v>1463</v>
      </c>
      <c r="B12" s="85" t="s">
        <v>226</v>
      </c>
      <c r="C12" s="78">
        <f>VLOOKUP(GroupVertices[[#This Row],[Vertex]],Vertices[],MATCH("ID",Vertices[[#Headers],[Vertex]:[Vertex Content Word Count]],0),FALSE)</f>
        <v>45</v>
      </c>
    </row>
    <row r="13" spans="1:3" ht="15">
      <c r="A13" s="78" t="s">
        <v>1463</v>
      </c>
      <c r="B13" s="85" t="s">
        <v>235</v>
      </c>
      <c r="C13" s="78">
        <f>VLOOKUP(GroupVertices[[#This Row],[Vertex]],Vertices[],MATCH("ID",Vertices[[#Headers],[Vertex]:[Vertex Content Word Count]],0),FALSE)</f>
        <v>55</v>
      </c>
    </row>
    <row r="14" spans="1:3" ht="15">
      <c r="A14" s="78" t="s">
        <v>1463</v>
      </c>
      <c r="B14" s="85" t="s">
        <v>234</v>
      </c>
      <c r="C14" s="78">
        <f>VLOOKUP(GroupVertices[[#This Row],[Vertex]],Vertices[],MATCH("ID",Vertices[[#Headers],[Vertex]:[Vertex Content Word Count]],0),FALSE)</f>
        <v>54</v>
      </c>
    </row>
    <row r="15" spans="1:3" ht="15">
      <c r="A15" s="78" t="s">
        <v>1463</v>
      </c>
      <c r="B15" s="85" t="s">
        <v>291</v>
      </c>
      <c r="C15" s="78">
        <f>VLOOKUP(GroupVertices[[#This Row],[Vertex]],Vertices[],MATCH("ID",Vertices[[#Headers],[Vertex]:[Vertex Content Word Count]],0),FALSE)</f>
        <v>47</v>
      </c>
    </row>
    <row r="16" spans="1:3" ht="15">
      <c r="A16" s="78" t="s">
        <v>1463</v>
      </c>
      <c r="B16" s="85" t="s">
        <v>290</v>
      </c>
      <c r="C16" s="78">
        <f>VLOOKUP(GroupVertices[[#This Row],[Vertex]],Vertices[],MATCH("ID",Vertices[[#Headers],[Vertex]:[Vertex Content Word Count]],0),FALSE)</f>
        <v>46</v>
      </c>
    </row>
    <row r="17" spans="1:3" ht="15">
      <c r="A17" s="78" t="s">
        <v>1463</v>
      </c>
      <c r="B17" s="85" t="s">
        <v>218</v>
      </c>
      <c r="C17" s="78">
        <f>VLOOKUP(GroupVertices[[#This Row],[Vertex]],Vertices[],MATCH("ID",Vertices[[#Headers],[Vertex]:[Vertex Content Word Count]],0),FALSE)</f>
        <v>27</v>
      </c>
    </row>
    <row r="18" spans="1:3" ht="15">
      <c r="A18" s="78" t="s">
        <v>1463</v>
      </c>
      <c r="B18" s="85" t="s">
        <v>214</v>
      </c>
      <c r="C18" s="78">
        <f>VLOOKUP(GroupVertices[[#This Row],[Vertex]],Vertices[],MATCH("ID",Vertices[[#Headers],[Vertex]:[Vertex Content Word Count]],0),FALSE)</f>
        <v>13</v>
      </c>
    </row>
    <row r="19" spans="1:3" ht="15">
      <c r="A19" s="78" t="s">
        <v>1463</v>
      </c>
      <c r="B19" s="85" t="s">
        <v>272</v>
      </c>
      <c r="C19" s="78">
        <f>VLOOKUP(GroupVertices[[#This Row],[Vertex]],Vertices[],MATCH("ID",Vertices[[#Headers],[Vertex]:[Vertex Content Word Count]],0),FALSE)</f>
        <v>14</v>
      </c>
    </row>
    <row r="20" spans="1:3" ht="15">
      <c r="A20" s="78" t="s">
        <v>1464</v>
      </c>
      <c r="B20" s="85" t="s">
        <v>261</v>
      </c>
      <c r="C20" s="78">
        <f>VLOOKUP(GroupVertices[[#This Row],[Vertex]],Vertices[],MATCH("ID",Vertices[[#Headers],[Vertex]:[Vertex Content Word Count]],0),FALSE)</f>
        <v>87</v>
      </c>
    </row>
    <row r="21" spans="1:3" ht="15">
      <c r="A21" s="78" t="s">
        <v>1464</v>
      </c>
      <c r="B21" s="85" t="s">
        <v>260</v>
      </c>
      <c r="C21" s="78">
        <f>VLOOKUP(GroupVertices[[#This Row],[Vertex]],Vertices[],MATCH("ID",Vertices[[#Headers],[Vertex]:[Vertex Content Word Count]],0),FALSE)</f>
        <v>12</v>
      </c>
    </row>
    <row r="22" spans="1:3" ht="15">
      <c r="A22" s="78" t="s">
        <v>1464</v>
      </c>
      <c r="B22" s="85" t="s">
        <v>247</v>
      </c>
      <c r="C22" s="78">
        <f>VLOOKUP(GroupVertices[[#This Row],[Vertex]],Vertices[],MATCH("ID",Vertices[[#Headers],[Vertex]:[Vertex Content Word Count]],0),FALSE)</f>
        <v>70</v>
      </c>
    </row>
    <row r="23" spans="1:3" ht="15">
      <c r="A23" s="78" t="s">
        <v>1464</v>
      </c>
      <c r="B23" s="85" t="s">
        <v>246</v>
      </c>
      <c r="C23" s="78">
        <f>VLOOKUP(GroupVertices[[#This Row],[Vertex]],Vertices[],MATCH("ID",Vertices[[#Headers],[Vertex]:[Vertex Content Word Count]],0),FALSE)</f>
        <v>69</v>
      </c>
    </row>
    <row r="24" spans="1:3" ht="15">
      <c r="A24" s="78" t="s">
        <v>1464</v>
      </c>
      <c r="B24" s="85" t="s">
        <v>212</v>
      </c>
      <c r="C24" s="78">
        <f>VLOOKUP(GroupVertices[[#This Row],[Vertex]],Vertices[],MATCH("ID",Vertices[[#Headers],[Vertex]:[Vertex Content Word Count]],0),FALSE)</f>
        <v>3</v>
      </c>
    </row>
    <row r="25" spans="1:3" ht="15">
      <c r="A25" s="78" t="s">
        <v>1464</v>
      </c>
      <c r="B25" s="85" t="s">
        <v>213</v>
      </c>
      <c r="C25" s="78">
        <f>VLOOKUP(GroupVertices[[#This Row],[Vertex]],Vertices[],MATCH("ID",Vertices[[#Headers],[Vertex]:[Vertex Content Word Count]],0),FALSE)</f>
        <v>10</v>
      </c>
    </row>
    <row r="26" spans="1:3" ht="15">
      <c r="A26" s="78" t="s">
        <v>1464</v>
      </c>
      <c r="B26" s="85" t="s">
        <v>271</v>
      </c>
      <c r="C26" s="78">
        <f>VLOOKUP(GroupVertices[[#This Row],[Vertex]],Vertices[],MATCH("ID",Vertices[[#Headers],[Vertex]:[Vertex Content Word Count]],0),FALSE)</f>
        <v>9</v>
      </c>
    </row>
    <row r="27" spans="1:3" ht="15">
      <c r="A27" s="78" t="s">
        <v>1464</v>
      </c>
      <c r="B27" s="85" t="s">
        <v>270</v>
      </c>
      <c r="C27" s="78">
        <f>VLOOKUP(GroupVertices[[#This Row],[Vertex]],Vertices[],MATCH("ID",Vertices[[#Headers],[Vertex]:[Vertex Content Word Count]],0),FALSE)</f>
        <v>8</v>
      </c>
    </row>
    <row r="28" spans="1:3" ht="15">
      <c r="A28" s="78" t="s">
        <v>1464</v>
      </c>
      <c r="B28" s="85" t="s">
        <v>269</v>
      </c>
      <c r="C28" s="78">
        <f>VLOOKUP(GroupVertices[[#This Row],[Vertex]],Vertices[],MATCH("ID",Vertices[[#Headers],[Vertex]:[Vertex Content Word Count]],0),FALSE)</f>
        <v>7</v>
      </c>
    </row>
    <row r="29" spans="1:3" ht="15">
      <c r="A29" s="78" t="s">
        <v>1464</v>
      </c>
      <c r="B29" s="85" t="s">
        <v>268</v>
      </c>
      <c r="C29" s="78">
        <f>VLOOKUP(GroupVertices[[#This Row],[Vertex]],Vertices[],MATCH("ID",Vertices[[#Headers],[Vertex]:[Vertex Content Word Count]],0),FALSE)</f>
        <v>6</v>
      </c>
    </row>
    <row r="30" spans="1:3" ht="15">
      <c r="A30" s="78" t="s">
        <v>1464</v>
      </c>
      <c r="B30" s="85" t="s">
        <v>267</v>
      </c>
      <c r="C30" s="78">
        <f>VLOOKUP(GroupVertices[[#This Row],[Vertex]],Vertices[],MATCH("ID",Vertices[[#Headers],[Vertex]:[Vertex Content Word Count]],0),FALSE)</f>
        <v>5</v>
      </c>
    </row>
    <row r="31" spans="1:3" ht="15">
      <c r="A31" s="78" t="s">
        <v>1464</v>
      </c>
      <c r="B31" s="85" t="s">
        <v>266</v>
      </c>
      <c r="C31" s="78">
        <f>VLOOKUP(GroupVertices[[#This Row],[Vertex]],Vertices[],MATCH("ID",Vertices[[#Headers],[Vertex]:[Vertex Content Word Count]],0),FALSE)</f>
        <v>4</v>
      </c>
    </row>
    <row r="32" spans="1:3" ht="15">
      <c r="A32" s="78" t="s">
        <v>1465</v>
      </c>
      <c r="B32" s="85" t="s">
        <v>230</v>
      </c>
      <c r="C32" s="78">
        <f>VLOOKUP(GroupVertices[[#This Row],[Vertex]],Vertices[],MATCH("ID",Vertices[[#Headers],[Vertex]:[Vertex Content Word Count]],0),FALSE)</f>
        <v>33</v>
      </c>
    </row>
    <row r="33" spans="1:3" ht="15">
      <c r="A33" s="78" t="s">
        <v>1465</v>
      </c>
      <c r="B33" s="85" t="s">
        <v>289</v>
      </c>
      <c r="C33" s="78">
        <f>VLOOKUP(GroupVertices[[#This Row],[Vertex]],Vertices[],MATCH("ID",Vertices[[#Headers],[Vertex]:[Vertex Content Word Count]],0),FALSE)</f>
        <v>44</v>
      </c>
    </row>
    <row r="34" spans="1:3" ht="15">
      <c r="A34" s="78" t="s">
        <v>1465</v>
      </c>
      <c r="B34" s="85" t="s">
        <v>225</v>
      </c>
      <c r="C34" s="78">
        <f>VLOOKUP(GroupVertices[[#This Row],[Vertex]],Vertices[],MATCH("ID",Vertices[[#Headers],[Vertex]:[Vertex Content Word Count]],0),FALSE)</f>
        <v>43</v>
      </c>
    </row>
    <row r="35" spans="1:3" ht="15">
      <c r="A35" s="78" t="s">
        <v>1465</v>
      </c>
      <c r="B35" s="85" t="s">
        <v>223</v>
      </c>
      <c r="C35" s="78">
        <f>VLOOKUP(GroupVertices[[#This Row],[Vertex]],Vertices[],MATCH("ID",Vertices[[#Headers],[Vertex]:[Vertex Content Word Count]],0),FALSE)</f>
        <v>35</v>
      </c>
    </row>
    <row r="36" spans="1:3" ht="15">
      <c r="A36" s="78" t="s">
        <v>1465</v>
      </c>
      <c r="B36" s="85" t="s">
        <v>222</v>
      </c>
      <c r="C36" s="78">
        <f>VLOOKUP(GroupVertices[[#This Row],[Vertex]],Vertices[],MATCH("ID",Vertices[[#Headers],[Vertex]:[Vertex Content Word Count]],0),FALSE)</f>
        <v>26</v>
      </c>
    </row>
    <row r="37" spans="1:3" ht="15">
      <c r="A37" s="78" t="s">
        <v>1465</v>
      </c>
      <c r="B37" s="85" t="s">
        <v>282</v>
      </c>
      <c r="C37" s="78">
        <f>VLOOKUP(GroupVertices[[#This Row],[Vertex]],Vertices[],MATCH("ID",Vertices[[#Headers],[Vertex]:[Vertex Content Word Count]],0),FALSE)</f>
        <v>34</v>
      </c>
    </row>
    <row r="38" spans="1:3" ht="15">
      <c r="A38" s="78" t="s">
        <v>1465</v>
      </c>
      <c r="B38" s="85" t="s">
        <v>281</v>
      </c>
      <c r="C38" s="78">
        <f>VLOOKUP(GroupVertices[[#This Row],[Vertex]],Vertices[],MATCH("ID",Vertices[[#Headers],[Vertex]:[Vertex Content Word Count]],0),FALSE)</f>
        <v>32</v>
      </c>
    </row>
    <row r="39" spans="1:3" ht="15">
      <c r="A39" s="78" t="s">
        <v>1465</v>
      </c>
      <c r="B39" s="85" t="s">
        <v>217</v>
      </c>
      <c r="C39" s="78">
        <f>VLOOKUP(GroupVertices[[#This Row],[Vertex]],Vertices[],MATCH("ID",Vertices[[#Headers],[Vertex]:[Vertex Content Word Count]],0),FALSE)</f>
        <v>24</v>
      </c>
    </row>
    <row r="40" spans="1:3" ht="15">
      <c r="A40" s="78" t="s">
        <v>1465</v>
      </c>
      <c r="B40" s="85" t="s">
        <v>279</v>
      </c>
      <c r="C40" s="78">
        <f>VLOOKUP(GroupVertices[[#This Row],[Vertex]],Vertices[],MATCH("ID",Vertices[[#Headers],[Vertex]:[Vertex Content Word Count]],0),FALSE)</f>
        <v>25</v>
      </c>
    </row>
    <row r="41" spans="1:3" ht="15">
      <c r="A41" s="78" t="s">
        <v>1466</v>
      </c>
      <c r="B41" s="85" t="s">
        <v>242</v>
      </c>
      <c r="C41" s="78">
        <f>VLOOKUP(GroupVertices[[#This Row],[Vertex]],Vertices[],MATCH("ID",Vertices[[#Headers],[Vertex]:[Vertex Content Word Count]],0),FALSE)</f>
        <v>65</v>
      </c>
    </row>
    <row r="42" spans="1:3" ht="15">
      <c r="A42" s="78" t="s">
        <v>1466</v>
      </c>
      <c r="B42" s="85" t="s">
        <v>241</v>
      </c>
      <c r="C42" s="78">
        <f>VLOOKUP(GroupVertices[[#This Row],[Vertex]],Vertices[],MATCH("ID",Vertices[[#Headers],[Vertex]:[Vertex Content Word Count]],0),FALSE)</f>
        <v>62</v>
      </c>
    </row>
    <row r="43" spans="1:3" ht="15">
      <c r="A43" s="78" t="s">
        <v>1466</v>
      </c>
      <c r="B43" s="85" t="s">
        <v>293</v>
      </c>
      <c r="C43" s="78">
        <f>VLOOKUP(GroupVertices[[#This Row],[Vertex]],Vertices[],MATCH("ID",Vertices[[#Headers],[Vertex]:[Vertex Content Word Count]],0),FALSE)</f>
        <v>61</v>
      </c>
    </row>
    <row r="44" spans="1:3" ht="15">
      <c r="A44" s="78" t="s">
        <v>1466</v>
      </c>
      <c r="B44" s="85" t="s">
        <v>292</v>
      </c>
      <c r="C44" s="78">
        <f>VLOOKUP(GroupVertices[[#This Row],[Vertex]],Vertices[],MATCH("ID",Vertices[[#Headers],[Vertex]:[Vertex Content Word Count]],0),FALSE)</f>
        <v>60</v>
      </c>
    </row>
    <row r="45" spans="1:3" ht="15">
      <c r="A45" s="78" t="s">
        <v>1466</v>
      </c>
      <c r="B45" s="85" t="s">
        <v>240</v>
      </c>
      <c r="C45" s="78">
        <f>VLOOKUP(GroupVertices[[#This Row],[Vertex]],Vertices[],MATCH("ID",Vertices[[#Headers],[Vertex]:[Vertex Content Word Count]],0),FALSE)</f>
        <v>64</v>
      </c>
    </row>
    <row r="46" spans="1:3" ht="15">
      <c r="A46" s="78" t="s">
        <v>1466</v>
      </c>
      <c r="B46" s="85" t="s">
        <v>239</v>
      </c>
      <c r="C46" s="78">
        <f>VLOOKUP(GroupVertices[[#This Row],[Vertex]],Vertices[],MATCH("ID",Vertices[[#Headers],[Vertex]:[Vertex Content Word Count]],0),FALSE)</f>
        <v>63</v>
      </c>
    </row>
    <row r="47" spans="1:3" ht="15">
      <c r="A47" s="78" t="s">
        <v>1466</v>
      </c>
      <c r="B47" s="85" t="s">
        <v>238</v>
      </c>
      <c r="C47" s="78">
        <f>VLOOKUP(GroupVertices[[#This Row],[Vertex]],Vertices[],MATCH("ID",Vertices[[#Headers],[Vertex]:[Vertex Content Word Count]],0),FALSE)</f>
        <v>59</v>
      </c>
    </row>
    <row r="48" spans="1:3" ht="15">
      <c r="A48" s="78" t="s">
        <v>1467</v>
      </c>
      <c r="B48" s="85" t="s">
        <v>224</v>
      </c>
      <c r="C48" s="78">
        <f>VLOOKUP(GroupVertices[[#This Row],[Vertex]],Vertices[],MATCH("ID",Vertices[[#Headers],[Vertex]:[Vertex Content Word Count]],0),FALSE)</f>
        <v>36</v>
      </c>
    </row>
    <row r="49" spans="1:3" ht="15">
      <c r="A49" s="78" t="s">
        <v>1467</v>
      </c>
      <c r="B49" s="85" t="s">
        <v>288</v>
      </c>
      <c r="C49" s="78">
        <f>VLOOKUP(GroupVertices[[#This Row],[Vertex]],Vertices[],MATCH("ID",Vertices[[#Headers],[Vertex]:[Vertex Content Word Count]],0),FALSE)</f>
        <v>42</v>
      </c>
    </row>
    <row r="50" spans="1:3" ht="15">
      <c r="A50" s="78" t="s">
        <v>1467</v>
      </c>
      <c r="B50" s="85" t="s">
        <v>287</v>
      </c>
      <c r="C50" s="78">
        <f>VLOOKUP(GroupVertices[[#This Row],[Vertex]],Vertices[],MATCH("ID",Vertices[[#Headers],[Vertex]:[Vertex Content Word Count]],0),FALSE)</f>
        <v>41</v>
      </c>
    </row>
    <row r="51" spans="1:3" ht="15">
      <c r="A51" s="78" t="s">
        <v>1467</v>
      </c>
      <c r="B51" s="85" t="s">
        <v>286</v>
      </c>
      <c r="C51" s="78">
        <f>VLOOKUP(GroupVertices[[#This Row],[Vertex]],Vertices[],MATCH("ID",Vertices[[#Headers],[Vertex]:[Vertex Content Word Count]],0),FALSE)</f>
        <v>40</v>
      </c>
    </row>
    <row r="52" spans="1:3" ht="15">
      <c r="A52" s="78" t="s">
        <v>1467</v>
      </c>
      <c r="B52" s="85" t="s">
        <v>285</v>
      </c>
      <c r="C52" s="78">
        <f>VLOOKUP(GroupVertices[[#This Row],[Vertex]],Vertices[],MATCH("ID",Vertices[[#Headers],[Vertex]:[Vertex Content Word Count]],0),FALSE)</f>
        <v>39</v>
      </c>
    </row>
    <row r="53" spans="1:3" ht="15">
      <c r="A53" s="78" t="s">
        <v>1467</v>
      </c>
      <c r="B53" s="85" t="s">
        <v>284</v>
      </c>
      <c r="C53" s="78">
        <f>VLOOKUP(GroupVertices[[#This Row],[Vertex]],Vertices[],MATCH("ID",Vertices[[#Headers],[Vertex]:[Vertex Content Word Count]],0),FALSE)</f>
        <v>38</v>
      </c>
    </row>
    <row r="54" spans="1:3" ht="15">
      <c r="A54" s="78" t="s">
        <v>1467</v>
      </c>
      <c r="B54" s="85" t="s">
        <v>283</v>
      </c>
      <c r="C54" s="78">
        <f>VLOOKUP(GroupVertices[[#This Row],[Vertex]],Vertices[],MATCH("ID",Vertices[[#Headers],[Vertex]:[Vertex Content Word Count]],0),FALSE)</f>
        <v>37</v>
      </c>
    </row>
    <row r="55" spans="1:3" ht="15">
      <c r="A55" s="78" t="s">
        <v>1468</v>
      </c>
      <c r="B55" s="85" t="s">
        <v>215</v>
      </c>
      <c r="C55" s="78">
        <f>VLOOKUP(GroupVertices[[#This Row],[Vertex]],Vertices[],MATCH("ID",Vertices[[#Headers],[Vertex]:[Vertex Content Word Count]],0),FALSE)</f>
        <v>15</v>
      </c>
    </row>
    <row r="56" spans="1:3" ht="15">
      <c r="A56" s="78" t="s">
        <v>1468</v>
      </c>
      <c r="B56" s="85" t="s">
        <v>278</v>
      </c>
      <c r="C56" s="78">
        <f>VLOOKUP(GroupVertices[[#This Row],[Vertex]],Vertices[],MATCH("ID",Vertices[[#Headers],[Vertex]:[Vertex Content Word Count]],0),FALSE)</f>
        <v>21</v>
      </c>
    </row>
    <row r="57" spans="1:3" ht="15">
      <c r="A57" s="78" t="s">
        <v>1468</v>
      </c>
      <c r="B57" s="85" t="s">
        <v>277</v>
      </c>
      <c r="C57" s="78">
        <f>VLOOKUP(GroupVertices[[#This Row],[Vertex]],Vertices[],MATCH("ID",Vertices[[#Headers],[Vertex]:[Vertex Content Word Count]],0),FALSE)</f>
        <v>20</v>
      </c>
    </row>
    <row r="58" spans="1:3" ht="15">
      <c r="A58" s="78" t="s">
        <v>1468</v>
      </c>
      <c r="B58" s="85" t="s">
        <v>276</v>
      </c>
      <c r="C58" s="78">
        <f>VLOOKUP(GroupVertices[[#This Row],[Vertex]],Vertices[],MATCH("ID",Vertices[[#Headers],[Vertex]:[Vertex Content Word Count]],0),FALSE)</f>
        <v>19</v>
      </c>
    </row>
    <row r="59" spans="1:3" ht="15">
      <c r="A59" s="78" t="s">
        <v>1468</v>
      </c>
      <c r="B59" s="85" t="s">
        <v>275</v>
      </c>
      <c r="C59" s="78">
        <f>VLOOKUP(GroupVertices[[#This Row],[Vertex]],Vertices[],MATCH("ID",Vertices[[#Headers],[Vertex]:[Vertex Content Word Count]],0),FALSE)</f>
        <v>18</v>
      </c>
    </row>
    <row r="60" spans="1:3" ht="15">
      <c r="A60" s="78" t="s">
        <v>1468</v>
      </c>
      <c r="B60" s="85" t="s">
        <v>274</v>
      </c>
      <c r="C60" s="78">
        <f>VLOOKUP(GroupVertices[[#This Row],[Vertex]],Vertices[],MATCH("ID",Vertices[[#Headers],[Vertex]:[Vertex Content Word Count]],0),FALSE)</f>
        <v>17</v>
      </c>
    </row>
    <row r="61" spans="1:3" ht="15">
      <c r="A61" s="78" t="s">
        <v>1468</v>
      </c>
      <c r="B61" s="85" t="s">
        <v>273</v>
      </c>
      <c r="C61" s="78">
        <f>VLOOKUP(GroupVertices[[#This Row],[Vertex]],Vertices[],MATCH("ID",Vertices[[#Headers],[Vertex]:[Vertex Content Word Count]],0),FALSE)</f>
        <v>16</v>
      </c>
    </row>
    <row r="62" spans="1:3" ht="15">
      <c r="A62" s="78" t="s">
        <v>1469</v>
      </c>
      <c r="B62" s="85" t="s">
        <v>265</v>
      </c>
      <c r="C62" s="78">
        <f>VLOOKUP(GroupVertices[[#This Row],[Vertex]],Vertices[],MATCH("ID",Vertices[[#Headers],[Vertex]:[Vertex Content Word Count]],0),FALSE)</f>
        <v>91</v>
      </c>
    </row>
    <row r="63" spans="1:3" ht="15">
      <c r="A63" s="78" t="s">
        <v>1469</v>
      </c>
      <c r="B63" s="85" t="s">
        <v>305</v>
      </c>
      <c r="C63" s="78">
        <f>VLOOKUP(GroupVertices[[#This Row],[Vertex]],Vertices[],MATCH("ID",Vertices[[#Headers],[Vertex]:[Vertex Content Word Count]],0),FALSE)</f>
        <v>96</v>
      </c>
    </row>
    <row r="64" spans="1:3" ht="15">
      <c r="A64" s="78" t="s">
        <v>1469</v>
      </c>
      <c r="B64" s="85" t="s">
        <v>304</v>
      </c>
      <c r="C64" s="78">
        <f>VLOOKUP(GroupVertices[[#This Row],[Vertex]],Vertices[],MATCH("ID",Vertices[[#Headers],[Vertex]:[Vertex Content Word Count]],0),FALSE)</f>
        <v>95</v>
      </c>
    </row>
    <row r="65" spans="1:3" ht="15">
      <c r="A65" s="78" t="s">
        <v>1469</v>
      </c>
      <c r="B65" s="85" t="s">
        <v>303</v>
      </c>
      <c r="C65" s="78">
        <f>VLOOKUP(GroupVertices[[#This Row],[Vertex]],Vertices[],MATCH("ID",Vertices[[#Headers],[Vertex]:[Vertex Content Word Count]],0),FALSE)</f>
        <v>94</v>
      </c>
    </row>
    <row r="66" spans="1:3" ht="15">
      <c r="A66" s="78" t="s">
        <v>1469</v>
      </c>
      <c r="B66" s="85" t="s">
        <v>302</v>
      </c>
      <c r="C66" s="78">
        <f>VLOOKUP(GroupVertices[[#This Row],[Vertex]],Vertices[],MATCH("ID",Vertices[[#Headers],[Vertex]:[Vertex Content Word Count]],0),FALSE)</f>
        <v>93</v>
      </c>
    </row>
    <row r="67" spans="1:3" ht="15">
      <c r="A67" s="78" t="s">
        <v>1469</v>
      </c>
      <c r="B67" s="85" t="s">
        <v>301</v>
      </c>
      <c r="C67" s="78">
        <f>VLOOKUP(GroupVertices[[#This Row],[Vertex]],Vertices[],MATCH("ID",Vertices[[#Headers],[Vertex]:[Vertex Content Word Count]],0),FALSE)</f>
        <v>92</v>
      </c>
    </row>
    <row r="68" spans="1:3" ht="15">
      <c r="A68" s="78" t="s">
        <v>1470</v>
      </c>
      <c r="B68" s="85" t="s">
        <v>259</v>
      </c>
      <c r="C68" s="78">
        <f>VLOOKUP(GroupVertices[[#This Row],[Vertex]],Vertices[],MATCH("ID",Vertices[[#Headers],[Vertex]:[Vertex Content Word Count]],0),FALSE)</f>
        <v>86</v>
      </c>
    </row>
    <row r="69" spans="1:3" ht="15">
      <c r="A69" s="78" t="s">
        <v>1470</v>
      </c>
      <c r="B69" s="85" t="s">
        <v>258</v>
      </c>
      <c r="C69" s="78">
        <f>VLOOKUP(GroupVertices[[#This Row],[Vertex]],Vertices[],MATCH("ID",Vertices[[#Headers],[Vertex]:[Vertex Content Word Count]],0),FALSE)</f>
        <v>82</v>
      </c>
    </row>
    <row r="70" spans="1:3" ht="15">
      <c r="A70" s="78" t="s">
        <v>1470</v>
      </c>
      <c r="B70" s="85" t="s">
        <v>297</v>
      </c>
      <c r="C70" s="78">
        <f>VLOOKUP(GroupVertices[[#This Row],[Vertex]],Vertices[],MATCH("ID",Vertices[[#Headers],[Vertex]:[Vertex Content Word Count]],0),FALSE)</f>
        <v>81</v>
      </c>
    </row>
    <row r="71" spans="1:3" ht="15">
      <c r="A71" s="78" t="s">
        <v>1470</v>
      </c>
      <c r="B71" s="85" t="s">
        <v>254</v>
      </c>
      <c r="C71" s="78">
        <f>VLOOKUP(GroupVertices[[#This Row],[Vertex]],Vertices[],MATCH("ID",Vertices[[#Headers],[Vertex]:[Vertex Content Word Count]],0),FALSE)</f>
        <v>83</v>
      </c>
    </row>
    <row r="72" spans="1:3" ht="15">
      <c r="A72" s="78" t="s">
        <v>1470</v>
      </c>
      <c r="B72" s="85" t="s">
        <v>253</v>
      </c>
      <c r="C72" s="78">
        <f>VLOOKUP(GroupVertices[[#This Row],[Vertex]],Vertices[],MATCH("ID",Vertices[[#Headers],[Vertex]:[Vertex Content Word Count]],0),FALSE)</f>
        <v>80</v>
      </c>
    </row>
    <row r="73" spans="1:3" ht="15">
      <c r="A73" s="78" t="s">
        <v>1471</v>
      </c>
      <c r="B73" s="85" t="s">
        <v>257</v>
      </c>
      <c r="C73" s="78">
        <f>VLOOKUP(GroupVertices[[#This Row],[Vertex]],Vertices[],MATCH("ID",Vertices[[#Headers],[Vertex]:[Vertex Content Word Count]],0),FALSE)</f>
        <v>85</v>
      </c>
    </row>
    <row r="74" spans="1:3" ht="15">
      <c r="A74" s="78" t="s">
        <v>1471</v>
      </c>
      <c r="B74" s="85" t="s">
        <v>255</v>
      </c>
      <c r="C74" s="78">
        <f>VLOOKUP(GroupVertices[[#This Row],[Vertex]],Vertices[],MATCH("ID",Vertices[[#Headers],[Vertex]:[Vertex Content Word Count]],0),FALSE)</f>
        <v>30</v>
      </c>
    </row>
    <row r="75" spans="1:3" ht="15">
      <c r="A75" s="78" t="s">
        <v>1471</v>
      </c>
      <c r="B75" s="85" t="s">
        <v>256</v>
      </c>
      <c r="C75" s="78">
        <f>VLOOKUP(GroupVertices[[#This Row],[Vertex]],Vertices[],MATCH("ID",Vertices[[#Headers],[Vertex]:[Vertex Content Word Count]],0),FALSE)</f>
        <v>84</v>
      </c>
    </row>
    <row r="76" spans="1:3" ht="15">
      <c r="A76" s="78" t="s">
        <v>1471</v>
      </c>
      <c r="B76" s="85" t="s">
        <v>280</v>
      </c>
      <c r="C76" s="78">
        <f>VLOOKUP(GroupVertices[[#This Row],[Vertex]],Vertices[],MATCH("ID",Vertices[[#Headers],[Vertex]:[Vertex Content Word Count]],0),FALSE)</f>
        <v>29</v>
      </c>
    </row>
    <row r="77" spans="1:3" ht="15">
      <c r="A77" s="78" t="s">
        <v>1471</v>
      </c>
      <c r="B77" s="85" t="s">
        <v>219</v>
      </c>
      <c r="C77" s="78">
        <f>VLOOKUP(GroupVertices[[#This Row],[Vertex]],Vertices[],MATCH("ID",Vertices[[#Headers],[Vertex]:[Vertex Content Word Count]],0),FALSE)</f>
        <v>28</v>
      </c>
    </row>
    <row r="78" spans="1:3" ht="15">
      <c r="A78" s="78" t="s">
        <v>1472</v>
      </c>
      <c r="B78" s="85" t="s">
        <v>232</v>
      </c>
      <c r="C78" s="78">
        <f>VLOOKUP(GroupVertices[[#This Row],[Vertex]],Vertices[],MATCH("ID",Vertices[[#Headers],[Vertex]:[Vertex Content Word Count]],0),FALSE)</f>
        <v>52</v>
      </c>
    </row>
    <row r="79" spans="1:3" ht="15">
      <c r="A79" s="78" t="s">
        <v>1472</v>
      </c>
      <c r="B79" s="85" t="s">
        <v>231</v>
      </c>
      <c r="C79" s="78">
        <f>VLOOKUP(GroupVertices[[#This Row],[Vertex]],Vertices[],MATCH("ID",Vertices[[#Headers],[Vertex]:[Vertex Content Word Count]],0),FALSE)</f>
        <v>50</v>
      </c>
    </row>
    <row r="80" spans="1:3" ht="15">
      <c r="A80" s="78" t="s">
        <v>1472</v>
      </c>
      <c r="B80" s="85" t="s">
        <v>229</v>
      </c>
      <c r="C80" s="78">
        <f>VLOOKUP(GroupVertices[[#This Row],[Vertex]],Vertices[],MATCH("ID",Vertices[[#Headers],[Vertex]:[Vertex Content Word Count]],0),FALSE)</f>
        <v>51</v>
      </c>
    </row>
    <row r="81" spans="1:3" ht="15">
      <c r="A81" s="78" t="s">
        <v>1472</v>
      </c>
      <c r="B81" s="85" t="s">
        <v>228</v>
      </c>
      <c r="C81" s="78">
        <f>VLOOKUP(GroupVertices[[#This Row],[Vertex]],Vertices[],MATCH("ID",Vertices[[#Headers],[Vertex]:[Vertex Content Word Count]],0),FALSE)</f>
        <v>49</v>
      </c>
    </row>
    <row r="82" spans="1:3" ht="15">
      <c r="A82" s="78" t="s">
        <v>1473</v>
      </c>
      <c r="B82" s="85" t="s">
        <v>227</v>
      </c>
      <c r="C82" s="78">
        <f>VLOOKUP(GroupVertices[[#This Row],[Vertex]],Vertices[],MATCH("ID",Vertices[[#Headers],[Vertex]:[Vertex Content Word Count]],0),FALSE)</f>
        <v>48</v>
      </c>
    </row>
    <row r="83" spans="1:3" ht="15">
      <c r="A83" s="78" t="s">
        <v>1473</v>
      </c>
      <c r="B83" s="85" t="s">
        <v>233</v>
      </c>
      <c r="C83" s="78">
        <f>VLOOKUP(GroupVertices[[#This Row],[Vertex]],Vertices[],MATCH("ID",Vertices[[#Headers],[Vertex]:[Vertex Content Word Count]],0),FALSE)</f>
        <v>53</v>
      </c>
    </row>
    <row r="84" spans="1:3" ht="15">
      <c r="A84" s="78" t="s">
        <v>1473</v>
      </c>
      <c r="B84" s="85" t="s">
        <v>237</v>
      </c>
      <c r="C84" s="78">
        <f>VLOOKUP(GroupVertices[[#This Row],[Vertex]],Vertices[],MATCH("ID",Vertices[[#Headers],[Vertex]:[Vertex Content Word Count]],0),FALSE)</f>
        <v>58</v>
      </c>
    </row>
    <row r="85" spans="1:3" ht="15">
      <c r="A85" s="78" t="s">
        <v>1473</v>
      </c>
      <c r="B85" s="85" t="s">
        <v>248</v>
      </c>
      <c r="C85" s="78">
        <f>VLOOKUP(GroupVertices[[#This Row],[Vertex]],Vertices[],MATCH("ID",Vertices[[#Headers],[Vertex]:[Vertex Content Word Count]],0),FALSE)</f>
        <v>71</v>
      </c>
    </row>
    <row r="86" spans="1:3" ht="15">
      <c r="A86" s="78" t="s">
        <v>1474</v>
      </c>
      <c r="B86" s="85" t="s">
        <v>245</v>
      </c>
      <c r="C86" s="78">
        <f>VLOOKUP(GroupVertices[[#This Row],[Vertex]],Vertices[],MATCH("ID",Vertices[[#Headers],[Vertex]:[Vertex Content Word Count]],0),FALSE)</f>
        <v>68</v>
      </c>
    </row>
    <row r="87" spans="1:3" ht="15">
      <c r="A87" s="78" t="s">
        <v>1474</v>
      </c>
      <c r="B87" s="85" t="s">
        <v>244</v>
      </c>
      <c r="C87" s="78">
        <f>VLOOKUP(GroupVertices[[#This Row],[Vertex]],Vertices[],MATCH("ID",Vertices[[#Headers],[Vertex]:[Vertex Content Word Count]],0),FALSE)</f>
        <v>67</v>
      </c>
    </row>
    <row r="88" spans="1:3" ht="15">
      <c r="A88" s="78" t="s">
        <v>1474</v>
      </c>
      <c r="B88" s="85" t="s">
        <v>243</v>
      </c>
      <c r="C88" s="78">
        <f>VLOOKUP(GroupVertices[[#This Row],[Vertex]],Vertices[],MATCH("ID",Vertices[[#Headers],[Vertex]:[Vertex Content Word Count]],0),FALSE)</f>
        <v>66</v>
      </c>
    </row>
    <row r="89" spans="1:3" ht="15">
      <c r="A89" s="78" t="s">
        <v>1475</v>
      </c>
      <c r="B89" s="85" t="s">
        <v>221</v>
      </c>
      <c r="C89" s="78">
        <f>VLOOKUP(GroupVertices[[#This Row],[Vertex]],Vertices[],MATCH("ID",Vertices[[#Headers],[Vertex]:[Vertex Content Word Count]],0),FALSE)</f>
        <v>31</v>
      </c>
    </row>
    <row r="90" spans="1:3" ht="15">
      <c r="A90" s="78" t="s">
        <v>1475</v>
      </c>
      <c r="B90" s="85" t="s">
        <v>220</v>
      </c>
      <c r="C90" s="78">
        <f>VLOOKUP(GroupVertices[[#This Row],[Vertex]],Vertices[],MATCH("ID",Vertices[[#Headers],[Vertex]:[Vertex Content Word Count]],0),FALSE)</f>
        <v>23</v>
      </c>
    </row>
    <row r="91" spans="1:3" ht="15">
      <c r="A91" s="78" t="s">
        <v>1475</v>
      </c>
      <c r="B91" s="85" t="s">
        <v>216</v>
      </c>
      <c r="C91" s="78">
        <f>VLOOKUP(GroupVertices[[#This Row],[Vertex]],Vertices[],MATCH("ID",Vertices[[#Headers],[Vertex]:[Vertex Content Word Count]],0),FALSE)</f>
        <v>22</v>
      </c>
    </row>
    <row r="92" spans="1:3" ht="15">
      <c r="A92" s="78" t="s">
        <v>1476</v>
      </c>
      <c r="B92" s="85" t="s">
        <v>250</v>
      </c>
      <c r="C92" s="78">
        <f>VLOOKUP(GroupVertices[[#This Row],[Vertex]],Vertices[],MATCH("ID",Vertices[[#Headers],[Vertex]:[Vertex Content Word Count]],0),FALSE)</f>
        <v>74</v>
      </c>
    </row>
    <row r="93" spans="1:3" ht="15">
      <c r="A93" s="78" t="s">
        <v>1476</v>
      </c>
      <c r="B93" s="85" t="s">
        <v>295</v>
      </c>
      <c r="C93" s="78">
        <f>VLOOKUP(GroupVertices[[#This Row],[Vertex]],Vertices[],MATCH("ID",Vertices[[#Headers],[Vertex]:[Vertex Content Word Count]],0),FALSE)</f>
        <v>75</v>
      </c>
    </row>
    <row r="94" spans="1:3" ht="15">
      <c r="A94" s="78" t="s">
        <v>1477</v>
      </c>
      <c r="B94" s="85" t="s">
        <v>249</v>
      </c>
      <c r="C94" s="78">
        <f>VLOOKUP(GroupVertices[[#This Row],[Vertex]],Vertices[],MATCH("ID",Vertices[[#Headers],[Vertex]:[Vertex Content Word Count]],0),FALSE)</f>
        <v>72</v>
      </c>
    </row>
    <row r="95" spans="1:3" ht="15">
      <c r="A95" s="78" t="s">
        <v>1477</v>
      </c>
      <c r="B95" s="85" t="s">
        <v>294</v>
      </c>
      <c r="C95" s="78">
        <f>VLOOKUP(GroupVertices[[#This Row],[Vertex]],Vertices[],MATCH("ID",Vertices[[#Headers],[Vertex]:[Vertex Content Word Count]],0),FALSE)</f>
        <v>73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1496</v>
      </c>
      <c r="B2" s="34" t="s">
        <v>1424</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79</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30</v>
      </c>
      <c r="P2" s="37">
        <f>MIN(Vertices[PageRank])</f>
        <v>0.394969</v>
      </c>
      <c r="Q2" s="38">
        <f>COUNTIF(Vertices[PageRank],"&gt;= "&amp;P2)-COUNTIF(Vertices[PageRank],"&gt;="&amp;P3)</f>
        <v>35</v>
      </c>
      <c r="R2" s="37">
        <f>MIN(Vertices[Clustering Coefficient])</f>
        <v>0</v>
      </c>
      <c r="S2" s="43">
        <f>COUNTIF(Vertices[Clustering Coefficient],"&gt;= "&amp;R2)-COUNTIF(Vertices[Clustering Coefficient],"&gt;="&amp;R3)</f>
        <v>63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70.85757576363636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0.002293927272727273</v>
      </c>
      <c r="O3" s="40">
        <f>COUNTIF(Vertices[Eigenvector Centrality],"&gt;= "&amp;N3)-COUNTIF(Vertices[Eigenvector Centrality],"&gt;="&amp;N4)</f>
        <v>31</v>
      </c>
      <c r="P3" s="39">
        <f aca="true" t="shared" si="7" ref="P3:P26">P2+($P$57-$P$2)/BinDivisor</f>
        <v>0.5348419090909091</v>
      </c>
      <c r="Q3" s="40">
        <f>COUNTIF(Vertices[PageRank],"&gt;= "&amp;P3)-COUNTIF(Vertices[PageRank],"&gt;="&amp;P4)</f>
        <v>7</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94</v>
      </c>
      <c r="D4" s="32">
        <f t="shared" si="1"/>
        <v>0</v>
      </c>
      <c r="E4" s="3">
        <f>COUNTIF(Vertices[Degree],"&gt;= "&amp;D4)-COUNTIF(Vertices[Degree],"&gt;="&amp;D5)</f>
        <v>0</v>
      </c>
      <c r="F4" s="37">
        <f t="shared" si="2"/>
        <v>0.6909090909090909</v>
      </c>
      <c r="G4" s="38">
        <f>COUNTIF(Vertices[In-Degree],"&gt;= "&amp;F4)-COUNTIF(Vertices[In-Degree],"&gt;="&amp;F5)</f>
        <v>35</v>
      </c>
      <c r="H4" s="37">
        <f t="shared" si="3"/>
        <v>0.36363636363636365</v>
      </c>
      <c r="I4" s="38">
        <f>COUNTIF(Vertices[Out-Degree],"&gt;= "&amp;H4)-COUNTIF(Vertices[Out-Degree],"&gt;="&amp;H5)</f>
        <v>0</v>
      </c>
      <c r="J4" s="37">
        <f t="shared" si="4"/>
        <v>141.71515152727272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0.004587854545454546</v>
      </c>
      <c r="O4" s="38">
        <f>COUNTIF(Vertices[Eigenvector Centrality],"&gt;= "&amp;N4)-COUNTIF(Vertices[Eigenvector Centrality],"&gt;="&amp;N5)</f>
        <v>4</v>
      </c>
      <c r="P4" s="37">
        <f t="shared" si="7"/>
        <v>0.6747148181818182</v>
      </c>
      <c r="Q4" s="38">
        <f>COUNTIF(Vertices[PageRank],"&gt;= "&amp;P4)-COUNTIF(Vertices[PageRank],"&gt;="&amp;P5)</f>
        <v>16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1.0363636363636364</v>
      </c>
      <c r="G5" s="40">
        <f>COUNTIF(Vertices[In-Degree],"&gt;= "&amp;F5)-COUNTIF(Vertices[In-Degree],"&gt;="&amp;F6)</f>
        <v>0</v>
      </c>
      <c r="H5" s="39">
        <f t="shared" si="3"/>
        <v>0.5454545454545454</v>
      </c>
      <c r="I5" s="40">
        <f>COUNTIF(Vertices[Out-Degree],"&gt;= "&amp;H5)-COUNTIF(Vertices[Out-Degree],"&gt;="&amp;H6)</f>
        <v>0</v>
      </c>
      <c r="J5" s="39">
        <f t="shared" si="4"/>
        <v>212.57272729090909</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0.006881781818181819</v>
      </c>
      <c r="O5" s="40">
        <f>COUNTIF(Vertices[Eigenvector Centrality],"&gt;= "&amp;N5)-COUNTIF(Vertices[Eigenvector Centrality],"&gt;="&amp;N6)</f>
        <v>2</v>
      </c>
      <c r="P5" s="39">
        <f t="shared" si="7"/>
        <v>0.8145877272727273</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1.3818181818181818</v>
      </c>
      <c r="G6" s="38">
        <f>COUNTIF(Vertices[In-Degree],"&gt;= "&amp;F6)-COUNTIF(Vertices[In-Degree],"&gt;="&amp;F7)</f>
        <v>0</v>
      </c>
      <c r="H6" s="37">
        <f t="shared" si="3"/>
        <v>0.7272727272727273</v>
      </c>
      <c r="I6" s="38">
        <f>COUNTIF(Vertices[Out-Degree],"&gt;= "&amp;H6)-COUNTIF(Vertices[Out-Degree],"&gt;="&amp;H7)</f>
        <v>0</v>
      </c>
      <c r="J6" s="37">
        <f t="shared" si="4"/>
        <v>283.43030305454545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0.009175709090909092</v>
      </c>
      <c r="O6" s="38">
        <f>COUNTIF(Vertices[Eigenvector Centrality],"&gt;= "&amp;N6)-COUNTIF(Vertices[Eigenvector Centrality],"&gt;="&amp;N7)</f>
        <v>1</v>
      </c>
      <c r="P6" s="37">
        <f t="shared" si="7"/>
        <v>0.9544606363636364</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47</v>
      </c>
      <c r="D7" s="32">
        <f t="shared" si="1"/>
        <v>0</v>
      </c>
      <c r="E7" s="3">
        <f>COUNTIF(Vertices[Degree],"&gt;= "&amp;D7)-COUNTIF(Vertices[Degree],"&gt;="&amp;D8)</f>
        <v>0</v>
      </c>
      <c r="F7" s="39">
        <f t="shared" si="2"/>
        <v>1.7272727272727273</v>
      </c>
      <c r="G7" s="40">
        <f>COUNTIF(Vertices[In-Degree],"&gt;= "&amp;F7)-COUNTIF(Vertices[In-Degree],"&gt;="&amp;F8)</f>
        <v>10</v>
      </c>
      <c r="H7" s="39">
        <f t="shared" si="3"/>
        <v>0.9090909090909092</v>
      </c>
      <c r="I7" s="40">
        <f>COUNTIF(Vertices[Out-Degree],"&gt;= "&amp;H7)-COUNTIF(Vertices[Out-Degree],"&gt;="&amp;H8)</f>
        <v>23</v>
      </c>
      <c r="J7" s="39">
        <f t="shared" si="4"/>
        <v>354.2878788181818</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0.011469636363636364</v>
      </c>
      <c r="O7" s="40">
        <f>COUNTIF(Vertices[Eigenvector Centrality],"&gt;= "&amp;N7)-COUNTIF(Vertices[Eigenvector Centrality],"&gt;="&amp;N8)</f>
        <v>0</v>
      </c>
      <c r="P7" s="39">
        <f t="shared" si="7"/>
        <v>1.0943335454545455</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160</v>
      </c>
      <c r="D8" s="32">
        <f t="shared" si="1"/>
        <v>0</v>
      </c>
      <c r="E8" s="3">
        <f>COUNTIF(Vertices[Degree],"&gt;= "&amp;D8)-COUNTIF(Vertices[Degree],"&gt;="&amp;D9)</f>
        <v>0</v>
      </c>
      <c r="F8" s="37">
        <f t="shared" si="2"/>
        <v>2.0727272727272728</v>
      </c>
      <c r="G8" s="38">
        <f>COUNTIF(Vertices[In-Degree],"&gt;= "&amp;F8)-COUNTIF(Vertices[In-Degree],"&gt;="&amp;F9)</f>
        <v>0</v>
      </c>
      <c r="H8" s="37">
        <f t="shared" si="3"/>
        <v>1.090909090909091</v>
      </c>
      <c r="I8" s="38">
        <f>COUNTIF(Vertices[Out-Degree],"&gt;= "&amp;H8)-COUNTIF(Vertices[Out-Degree],"&gt;="&amp;H9)</f>
        <v>0</v>
      </c>
      <c r="J8" s="37">
        <f t="shared" si="4"/>
        <v>425.14545458181817</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0.013763563636363637</v>
      </c>
      <c r="O8" s="38">
        <f>COUNTIF(Vertices[Eigenvector Centrality],"&gt;= "&amp;N8)-COUNTIF(Vertices[Eigenvector Centrality],"&gt;="&amp;N9)</f>
        <v>0</v>
      </c>
      <c r="P8" s="37">
        <f t="shared" si="7"/>
        <v>1.2342064545454545</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2.418181818181818</v>
      </c>
      <c r="G9" s="40">
        <f>COUNTIF(Vertices[In-Degree],"&gt;= "&amp;F9)-COUNTIF(Vertices[In-Degree],"&gt;="&amp;F10)</f>
        <v>0</v>
      </c>
      <c r="H9" s="39">
        <f t="shared" si="3"/>
        <v>1.272727272727273</v>
      </c>
      <c r="I9" s="40">
        <f>COUNTIF(Vertices[Out-Degree],"&gt;= "&amp;H9)-COUNTIF(Vertices[Out-Degree],"&gt;="&amp;H10)</f>
        <v>0</v>
      </c>
      <c r="J9" s="39">
        <f t="shared" si="4"/>
        <v>496.00303034545453</v>
      </c>
      <c r="K9" s="40">
        <f>COUNTIF(Vertices[Betweenness Centrality],"&gt;= "&amp;J9)-COUNTIF(Vertices[Betweenness Centrality],"&gt;="&amp;J10)</f>
        <v>1</v>
      </c>
      <c r="L9" s="39">
        <f t="shared" si="5"/>
        <v>0.1272727272727273</v>
      </c>
      <c r="M9" s="40">
        <f>COUNTIF(Vertices[Closeness Centrality],"&gt;= "&amp;L9)-COUNTIF(Vertices[Closeness Centrality],"&gt;="&amp;L10)</f>
        <v>3</v>
      </c>
      <c r="N9" s="39">
        <f t="shared" si="6"/>
        <v>0.01605749090909091</v>
      </c>
      <c r="O9" s="40">
        <f>COUNTIF(Vertices[Eigenvector Centrality],"&gt;= "&amp;N9)-COUNTIF(Vertices[Eigenvector Centrality],"&gt;="&amp;N10)</f>
        <v>0</v>
      </c>
      <c r="P9" s="39">
        <f t="shared" si="7"/>
        <v>1.3740793636363637</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1497</v>
      </c>
      <c r="B10" s="34">
        <v>3</v>
      </c>
      <c r="D10" s="32">
        <f t="shared" si="1"/>
        <v>0</v>
      </c>
      <c r="E10" s="3">
        <f>COUNTIF(Vertices[Degree],"&gt;= "&amp;D10)-COUNTIF(Vertices[Degree],"&gt;="&amp;D11)</f>
        <v>0</v>
      </c>
      <c r="F10" s="37">
        <f t="shared" si="2"/>
        <v>2.7636363636363637</v>
      </c>
      <c r="G10" s="38">
        <f>COUNTIF(Vertices[In-Degree],"&gt;= "&amp;F10)-COUNTIF(Vertices[In-Degree],"&gt;="&amp;F11)</f>
        <v>5</v>
      </c>
      <c r="H10" s="37">
        <f t="shared" si="3"/>
        <v>1.4545454545454548</v>
      </c>
      <c r="I10" s="38">
        <f>COUNTIF(Vertices[Out-Degree],"&gt;= "&amp;H10)-COUNTIF(Vertices[Out-Degree],"&gt;="&amp;H11)</f>
        <v>0</v>
      </c>
      <c r="J10" s="37">
        <f t="shared" si="4"/>
        <v>566.8606061090909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0.018351418181818183</v>
      </c>
      <c r="O10" s="38">
        <f>COUNTIF(Vertices[Eigenvector Centrality],"&gt;= "&amp;N10)-COUNTIF(Vertices[Eigenvector Centrality],"&gt;="&amp;N11)</f>
        <v>8</v>
      </c>
      <c r="P10" s="37">
        <f t="shared" si="7"/>
        <v>1.513952272727273</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3.1090909090909093</v>
      </c>
      <c r="G11" s="40">
        <f>COUNTIF(Vertices[In-Degree],"&gt;= "&amp;F11)-COUNTIF(Vertices[In-Degree],"&gt;="&amp;F12)</f>
        <v>0</v>
      </c>
      <c r="H11" s="39">
        <f t="shared" si="3"/>
        <v>1.6363636363636367</v>
      </c>
      <c r="I11" s="40">
        <f>COUNTIF(Vertices[Out-Degree],"&gt;= "&amp;H11)-COUNTIF(Vertices[Out-Degree],"&gt;="&amp;H12)</f>
        <v>0</v>
      </c>
      <c r="J11" s="39">
        <f t="shared" si="4"/>
        <v>637.7181818727272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0.020645345454545456</v>
      </c>
      <c r="O11" s="40">
        <f>COUNTIF(Vertices[Eigenvector Centrality],"&gt;= "&amp;N11)-COUNTIF(Vertices[Eigenvector Centrality],"&gt;="&amp;N12)</f>
        <v>7</v>
      </c>
      <c r="P11" s="39">
        <f t="shared" si="7"/>
        <v>1.6538251818181822</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306</v>
      </c>
      <c r="B12" s="34">
        <v>131</v>
      </c>
      <c r="D12" s="32">
        <f t="shared" si="1"/>
        <v>0</v>
      </c>
      <c r="E12" s="3">
        <f>COUNTIF(Vertices[Degree],"&gt;= "&amp;D12)-COUNTIF(Vertices[Degree],"&gt;="&amp;D13)</f>
        <v>0</v>
      </c>
      <c r="F12" s="37">
        <f t="shared" si="2"/>
        <v>3.454545454545455</v>
      </c>
      <c r="G12" s="38">
        <f>COUNTIF(Vertices[In-Degree],"&gt;= "&amp;F12)-COUNTIF(Vertices[In-Degree],"&gt;="&amp;F13)</f>
        <v>0</v>
      </c>
      <c r="H12" s="37">
        <f t="shared" si="3"/>
        <v>1.8181818181818186</v>
      </c>
      <c r="I12" s="38">
        <f>COUNTIF(Vertices[Out-Degree],"&gt;= "&amp;H12)-COUNTIF(Vertices[Out-Degree],"&gt;="&amp;H13)</f>
        <v>0</v>
      </c>
      <c r="J12" s="37">
        <f t="shared" si="4"/>
        <v>708.5757576363635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0.02293927272727273</v>
      </c>
      <c r="O12" s="38">
        <f>COUNTIF(Vertices[Eigenvector Centrality],"&gt;= "&amp;N12)-COUNTIF(Vertices[Eigenvector Centrality],"&gt;="&amp;N13)</f>
        <v>1</v>
      </c>
      <c r="P12" s="37">
        <f t="shared" si="7"/>
        <v>1.7936980909090914</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307</v>
      </c>
      <c r="B13" s="34">
        <v>1</v>
      </c>
      <c r="D13" s="32">
        <f t="shared" si="1"/>
        <v>0</v>
      </c>
      <c r="E13" s="3">
        <f>COUNTIF(Vertices[Degree],"&gt;= "&amp;D13)-COUNTIF(Vertices[Degree],"&gt;="&amp;D14)</f>
        <v>0</v>
      </c>
      <c r="F13" s="39">
        <f t="shared" si="2"/>
        <v>3.8000000000000007</v>
      </c>
      <c r="G13" s="40">
        <f>COUNTIF(Vertices[In-Degree],"&gt;= "&amp;F13)-COUNTIF(Vertices[In-Degree],"&gt;="&amp;F14)</f>
        <v>4</v>
      </c>
      <c r="H13" s="39">
        <f t="shared" si="3"/>
        <v>2.0000000000000004</v>
      </c>
      <c r="I13" s="40">
        <f>COUNTIF(Vertices[Out-Degree],"&gt;= "&amp;H13)-COUNTIF(Vertices[Out-Degree],"&gt;="&amp;H14)</f>
        <v>16</v>
      </c>
      <c r="J13" s="39">
        <f t="shared" si="4"/>
        <v>779.4333333999998</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0.0252332</v>
      </c>
      <c r="O13" s="40">
        <f>COUNTIF(Vertices[Eigenvector Centrality],"&gt;= "&amp;N13)-COUNTIF(Vertices[Eigenvector Centrality],"&gt;="&amp;N14)</f>
        <v>0</v>
      </c>
      <c r="P13" s="39">
        <f t="shared" si="7"/>
        <v>1.9335710000000006</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28</v>
      </c>
      <c r="D14" s="32">
        <f t="shared" si="1"/>
        <v>0</v>
      </c>
      <c r="E14" s="3">
        <f>COUNTIF(Vertices[Degree],"&gt;= "&amp;D14)-COUNTIF(Vertices[Degree],"&gt;="&amp;D15)</f>
        <v>0</v>
      </c>
      <c r="F14" s="37">
        <f t="shared" si="2"/>
        <v>4.145454545454546</v>
      </c>
      <c r="G14" s="38">
        <f>COUNTIF(Vertices[In-Degree],"&gt;= "&amp;F14)-COUNTIF(Vertices[In-Degree],"&gt;="&amp;F15)</f>
        <v>0</v>
      </c>
      <c r="H14" s="37">
        <f t="shared" si="3"/>
        <v>2.181818181818182</v>
      </c>
      <c r="I14" s="38">
        <f>COUNTIF(Vertices[Out-Degree],"&gt;= "&amp;H14)-COUNTIF(Vertices[Out-Degree],"&gt;="&amp;H15)</f>
        <v>0</v>
      </c>
      <c r="J14" s="37">
        <f t="shared" si="4"/>
        <v>850.2909091636361</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0.027527127272727273</v>
      </c>
      <c r="O14" s="38">
        <f>COUNTIF(Vertices[Eigenvector Centrality],"&gt;= "&amp;N14)-COUNTIF(Vertices[Eigenvector Centrality],"&gt;="&amp;N15)</f>
        <v>3</v>
      </c>
      <c r="P14" s="37">
        <f t="shared" si="7"/>
        <v>2.07344390909091</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4.490909090909092</v>
      </c>
      <c r="G15" s="40">
        <f>COUNTIF(Vertices[In-Degree],"&gt;= "&amp;F15)-COUNTIF(Vertices[In-Degree],"&gt;="&amp;F16)</f>
        <v>0</v>
      </c>
      <c r="H15" s="39">
        <f t="shared" si="3"/>
        <v>2.3636363636363638</v>
      </c>
      <c r="I15" s="40">
        <f>COUNTIF(Vertices[Out-Degree],"&gt;= "&amp;H15)-COUNTIF(Vertices[Out-Degree],"&gt;="&amp;H16)</f>
        <v>0</v>
      </c>
      <c r="J15" s="39">
        <f t="shared" si="4"/>
        <v>921.1484849272724</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0.029821054545454546</v>
      </c>
      <c r="O15" s="40">
        <f>COUNTIF(Vertices[Eigenvector Centrality],"&gt;= "&amp;N15)-COUNTIF(Vertices[Eigenvector Centrality],"&gt;="&amp;N16)</f>
        <v>0</v>
      </c>
      <c r="P15" s="39">
        <f t="shared" si="7"/>
        <v>2.213316818181819</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28</v>
      </c>
      <c r="D16" s="32">
        <f t="shared" si="1"/>
        <v>0</v>
      </c>
      <c r="E16" s="3">
        <f>COUNTIF(Vertices[Degree],"&gt;= "&amp;D16)-COUNTIF(Vertices[Degree],"&gt;="&amp;D17)</f>
        <v>0</v>
      </c>
      <c r="F16" s="37">
        <f t="shared" si="2"/>
        <v>4.836363636363638</v>
      </c>
      <c r="G16" s="38">
        <f>COUNTIF(Vertices[In-Degree],"&gt;= "&amp;F16)-COUNTIF(Vertices[In-Degree],"&gt;="&amp;F17)</f>
        <v>3</v>
      </c>
      <c r="H16" s="37">
        <f t="shared" si="3"/>
        <v>2.5454545454545454</v>
      </c>
      <c r="I16" s="38">
        <f>COUNTIF(Vertices[Out-Degree],"&gt;= "&amp;H16)-COUNTIF(Vertices[Out-Degree],"&gt;="&amp;H17)</f>
        <v>0</v>
      </c>
      <c r="J16" s="37">
        <f t="shared" si="4"/>
        <v>992.0060606909087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0.03211498181818182</v>
      </c>
      <c r="O16" s="38">
        <f>COUNTIF(Vertices[Eigenvector Centrality],"&gt;= "&amp;N16)-COUNTIF(Vertices[Eigenvector Centrality],"&gt;="&amp;N17)</f>
        <v>1</v>
      </c>
      <c r="P16" s="37">
        <f t="shared" si="7"/>
        <v>2.3531897272727282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5.181818181818183</v>
      </c>
      <c r="G17" s="40">
        <f>COUNTIF(Vertices[In-Degree],"&gt;= "&amp;F17)-COUNTIF(Vertices[In-Degree],"&gt;="&amp;F18)</f>
        <v>0</v>
      </c>
      <c r="H17" s="39">
        <f t="shared" si="3"/>
        <v>2.727272727272727</v>
      </c>
      <c r="I17" s="40">
        <f>COUNTIF(Vertices[Out-Degree],"&gt;= "&amp;H17)-COUNTIF(Vertices[Out-Degree],"&gt;="&amp;H18)</f>
        <v>0</v>
      </c>
      <c r="J17" s="39">
        <f t="shared" si="4"/>
        <v>1062.863636454545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0.034408909090909094</v>
      </c>
      <c r="O17" s="40">
        <f>COUNTIF(Vertices[Eigenvector Centrality],"&gt;= "&amp;N17)-COUNTIF(Vertices[Eigenvector Centrality],"&gt;="&amp;N18)</f>
        <v>0</v>
      </c>
      <c r="P17" s="39">
        <f t="shared" si="7"/>
        <v>2.4930626363636375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0.02631578947368421</v>
      </c>
      <c r="D18" s="32">
        <f t="shared" si="1"/>
        <v>0</v>
      </c>
      <c r="E18" s="3">
        <f>COUNTIF(Vertices[Degree],"&gt;= "&amp;D18)-COUNTIF(Vertices[Degree],"&gt;="&amp;D19)</f>
        <v>0</v>
      </c>
      <c r="F18" s="37">
        <f t="shared" si="2"/>
        <v>5.527272727272729</v>
      </c>
      <c r="G18" s="38">
        <f>COUNTIF(Vertices[In-Degree],"&gt;= "&amp;F18)-COUNTIF(Vertices[In-Degree],"&gt;="&amp;F19)</f>
        <v>0</v>
      </c>
      <c r="H18" s="37">
        <f t="shared" si="3"/>
        <v>2.9090909090909087</v>
      </c>
      <c r="I18" s="38">
        <f>COUNTIF(Vertices[Out-Degree],"&gt;= "&amp;H18)-COUNTIF(Vertices[Out-Degree],"&gt;="&amp;H19)</f>
        <v>7</v>
      </c>
      <c r="J18" s="37">
        <f t="shared" si="4"/>
        <v>1133.7212122181813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0.03670283636363637</v>
      </c>
      <c r="O18" s="38">
        <f>COUNTIF(Vertices[Eigenvector Centrality],"&gt;= "&amp;N18)-COUNTIF(Vertices[Eigenvector Centrality],"&gt;="&amp;N19)</f>
        <v>0</v>
      </c>
      <c r="P18" s="37">
        <f t="shared" si="7"/>
        <v>2.6329355454545467</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0.05128205128205128</v>
      </c>
      <c r="D19" s="32">
        <f t="shared" si="1"/>
        <v>0</v>
      </c>
      <c r="E19" s="3">
        <f>COUNTIF(Vertices[Degree],"&gt;= "&amp;D19)-COUNTIF(Vertices[Degree],"&gt;="&amp;D20)</f>
        <v>0</v>
      </c>
      <c r="F19" s="39">
        <f t="shared" si="2"/>
        <v>5.872727272727275</v>
      </c>
      <c r="G19" s="40">
        <f>COUNTIF(Vertices[In-Degree],"&gt;= "&amp;F19)-COUNTIF(Vertices[In-Degree],"&gt;="&amp;F20)</f>
        <v>0</v>
      </c>
      <c r="H19" s="39">
        <f t="shared" si="3"/>
        <v>3.0909090909090904</v>
      </c>
      <c r="I19" s="40">
        <f>COUNTIF(Vertices[Out-Degree],"&gt;= "&amp;H19)-COUNTIF(Vertices[Out-Degree],"&gt;="&amp;H20)</f>
        <v>0</v>
      </c>
      <c r="J19" s="39">
        <f t="shared" si="4"/>
        <v>1204.5787879818176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0.03899676363636364</v>
      </c>
      <c r="O19" s="40">
        <f>COUNTIF(Vertices[Eigenvector Centrality],"&gt;= "&amp;N19)-COUNTIF(Vertices[Eigenvector Centrality],"&gt;="&amp;N20)</f>
        <v>0</v>
      </c>
      <c r="P19" s="39">
        <f t="shared" si="7"/>
        <v>2.772808454545456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6.2181818181818205</v>
      </c>
      <c r="G20" s="38">
        <f>COUNTIF(Vertices[In-Degree],"&gt;= "&amp;F20)-COUNTIF(Vertices[In-Degree],"&gt;="&amp;F21)</f>
        <v>0</v>
      </c>
      <c r="H20" s="37">
        <f t="shared" si="3"/>
        <v>3.272727272727272</v>
      </c>
      <c r="I20" s="38">
        <f>COUNTIF(Vertices[Out-Degree],"&gt;= "&amp;H20)-COUNTIF(Vertices[Out-Degree],"&gt;="&amp;H21)</f>
        <v>0</v>
      </c>
      <c r="J20" s="37">
        <f t="shared" si="4"/>
        <v>1275.436363745454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0.04129069090909091</v>
      </c>
      <c r="O20" s="38">
        <f>COUNTIF(Vertices[Eigenvector Centrality],"&gt;= "&amp;N20)-COUNTIF(Vertices[Eigenvector Centrality],"&gt;="&amp;N21)</f>
        <v>0</v>
      </c>
      <c r="P20" s="37">
        <f t="shared" si="7"/>
        <v>2.912681363636365</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6.563636363636366</v>
      </c>
      <c r="G21" s="40">
        <f>COUNTIF(Vertices[In-Degree],"&gt;= "&amp;F21)-COUNTIF(Vertices[In-Degree],"&gt;="&amp;F22)</f>
        <v>0</v>
      </c>
      <c r="H21" s="39">
        <f t="shared" si="3"/>
        <v>3.4545454545454537</v>
      </c>
      <c r="I21" s="40">
        <f>COUNTIF(Vertices[Out-Degree],"&gt;= "&amp;H21)-COUNTIF(Vertices[Out-Degree],"&gt;="&amp;H22)</f>
        <v>0</v>
      </c>
      <c r="J21" s="39">
        <f t="shared" si="4"/>
        <v>1346.2939395090903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0.043584618181818184</v>
      </c>
      <c r="O21" s="40">
        <f>COUNTIF(Vertices[Eigenvector Centrality],"&gt;= "&amp;N21)-COUNTIF(Vertices[Eigenvector Centrality],"&gt;="&amp;N22)</f>
        <v>2</v>
      </c>
      <c r="P21" s="39">
        <f t="shared" si="7"/>
        <v>3.0525542727272743</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6.909090909090912</v>
      </c>
      <c r="G22" s="38">
        <f>COUNTIF(Vertices[In-Degree],"&gt;= "&amp;F22)-COUNTIF(Vertices[In-Degree],"&gt;="&amp;F23)</f>
        <v>1</v>
      </c>
      <c r="H22" s="37">
        <f t="shared" si="3"/>
        <v>3.6363636363636354</v>
      </c>
      <c r="I22" s="38">
        <f>COUNTIF(Vertices[Out-Degree],"&gt;= "&amp;H22)-COUNTIF(Vertices[Out-Degree],"&gt;="&amp;H23)</f>
        <v>0</v>
      </c>
      <c r="J22" s="37">
        <f t="shared" si="4"/>
        <v>1417.1515152727266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0.04587854545454546</v>
      </c>
      <c r="O22" s="38">
        <f>COUNTIF(Vertices[Eigenvector Centrality],"&gt;= "&amp;N22)-COUNTIF(Vertices[Eigenvector Centrality],"&gt;="&amp;N23)</f>
        <v>0</v>
      </c>
      <c r="P22" s="37">
        <f t="shared" si="7"/>
        <v>3.1924271818181835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67</v>
      </c>
      <c r="D23" s="32">
        <f t="shared" si="1"/>
        <v>0</v>
      </c>
      <c r="E23" s="3">
        <f>COUNTIF(Vertices[Degree],"&gt;= "&amp;D23)-COUNTIF(Vertices[Degree],"&gt;="&amp;D24)</f>
        <v>0</v>
      </c>
      <c r="F23" s="39">
        <f t="shared" si="2"/>
        <v>7.2545454545454575</v>
      </c>
      <c r="G23" s="40">
        <f>COUNTIF(Vertices[In-Degree],"&gt;= "&amp;F23)-COUNTIF(Vertices[In-Degree],"&gt;="&amp;F24)</f>
        <v>0</v>
      </c>
      <c r="H23" s="39">
        <f t="shared" si="3"/>
        <v>3.818181818181817</v>
      </c>
      <c r="I23" s="40">
        <f>COUNTIF(Vertices[Out-Degree],"&gt;= "&amp;H23)-COUNTIF(Vertices[Out-Degree],"&gt;="&amp;H24)</f>
        <v>0</v>
      </c>
      <c r="J23" s="39">
        <f t="shared" si="4"/>
        <v>1488.0090910363629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0.04817247272727273</v>
      </c>
      <c r="O23" s="40">
        <f>COUNTIF(Vertices[Eigenvector Centrality],"&gt;= "&amp;N23)-COUNTIF(Vertices[Eigenvector Centrality],"&gt;="&amp;N24)</f>
        <v>1</v>
      </c>
      <c r="P23" s="39">
        <f t="shared" si="7"/>
        <v>3.3323000909090927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125</v>
      </c>
      <c r="D24" s="32">
        <f t="shared" si="1"/>
        <v>0</v>
      </c>
      <c r="E24" s="3">
        <f>COUNTIF(Vertices[Degree],"&gt;= "&amp;D24)-COUNTIF(Vertices[Degree],"&gt;="&amp;D25)</f>
        <v>0</v>
      </c>
      <c r="F24" s="37">
        <f t="shared" si="2"/>
        <v>7.600000000000003</v>
      </c>
      <c r="G24" s="38">
        <f>COUNTIF(Vertices[In-Degree],"&gt;= "&amp;F24)-COUNTIF(Vertices[In-Degree],"&gt;="&amp;F25)</f>
        <v>0</v>
      </c>
      <c r="H24" s="37">
        <f t="shared" si="3"/>
        <v>3.9999999999999987</v>
      </c>
      <c r="I24" s="38">
        <f>COUNTIF(Vertices[Out-Degree],"&gt;= "&amp;H24)-COUNTIF(Vertices[Out-Degree],"&gt;="&amp;H25)</f>
        <v>2</v>
      </c>
      <c r="J24" s="37">
        <f t="shared" si="4"/>
        <v>1558.8666667999992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0.0504664</v>
      </c>
      <c r="O24" s="38">
        <f>COUNTIF(Vertices[Eigenvector Centrality],"&gt;= "&amp;N24)-COUNTIF(Vertices[Eigenvector Centrality],"&gt;="&amp;N25)</f>
        <v>1</v>
      </c>
      <c r="P24" s="37">
        <f t="shared" si="7"/>
        <v>3.472173000000002</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7.945454545454549</v>
      </c>
      <c r="G25" s="40">
        <f>COUNTIF(Vertices[In-Degree],"&gt;= "&amp;F25)-COUNTIF(Vertices[In-Degree],"&gt;="&amp;F26)</f>
        <v>0</v>
      </c>
      <c r="H25" s="39">
        <f t="shared" si="3"/>
        <v>4.181818181818181</v>
      </c>
      <c r="I25" s="40">
        <f>COUNTIF(Vertices[Out-Degree],"&gt;= "&amp;H25)-COUNTIF(Vertices[Out-Degree],"&gt;="&amp;H26)</f>
        <v>0</v>
      </c>
      <c r="J25" s="39">
        <f t="shared" si="4"/>
        <v>1629.7242425636355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0.052760327272727274</v>
      </c>
      <c r="O25" s="40">
        <f>COUNTIF(Vertices[Eigenvector Centrality],"&gt;= "&amp;N25)-COUNTIF(Vertices[Eigenvector Centrality],"&gt;="&amp;N26)</f>
        <v>0</v>
      </c>
      <c r="P25" s="39">
        <f t="shared" si="7"/>
        <v>3.612045909090911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8.290909090909095</v>
      </c>
      <c r="G26" s="38">
        <f>COUNTIF(Vertices[In-Degree],"&gt;= "&amp;F26)-COUNTIF(Vertices[In-Degree],"&gt;="&amp;F28)</f>
        <v>0</v>
      </c>
      <c r="H26" s="37">
        <f t="shared" si="3"/>
        <v>4.363636363636362</v>
      </c>
      <c r="I26" s="38">
        <f>COUNTIF(Vertices[Out-Degree],"&gt;= "&amp;H26)-COUNTIF(Vertices[Out-Degree],"&gt;="&amp;H28)</f>
        <v>0</v>
      </c>
      <c r="J26" s="37">
        <f t="shared" si="4"/>
        <v>1700.5818183272718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0.055054254545454546</v>
      </c>
      <c r="O26" s="38">
        <f>COUNTIF(Vertices[Eigenvector Centrality],"&gt;= "&amp;N26)-COUNTIF(Vertices[Eigenvector Centrality],"&gt;="&amp;N28)</f>
        <v>0</v>
      </c>
      <c r="P26" s="37">
        <f t="shared" si="7"/>
        <v>3.7519188181818204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3.064348</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4.545454545454544</v>
      </c>
      <c r="I28" s="40">
        <f>COUNTIF(Vertices[Out-Degree],"&gt;= "&amp;H28)-COUNTIF(Vertices[Out-Degree],"&gt;="&amp;H40)</f>
        <v>0</v>
      </c>
      <c r="J28" s="39">
        <f>J26+($J$57-$J$2)/BinDivisor</f>
        <v>1771.439394090908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0.05734818181818182</v>
      </c>
      <c r="O28" s="40">
        <f>COUNTIF(Vertices[Eigenvector Centrality],"&gt;= "&amp;N28)-COUNTIF(Vertices[Eigenvector Centrality],"&gt;="&amp;N40)</f>
        <v>0</v>
      </c>
      <c r="P28" s="39">
        <f>P26+($P$57-$P$2)/BinDivisor</f>
        <v>3.8917917272727296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0.013383665065202471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1498</v>
      </c>
      <c r="B30" s="34">
        <v>0.594746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1499</v>
      </c>
      <c r="B32" s="34" t="s">
        <v>1500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4.727272727272726</v>
      </c>
      <c r="I40" s="38">
        <f>COUNTIF(Vertices[Out-Degree],"&gt;= "&amp;H40)-COUNTIF(Vertices[Out-Degree],"&gt;="&amp;H41)</f>
        <v>0</v>
      </c>
      <c r="J40" s="37">
        <f>J28+($J$57-$J$2)/BinDivisor</f>
        <v>1842.2969698545444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0.05964210909090909</v>
      </c>
      <c r="O40" s="38">
        <f>COUNTIF(Vertices[Eigenvector Centrality],"&gt;= "&amp;N40)-COUNTIF(Vertices[Eigenvector Centrality],"&gt;="&amp;N41)</f>
        <v>0</v>
      </c>
      <c r="P40" s="37">
        <f>P28+($P$57-$P$2)/BinDivisor</f>
        <v>4.031664636363638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4.909090909090907</v>
      </c>
      <c r="I41" s="40">
        <f>COUNTIF(Vertices[Out-Degree],"&gt;= "&amp;H41)-COUNTIF(Vertices[Out-Degree],"&gt;="&amp;H42)</f>
        <v>1</v>
      </c>
      <c r="J41" s="39">
        <f aca="true" t="shared" si="13" ref="J41:J56">J40+($J$57-$J$2)/BinDivisor</f>
        <v>1913.1545456181807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0.061936036363636364</v>
      </c>
      <c r="O41" s="40">
        <f>COUNTIF(Vertices[Eigenvector Centrality],"&gt;= "&amp;N41)-COUNTIF(Vertices[Eigenvector Centrality],"&gt;="&amp;N42)</f>
        <v>0</v>
      </c>
      <c r="P41" s="39">
        <f aca="true" t="shared" si="16" ref="P41:P56">P40+($P$57-$P$2)/BinDivisor</f>
        <v>4.171537545454547</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5.090909090909089</v>
      </c>
      <c r="I42" s="38">
        <f>COUNTIF(Vertices[Out-Degree],"&gt;= "&amp;H42)-COUNTIF(Vertices[Out-Degree],"&gt;="&amp;H43)</f>
        <v>0</v>
      </c>
      <c r="J42" s="37">
        <f t="shared" si="13"/>
        <v>1984.012121381817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0.06422996363636364</v>
      </c>
      <c r="O42" s="38">
        <f>COUNTIF(Vertices[Eigenvector Centrality],"&gt;= "&amp;N42)-COUNTIF(Vertices[Eigenvector Centrality],"&gt;="&amp;N43)</f>
        <v>0</v>
      </c>
      <c r="P42" s="37">
        <f t="shared" si="16"/>
        <v>4.311410454545456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5.272727272727271</v>
      </c>
      <c r="I43" s="40">
        <f>COUNTIF(Vertices[Out-Degree],"&gt;= "&amp;H43)-COUNTIF(Vertices[Out-Degree],"&gt;="&amp;H44)</f>
        <v>0</v>
      </c>
      <c r="J43" s="39">
        <f t="shared" si="13"/>
        <v>2054.8696971454533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0.06652389090909092</v>
      </c>
      <c r="O43" s="40">
        <f>COUNTIF(Vertices[Eigenvector Centrality],"&gt;= "&amp;N43)-COUNTIF(Vertices[Eigenvector Centrality],"&gt;="&amp;N44)</f>
        <v>1</v>
      </c>
      <c r="P43" s="39">
        <f t="shared" si="16"/>
        <v>4.451283363636365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5.454545454545452</v>
      </c>
      <c r="I44" s="38">
        <f>COUNTIF(Vertices[Out-Degree],"&gt;= "&amp;H44)-COUNTIF(Vertices[Out-Degree],"&gt;="&amp;H45)</f>
        <v>0</v>
      </c>
      <c r="J44" s="37">
        <f t="shared" si="13"/>
        <v>2125.7272729090896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0.06881781818181819</v>
      </c>
      <c r="O44" s="38">
        <f>COUNTIF(Vertices[Eigenvector Centrality],"&gt;= "&amp;N44)-COUNTIF(Vertices[Eigenvector Centrality],"&gt;="&amp;N45)</f>
        <v>0</v>
      </c>
      <c r="P44" s="37">
        <f t="shared" si="16"/>
        <v>4.5911562727272734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5.636363636363634</v>
      </c>
      <c r="I45" s="40">
        <f>COUNTIF(Vertices[Out-Degree],"&gt;= "&amp;H45)-COUNTIF(Vertices[Out-Degree],"&gt;="&amp;H46)</f>
        <v>0</v>
      </c>
      <c r="J45" s="39">
        <f t="shared" si="13"/>
        <v>2196.584848672726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0.07111174545454546</v>
      </c>
      <c r="O45" s="40">
        <f>COUNTIF(Vertices[Eigenvector Centrality],"&gt;= "&amp;N45)-COUNTIF(Vertices[Eigenvector Centrality],"&gt;="&amp;N46)</f>
        <v>0</v>
      </c>
      <c r="P45" s="39">
        <f t="shared" si="16"/>
        <v>4.731029181818182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5.818181818181816</v>
      </c>
      <c r="I46" s="38">
        <f>COUNTIF(Vertices[Out-Degree],"&gt;= "&amp;H46)-COUNTIF(Vertices[Out-Degree],"&gt;="&amp;H47)</f>
        <v>0</v>
      </c>
      <c r="J46" s="37">
        <f t="shared" si="13"/>
        <v>2267.442424436362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0.07340567272727273</v>
      </c>
      <c r="O46" s="38">
        <f>COUNTIF(Vertices[Eigenvector Centrality],"&gt;= "&amp;N46)-COUNTIF(Vertices[Eigenvector Centrality],"&gt;="&amp;N47)</f>
        <v>0</v>
      </c>
      <c r="P46" s="37">
        <f t="shared" si="16"/>
        <v>4.870902090909091</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5.999999999999997</v>
      </c>
      <c r="I47" s="40">
        <f>COUNTIF(Vertices[Out-Degree],"&gt;= "&amp;H47)-COUNTIF(Vertices[Out-Degree],"&gt;="&amp;H48)</f>
        <v>1</v>
      </c>
      <c r="J47" s="39">
        <f t="shared" si="13"/>
        <v>2338.3000001999985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0.0756996</v>
      </c>
      <c r="O47" s="40">
        <f>COUNTIF(Vertices[Eigenvector Centrality],"&gt;= "&amp;N47)-COUNTIF(Vertices[Eigenvector Centrality],"&gt;="&amp;N48)</f>
        <v>0</v>
      </c>
      <c r="P47" s="39">
        <f t="shared" si="16"/>
        <v>5.010775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6.181818181818179</v>
      </c>
      <c r="I48" s="38">
        <f>COUNTIF(Vertices[Out-Degree],"&gt;= "&amp;H48)-COUNTIF(Vertices[Out-Degree],"&gt;="&amp;H49)</f>
        <v>0</v>
      </c>
      <c r="J48" s="37">
        <f t="shared" si="13"/>
        <v>2409.157575963635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0.07799352727272728</v>
      </c>
      <c r="O48" s="38">
        <f>COUNTIF(Vertices[Eigenvector Centrality],"&gt;= "&amp;N48)-COUNTIF(Vertices[Eigenvector Centrality],"&gt;="&amp;N49)</f>
        <v>0</v>
      </c>
      <c r="P48" s="37">
        <f t="shared" si="16"/>
        <v>5.1506479090909085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6.363636363636361</v>
      </c>
      <c r="I49" s="40">
        <f>COUNTIF(Vertices[Out-Degree],"&gt;= "&amp;H49)-COUNTIF(Vertices[Out-Degree],"&gt;="&amp;H50)</f>
        <v>0</v>
      </c>
      <c r="J49" s="39">
        <f t="shared" si="13"/>
        <v>2480.015151727271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0.08028745454545455</v>
      </c>
      <c r="O49" s="40">
        <f>COUNTIF(Vertices[Eigenvector Centrality],"&gt;= "&amp;N49)-COUNTIF(Vertices[Eigenvector Centrality],"&gt;="&amp;N50)</f>
        <v>0</v>
      </c>
      <c r="P49" s="39">
        <f t="shared" si="16"/>
        <v>5.290520818181817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6.545454545454542</v>
      </c>
      <c r="I50" s="38">
        <f>COUNTIF(Vertices[Out-Degree],"&gt;= "&amp;H50)-COUNTIF(Vertices[Out-Degree],"&gt;="&amp;H51)</f>
        <v>0</v>
      </c>
      <c r="J50" s="37">
        <f t="shared" si="13"/>
        <v>2550.8727274909074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0.08258138181818182</v>
      </c>
      <c r="O50" s="38">
        <f>COUNTIF(Vertices[Eigenvector Centrality],"&gt;= "&amp;N50)-COUNTIF(Vertices[Eigenvector Centrality],"&gt;="&amp;N51)</f>
        <v>0</v>
      </c>
      <c r="P50" s="37">
        <f t="shared" si="16"/>
        <v>5.430393727272726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6.727272727272724</v>
      </c>
      <c r="I51" s="40">
        <f>COUNTIF(Vertices[Out-Degree],"&gt;= "&amp;H51)-COUNTIF(Vertices[Out-Degree],"&gt;="&amp;H52)</f>
        <v>0</v>
      </c>
      <c r="J51" s="39">
        <f t="shared" si="13"/>
        <v>2621.7303032545437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0.0848753090909091</v>
      </c>
      <c r="O51" s="40">
        <f>COUNTIF(Vertices[Eigenvector Centrality],"&gt;= "&amp;N51)-COUNTIF(Vertices[Eigenvector Centrality],"&gt;="&amp;N52)</f>
        <v>0</v>
      </c>
      <c r="P51" s="39">
        <f t="shared" si="16"/>
        <v>5.570266636363635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6.909090909090906</v>
      </c>
      <c r="I52" s="38">
        <f>COUNTIF(Vertices[Out-Degree],"&gt;= "&amp;H52)-COUNTIF(Vertices[Out-Degree],"&gt;="&amp;H53)</f>
        <v>2</v>
      </c>
      <c r="J52" s="37">
        <f t="shared" si="13"/>
        <v>2692.58787901818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0.08716923636363637</v>
      </c>
      <c r="O52" s="38">
        <f>COUNTIF(Vertices[Eigenvector Centrality],"&gt;= "&amp;N52)-COUNTIF(Vertices[Eigenvector Centrality],"&gt;="&amp;N53)</f>
        <v>0</v>
      </c>
      <c r="P52" s="37">
        <f t="shared" si="16"/>
        <v>5.710139545454544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7.090909090909087</v>
      </c>
      <c r="I53" s="40">
        <f>COUNTIF(Vertices[Out-Degree],"&gt;= "&amp;H53)-COUNTIF(Vertices[Out-Degree],"&gt;="&amp;H54)</f>
        <v>0</v>
      </c>
      <c r="J53" s="39">
        <f t="shared" si="13"/>
        <v>2763.4454547818164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0.08946316363636364</v>
      </c>
      <c r="O53" s="40">
        <f>COUNTIF(Vertices[Eigenvector Centrality],"&gt;= "&amp;N53)-COUNTIF(Vertices[Eigenvector Centrality],"&gt;="&amp;N54)</f>
        <v>0</v>
      </c>
      <c r="P53" s="39">
        <f t="shared" si="16"/>
        <v>5.850012454545452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7.272727272727269</v>
      </c>
      <c r="I54" s="38">
        <f>COUNTIF(Vertices[Out-Degree],"&gt;= "&amp;H54)-COUNTIF(Vertices[Out-Degree],"&gt;="&amp;H55)</f>
        <v>0</v>
      </c>
      <c r="J54" s="37">
        <f t="shared" si="13"/>
        <v>2834.3030305454527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0.09175709090909091</v>
      </c>
      <c r="O54" s="38">
        <f>COUNTIF(Vertices[Eigenvector Centrality],"&gt;= "&amp;N54)-COUNTIF(Vertices[Eigenvector Centrality],"&gt;="&amp;N55)</f>
        <v>0</v>
      </c>
      <c r="P54" s="37">
        <f t="shared" si="16"/>
        <v>5.989885363636361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7.454545454545451</v>
      </c>
      <c r="I55" s="40">
        <f>COUNTIF(Vertices[Out-Degree],"&gt;= "&amp;H55)-COUNTIF(Vertices[Out-Degree],"&gt;="&amp;H56)</f>
        <v>0</v>
      </c>
      <c r="J55" s="39">
        <f t="shared" si="13"/>
        <v>2905.160606309089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0.09405101818181819</v>
      </c>
      <c r="O55" s="40">
        <f>COUNTIF(Vertices[Eigenvector Centrality],"&gt;= "&amp;N55)-COUNTIF(Vertices[Eigenvector Centrality],"&gt;="&amp;N56)</f>
        <v>0</v>
      </c>
      <c r="P55" s="39">
        <f t="shared" si="16"/>
        <v>6.12975827272727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7.636363636363632</v>
      </c>
      <c r="I56" s="38">
        <f>COUNTIF(Vertices[Out-Degree],"&gt;= "&amp;H56)-COUNTIF(Vertices[Out-Degree],"&gt;="&amp;H57)</f>
        <v>1</v>
      </c>
      <c r="J56" s="37">
        <f t="shared" si="13"/>
        <v>2976.0181820727253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0.09634494545454546</v>
      </c>
      <c r="O56" s="38">
        <f>COUNTIF(Vertices[Eigenvector Centrality],"&gt;= "&amp;N56)-COUNTIF(Vertices[Eigenvector Centrality],"&gt;="&amp;N57)</f>
        <v>0</v>
      </c>
      <c r="P56" s="37">
        <f t="shared" si="16"/>
        <v>6.269631181818179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10</v>
      </c>
      <c r="I57" s="42">
        <f>COUNTIF(Vertices[Out-Degree],"&gt;= "&amp;H57)-COUNTIF(Vertices[Out-Degree],"&gt;="&amp;H58)</f>
        <v>1</v>
      </c>
      <c r="J57" s="41">
        <f>MAX(Vertices[Betweenness Centrality])</f>
        <v>3897.166667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0.126166</v>
      </c>
      <c r="O57" s="42">
        <f>COUNTIF(Vertices[Eigenvector Centrality],"&gt;= "&amp;N57)-COUNTIF(Vertices[Eigenvector Centrality],"&gt;="&amp;N58)</f>
        <v>1</v>
      </c>
      <c r="P57" s="41">
        <f>MAX(Vertices[PageRank])</f>
        <v>8.087979</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1.351063829787234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1.351063829787234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3897.166667</v>
      </c>
    </row>
    <row r="99" spans="1:2" ht="15">
      <c r="A99" s="33" t="s">
        <v>102</v>
      </c>
      <c r="B99" s="47">
        <f>_xlfn.IFERROR(AVERAGE(Vertices[Betweenness Centrality]),NoMetricMessage)</f>
        <v>102.02127659574464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0.08781934042553195</v>
      </c>
    </row>
    <row r="114" spans="1:2" ht="15">
      <c r="A114" s="33" t="s">
        <v>109</v>
      </c>
      <c r="B114" s="47">
        <f>_xlfn.IFERROR(MEDIAN(Vertices[Closeness Centrality]),NoMetricMessage)</f>
        <v>0.005682</v>
      </c>
    </row>
    <row r="125" spans="1:2" ht="15">
      <c r="A125" s="33" t="s">
        <v>112</v>
      </c>
      <c r="B125" s="47">
        <f>IF(COUNT(Vertices[Eigenvector Centrality])&gt;0,N2,NoMetricMessage)</f>
        <v>0</v>
      </c>
    </row>
    <row r="126" spans="1:2" ht="15">
      <c r="A126" s="33" t="s">
        <v>113</v>
      </c>
      <c r="B126" s="47">
        <f>IF(COUNT(Vertices[Eigenvector Centrality])&gt;0,N57,NoMetricMessage)</f>
        <v>0.126166</v>
      </c>
    </row>
    <row r="127" spans="1:2" ht="15">
      <c r="A127" s="33" t="s">
        <v>114</v>
      </c>
      <c r="B127" s="47">
        <f>_xlfn.IFERROR(AVERAGE(Vertices[Eigenvector Centrality]),NoMetricMessage)</f>
        <v>0.01063834042553192</v>
      </c>
    </row>
    <row r="128" spans="1:2" ht="15">
      <c r="A128" s="33" t="s">
        <v>115</v>
      </c>
      <c r="B128" s="47">
        <f>_xlfn.IFERROR(MEDIAN(Vertices[Eigenvector Centrality]),NoMetricMessage)</f>
        <v>0.003303</v>
      </c>
    </row>
    <row r="139" spans="1:2" ht="15">
      <c r="A139" s="33" t="s">
        <v>140</v>
      </c>
      <c r="B139" s="47">
        <f>IF(COUNT(Vertices[PageRank])&gt;0,P2,NoMetricMessage)</f>
        <v>0.394969</v>
      </c>
    </row>
    <row r="140" spans="1:2" ht="15">
      <c r="A140" s="33" t="s">
        <v>141</v>
      </c>
      <c r="B140" s="47">
        <f>IF(COUNT(Vertices[PageRank])&gt;0,P57,NoMetricMessage)</f>
        <v>8.087979</v>
      </c>
    </row>
    <row r="141" spans="1:2" ht="15">
      <c r="A141" s="33" t="s">
        <v>142</v>
      </c>
      <c r="B141" s="47">
        <f>_xlfn.IFERROR(AVERAGE(Vertices[PageRank]),NoMetricMessage)</f>
        <v>0.9999940319148934</v>
      </c>
    </row>
    <row r="142" spans="1:2" ht="15">
      <c r="A142" s="33" t="s">
        <v>143</v>
      </c>
      <c r="B142" s="47">
        <f>_xlfn.IFERROR(MEDIAN(Vertices[PageRank]),NoMetricMessage)</f>
        <v>0.72072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0.12183806146572104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1426</v>
      </c>
      <c r="K7" s="13" t="s">
        <v>1427</v>
      </c>
    </row>
    <row r="8" spans="1:11" ht="409.5">
      <c r="A8"/>
      <c r="B8">
        <v>2</v>
      </c>
      <c r="C8">
        <v>2</v>
      </c>
      <c r="D8" t="s">
        <v>61</v>
      </c>
      <c r="E8" t="s">
        <v>61</v>
      </c>
      <c r="H8" t="s">
        <v>73</v>
      </c>
      <c r="J8" t="s">
        <v>1428</v>
      </c>
      <c r="K8" s="13" t="s">
        <v>1429</v>
      </c>
    </row>
    <row r="9" spans="1:11" ht="409.5">
      <c r="A9"/>
      <c r="B9">
        <v>3</v>
      </c>
      <c r="C9">
        <v>4</v>
      </c>
      <c r="D9" t="s">
        <v>62</v>
      </c>
      <c r="E9" t="s">
        <v>62</v>
      </c>
      <c r="H9" t="s">
        <v>74</v>
      </c>
      <c r="J9" t="s">
        <v>1430</v>
      </c>
      <c r="K9" s="13" t="s">
        <v>1431</v>
      </c>
    </row>
    <row r="10" spans="1:11" ht="409.5">
      <c r="A10"/>
      <c r="B10">
        <v>4</v>
      </c>
      <c r="D10" t="s">
        <v>63</v>
      </c>
      <c r="E10" t="s">
        <v>63</v>
      </c>
      <c r="H10" t="s">
        <v>75</v>
      </c>
      <c r="J10" t="s">
        <v>1432</v>
      </c>
      <c r="K10" s="13" t="s">
        <v>1433</v>
      </c>
    </row>
    <row r="11" spans="1:11" ht="15">
      <c r="A11"/>
      <c r="B11">
        <v>5</v>
      </c>
      <c r="D11" t="s">
        <v>46</v>
      </c>
      <c r="E11">
        <v>1</v>
      </c>
      <c r="H11" t="s">
        <v>76</v>
      </c>
      <c r="J11" t="s">
        <v>1434</v>
      </c>
      <c r="K11" t="s">
        <v>1435</v>
      </c>
    </row>
    <row r="12" spans="1:11" ht="15">
      <c r="A12"/>
      <c r="B12"/>
      <c r="D12" t="s">
        <v>64</v>
      </c>
      <c r="E12">
        <v>2</v>
      </c>
      <c r="H12">
        <v>0</v>
      </c>
      <c r="J12" t="s">
        <v>1436</v>
      </c>
      <c r="K12" t="s">
        <v>1437</v>
      </c>
    </row>
    <row r="13" spans="1:11" ht="15">
      <c r="A13"/>
      <c r="B13"/>
      <c r="D13">
        <v>1</v>
      </c>
      <c r="E13">
        <v>3</v>
      </c>
      <c r="H13">
        <v>1</v>
      </c>
      <c r="J13" t="s">
        <v>1438</v>
      </c>
      <c r="K13" t="s">
        <v>1439</v>
      </c>
    </row>
    <row r="14" spans="4:11" ht="15">
      <c r="D14">
        <v>2</v>
      </c>
      <c r="E14">
        <v>4</v>
      </c>
      <c r="H14">
        <v>2</v>
      </c>
      <c r="J14" t="s">
        <v>1440</v>
      </c>
      <c r="K14" t="s">
        <v>1441</v>
      </c>
    </row>
    <row r="15" spans="4:11" ht="15">
      <c r="D15">
        <v>3</v>
      </c>
      <c r="E15">
        <v>5</v>
      </c>
      <c r="H15">
        <v>3</v>
      </c>
      <c r="J15" t="s">
        <v>1442</v>
      </c>
      <c r="K15" t="s">
        <v>1443</v>
      </c>
    </row>
    <row r="16" spans="4:11" ht="15">
      <c r="D16">
        <v>4</v>
      </c>
      <c r="E16">
        <v>6</v>
      </c>
      <c r="H16">
        <v>4</v>
      </c>
      <c r="J16" t="s">
        <v>1444</v>
      </c>
      <c r="K16" t="s">
        <v>1445</v>
      </c>
    </row>
    <row r="17" spans="4:11" ht="15">
      <c r="D17">
        <v>5</v>
      </c>
      <c r="E17">
        <v>7</v>
      </c>
      <c r="H17">
        <v>5</v>
      </c>
      <c r="J17" t="s">
        <v>1446</v>
      </c>
      <c r="K17" t="s">
        <v>1447</v>
      </c>
    </row>
    <row r="18" spans="4:11" ht="15">
      <c r="D18">
        <v>6</v>
      </c>
      <c r="E18">
        <v>8</v>
      </c>
      <c r="H18">
        <v>6</v>
      </c>
      <c r="J18" t="s">
        <v>1448</v>
      </c>
      <c r="K18" t="s">
        <v>1449</v>
      </c>
    </row>
    <row r="19" spans="4:11" ht="15">
      <c r="D19">
        <v>7</v>
      </c>
      <c r="E19">
        <v>9</v>
      </c>
      <c r="H19">
        <v>7</v>
      </c>
      <c r="J19" t="s">
        <v>1450</v>
      </c>
      <c r="K19" t="s">
        <v>1451</v>
      </c>
    </row>
    <row r="20" spans="4:11" ht="15">
      <c r="D20">
        <v>8</v>
      </c>
      <c r="H20">
        <v>8</v>
      </c>
      <c r="J20" t="s">
        <v>1452</v>
      </c>
      <c r="K20" t="s">
        <v>1453</v>
      </c>
    </row>
    <row r="21" spans="4:11" ht="409.5">
      <c r="D21">
        <v>9</v>
      </c>
      <c r="H21">
        <v>9</v>
      </c>
      <c r="J21" t="s">
        <v>1454</v>
      </c>
      <c r="K21" s="13" t="s">
        <v>1455</v>
      </c>
    </row>
    <row r="22" spans="4:11" ht="409.5">
      <c r="D22">
        <v>10</v>
      </c>
      <c r="J22" t="s">
        <v>1456</v>
      </c>
      <c r="K22" s="13" t="s">
        <v>1457</v>
      </c>
    </row>
    <row r="23" spans="4:11" ht="409.5">
      <c r="D23">
        <v>11</v>
      </c>
      <c r="J23" t="s">
        <v>1458</v>
      </c>
      <c r="K23" s="13" t="s">
        <v>1459</v>
      </c>
    </row>
    <row r="24" spans="10:11" ht="409.5">
      <c r="J24" t="s">
        <v>1460</v>
      </c>
      <c r="K24" s="13" t="s">
        <v>2158</v>
      </c>
    </row>
    <row r="25" spans="10:11" ht="15">
      <c r="J25" t="s">
        <v>1461</v>
      </c>
      <c r="K25" t="b">
        <v>0</v>
      </c>
    </row>
    <row r="26" spans="10:11" ht="15">
      <c r="J26" t="s">
        <v>2156</v>
      </c>
      <c r="K26" t="s">
        <v>2157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1493</v>
      </c>
      <c r="B2" s="116" t="s">
        <v>1494</v>
      </c>
      <c r="C2" s="117" t="s">
        <v>1495</v>
      </c>
    </row>
    <row r="3" spans="1:3" ht="15">
      <c r="A3" s="115" t="s">
        <v>1463</v>
      </c>
      <c r="B3" s="115" t="s">
        <v>1463</v>
      </c>
      <c r="C3" s="34">
        <v>56</v>
      </c>
    </row>
    <row r="4" spans="1:3" ht="15">
      <c r="A4" s="115" t="s">
        <v>1463</v>
      </c>
      <c r="B4" s="115" t="s">
        <v>1465</v>
      </c>
      <c r="C4" s="34">
        <v>3</v>
      </c>
    </row>
    <row r="5" spans="1:3" ht="15">
      <c r="A5" s="115" t="s">
        <v>1464</v>
      </c>
      <c r="B5" s="115" t="s">
        <v>1463</v>
      </c>
      <c r="C5" s="34">
        <v>2</v>
      </c>
    </row>
    <row r="6" spans="1:3" ht="15">
      <c r="A6" s="115" t="s">
        <v>1464</v>
      </c>
      <c r="B6" s="115" t="s">
        <v>1464</v>
      </c>
      <c r="C6" s="34">
        <v>15</v>
      </c>
    </row>
    <row r="7" spans="1:3" ht="15">
      <c r="A7" s="115" t="s">
        <v>1465</v>
      </c>
      <c r="B7" s="115" t="s">
        <v>1463</v>
      </c>
      <c r="C7" s="34">
        <v>4</v>
      </c>
    </row>
    <row r="8" spans="1:3" ht="15">
      <c r="A8" s="115" t="s">
        <v>1465</v>
      </c>
      <c r="B8" s="115" t="s">
        <v>1465</v>
      </c>
      <c r="C8" s="34">
        <v>8</v>
      </c>
    </row>
    <row r="9" spans="1:3" ht="15">
      <c r="A9" s="115" t="s">
        <v>1466</v>
      </c>
      <c r="B9" s="115" t="s">
        <v>1466</v>
      </c>
      <c r="C9" s="34">
        <v>14</v>
      </c>
    </row>
    <row r="10" spans="1:3" ht="15">
      <c r="A10" s="115" t="s">
        <v>1467</v>
      </c>
      <c r="B10" s="115" t="s">
        <v>1463</v>
      </c>
      <c r="C10" s="34">
        <v>1</v>
      </c>
    </row>
    <row r="11" spans="1:3" ht="15">
      <c r="A11" s="115" t="s">
        <v>1467</v>
      </c>
      <c r="B11" s="115" t="s">
        <v>1467</v>
      </c>
      <c r="C11" s="34">
        <v>6</v>
      </c>
    </row>
    <row r="12" spans="1:3" ht="15">
      <c r="A12" s="115" t="s">
        <v>1468</v>
      </c>
      <c r="B12" s="115" t="s">
        <v>1463</v>
      </c>
      <c r="C12" s="34">
        <v>3</v>
      </c>
    </row>
    <row r="13" spans="1:3" ht="15">
      <c r="A13" s="115" t="s">
        <v>1468</v>
      </c>
      <c r="B13" s="115" t="s">
        <v>1468</v>
      </c>
      <c r="C13" s="34">
        <v>9</v>
      </c>
    </row>
    <row r="14" spans="1:3" ht="15">
      <c r="A14" s="115" t="s">
        <v>1469</v>
      </c>
      <c r="B14" s="115" t="s">
        <v>1463</v>
      </c>
      <c r="C14" s="34">
        <v>1</v>
      </c>
    </row>
    <row r="15" spans="1:3" ht="15">
      <c r="A15" s="115" t="s">
        <v>1469</v>
      </c>
      <c r="B15" s="115" t="s">
        <v>1469</v>
      </c>
      <c r="C15" s="34">
        <v>5</v>
      </c>
    </row>
    <row r="16" spans="1:3" ht="15">
      <c r="A16" s="115" t="s">
        <v>1470</v>
      </c>
      <c r="B16" s="115" t="s">
        <v>1463</v>
      </c>
      <c r="C16" s="34">
        <v>1</v>
      </c>
    </row>
    <row r="17" spans="1:3" ht="15">
      <c r="A17" s="115" t="s">
        <v>1470</v>
      </c>
      <c r="B17" s="115" t="s">
        <v>1470</v>
      </c>
      <c r="C17" s="34">
        <v>7</v>
      </c>
    </row>
    <row r="18" spans="1:3" ht="15">
      <c r="A18" s="115" t="s">
        <v>1471</v>
      </c>
      <c r="B18" s="115" t="s">
        <v>1471</v>
      </c>
      <c r="C18" s="34">
        <v>8</v>
      </c>
    </row>
    <row r="19" spans="1:3" ht="15">
      <c r="A19" s="115" t="s">
        <v>1472</v>
      </c>
      <c r="B19" s="115" t="s">
        <v>1472</v>
      </c>
      <c r="C19" s="34">
        <v>4</v>
      </c>
    </row>
    <row r="20" spans="1:3" ht="15">
      <c r="A20" s="115" t="s">
        <v>1473</v>
      </c>
      <c r="B20" s="115" t="s">
        <v>1473</v>
      </c>
      <c r="C20" s="34">
        <v>4</v>
      </c>
    </row>
    <row r="21" spans="1:3" ht="15">
      <c r="A21" s="115" t="s">
        <v>1474</v>
      </c>
      <c r="B21" s="115" t="s">
        <v>1463</v>
      </c>
      <c r="C21" s="34">
        <v>2</v>
      </c>
    </row>
    <row r="22" spans="1:3" ht="15">
      <c r="A22" s="115" t="s">
        <v>1474</v>
      </c>
      <c r="B22" s="115" t="s">
        <v>1474</v>
      </c>
      <c r="C22" s="34">
        <v>2</v>
      </c>
    </row>
    <row r="23" spans="1:3" ht="15">
      <c r="A23" s="115" t="s">
        <v>1475</v>
      </c>
      <c r="B23" s="115" t="s">
        <v>1475</v>
      </c>
      <c r="C23" s="34">
        <v>3</v>
      </c>
    </row>
    <row r="24" spans="1:3" ht="15">
      <c r="A24" s="115" t="s">
        <v>1476</v>
      </c>
      <c r="B24" s="115" t="s">
        <v>1476</v>
      </c>
      <c r="C24" s="34">
        <v>1</v>
      </c>
    </row>
    <row r="25" spans="1:3" ht="15">
      <c r="A25" s="115" t="s">
        <v>1477</v>
      </c>
      <c r="B25" s="115" t="s">
        <v>1477</v>
      </c>
      <c r="C2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1501</v>
      </c>
      <c r="B1" s="13" t="s">
        <v>1504</v>
      </c>
      <c r="C1" s="13" t="s">
        <v>1505</v>
      </c>
      <c r="D1" s="13" t="s">
        <v>1507</v>
      </c>
      <c r="E1" s="13" t="s">
        <v>1506</v>
      </c>
      <c r="F1" s="13" t="s">
        <v>1509</v>
      </c>
      <c r="G1" s="13" t="s">
        <v>1508</v>
      </c>
      <c r="H1" s="13" t="s">
        <v>1511</v>
      </c>
      <c r="I1" s="78" t="s">
        <v>1510</v>
      </c>
      <c r="J1" s="78" t="s">
        <v>1513</v>
      </c>
      <c r="K1" s="13" t="s">
        <v>1512</v>
      </c>
      <c r="L1" s="13" t="s">
        <v>1515</v>
      </c>
      <c r="M1" s="13" t="s">
        <v>1514</v>
      </c>
      <c r="N1" s="13" t="s">
        <v>1517</v>
      </c>
      <c r="O1" s="78" t="s">
        <v>1516</v>
      </c>
      <c r="P1" s="78" t="s">
        <v>1519</v>
      </c>
      <c r="Q1" s="13" t="s">
        <v>1518</v>
      </c>
      <c r="R1" s="13" t="s">
        <v>1521</v>
      </c>
      <c r="S1" s="78" t="s">
        <v>1520</v>
      </c>
      <c r="T1" s="78" t="s">
        <v>1523</v>
      </c>
      <c r="U1" s="78" t="s">
        <v>1522</v>
      </c>
      <c r="V1" s="78" t="s">
        <v>1524</v>
      </c>
    </row>
    <row r="2" spans="1:22" ht="15">
      <c r="A2" s="83" t="s">
        <v>404</v>
      </c>
      <c r="B2" s="78">
        <v>10</v>
      </c>
      <c r="C2" s="83" t="s">
        <v>404</v>
      </c>
      <c r="D2" s="78">
        <v>10</v>
      </c>
      <c r="E2" s="83" t="s">
        <v>384</v>
      </c>
      <c r="F2" s="78">
        <v>2</v>
      </c>
      <c r="G2" s="83" t="s">
        <v>391</v>
      </c>
      <c r="H2" s="78">
        <v>1</v>
      </c>
      <c r="I2" s="78"/>
      <c r="J2" s="78"/>
      <c r="K2" s="83" t="s">
        <v>392</v>
      </c>
      <c r="L2" s="78">
        <v>1</v>
      </c>
      <c r="M2" s="83" t="s">
        <v>386</v>
      </c>
      <c r="N2" s="78">
        <v>1</v>
      </c>
      <c r="O2" s="78"/>
      <c r="P2" s="78"/>
      <c r="Q2" s="83" t="s">
        <v>397</v>
      </c>
      <c r="R2" s="78">
        <v>1</v>
      </c>
      <c r="S2" s="78"/>
      <c r="T2" s="78"/>
      <c r="U2" s="78"/>
      <c r="V2" s="78"/>
    </row>
    <row r="3" spans="1:22" ht="15">
      <c r="A3" s="83" t="s">
        <v>405</v>
      </c>
      <c r="B3" s="78">
        <v>4</v>
      </c>
      <c r="C3" s="83" t="s">
        <v>405</v>
      </c>
      <c r="D3" s="78">
        <v>4</v>
      </c>
      <c r="E3" s="83" t="s">
        <v>400</v>
      </c>
      <c r="F3" s="78">
        <v>1</v>
      </c>
      <c r="G3" s="83" t="s">
        <v>390</v>
      </c>
      <c r="H3" s="78">
        <v>1</v>
      </c>
      <c r="I3" s="78"/>
      <c r="J3" s="78"/>
      <c r="K3" s="78"/>
      <c r="L3" s="78"/>
      <c r="M3" s="78"/>
      <c r="N3" s="78"/>
      <c r="O3" s="78"/>
      <c r="P3" s="78"/>
      <c r="Q3" s="78"/>
      <c r="R3" s="78"/>
      <c r="S3" s="78"/>
      <c r="T3" s="78"/>
      <c r="U3" s="78"/>
      <c r="V3" s="78"/>
    </row>
    <row r="4" spans="1:22" ht="15">
      <c r="A4" s="83" t="s">
        <v>396</v>
      </c>
      <c r="B4" s="78">
        <v>3</v>
      </c>
      <c r="C4" s="83" t="s">
        <v>396</v>
      </c>
      <c r="D4" s="78">
        <v>3</v>
      </c>
      <c r="E4" s="83" t="s">
        <v>398</v>
      </c>
      <c r="F4" s="78">
        <v>1</v>
      </c>
      <c r="G4" s="78"/>
      <c r="H4" s="78"/>
      <c r="I4" s="78"/>
      <c r="J4" s="78"/>
      <c r="K4" s="78"/>
      <c r="L4" s="78"/>
      <c r="M4" s="78"/>
      <c r="N4" s="78"/>
      <c r="O4" s="78"/>
      <c r="P4" s="78"/>
      <c r="Q4" s="78"/>
      <c r="R4" s="78"/>
      <c r="S4" s="78"/>
      <c r="T4" s="78"/>
      <c r="U4" s="78"/>
      <c r="V4" s="78"/>
    </row>
    <row r="5" spans="1:22" ht="15">
      <c r="A5" s="83" t="s">
        <v>390</v>
      </c>
      <c r="B5" s="78">
        <v>3</v>
      </c>
      <c r="C5" s="83" t="s">
        <v>1502</v>
      </c>
      <c r="D5" s="78">
        <v>2</v>
      </c>
      <c r="E5" s="83" t="s">
        <v>399</v>
      </c>
      <c r="F5" s="78">
        <v>1</v>
      </c>
      <c r="G5" s="78"/>
      <c r="H5" s="78"/>
      <c r="I5" s="78"/>
      <c r="J5" s="78"/>
      <c r="K5" s="78"/>
      <c r="L5" s="78"/>
      <c r="M5" s="78"/>
      <c r="N5" s="78"/>
      <c r="O5" s="78"/>
      <c r="P5" s="78"/>
      <c r="Q5" s="78"/>
      <c r="R5" s="78"/>
      <c r="S5" s="78"/>
      <c r="T5" s="78"/>
      <c r="U5" s="78"/>
      <c r="V5" s="78"/>
    </row>
    <row r="6" spans="1:22" ht="15">
      <c r="A6" s="83" t="s">
        <v>385</v>
      </c>
      <c r="B6" s="78">
        <v>2</v>
      </c>
      <c r="C6" s="83" t="s">
        <v>1503</v>
      </c>
      <c r="D6" s="78">
        <v>2</v>
      </c>
      <c r="E6" s="78"/>
      <c r="F6" s="78"/>
      <c r="G6" s="78"/>
      <c r="H6" s="78"/>
      <c r="I6" s="78"/>
      <c r="J6" s="78"/>
      <c r="K6" s="78"/>
      <c r="L6" s="78"/>
      <c r="M6" s="78"/>
      <c r="N6" s="78"/>
      <c r="O6" s="78"/>
      <c r="P6" s="78"/>
      <c r="Q6" s="78"/>
      <c r="R6" s="78"/>
      <c r="S6" s="78"/>
      <c r="T6" s="78"/>
      <c r="U6" s="78"/>
      <c r="V6" s="78"/>
    </row>
    <row r="7" spans="1:22" ht="15">
      <c r="A7" s="83" t="s">
        <v>1502</v>
      </c>
      <c r="B7" s="78">
        <v>2</v>
      </c>
      <c r="C7" s="83" t="s">
        <v>385</v>
      </c>
      <c r="D7" s="78">
        <v>2</v>
      </c>
      <c r="E7" s="78"/>
      <c r="F7" s="78"/>
      <c r="G7" s="78"/>
      <c r="H7" s="78"/>
      <c r="I7" s="78"/>
      <c r="J7" s="78"/>
      <c r="K7" s="78"/>
      <c r="L7" s="78"/>
      <c r="M7" s="78"/>
      <c r="N7" s="78"/>
      <c r="O7" s="78"/>
      <c r="P7" s="78"/>
      <c r="Q7" s="78"/>
      <c r="R7" s="78"/>
      <c r="S7" s="78"/>
      <c r="T7" s="78"/>
      <c r="U7" s="78"/>
      <c r="V7" s="78"/>
    </row>
    <row r="8" spans="1:22" ht="15">
      <c r="A8" s="83" t="s">
        <v>1503</v>
      </c>
      <c r="B8" s="78">
        <v>2</v>
      </c>
      <c r="C8" s="83" t="s">
        <v>406</v>
      </c>
      <c r="D8" s="78">
        <v>1</v>
      </c>
      <c r="E8" s="78"/>
      <c r="F8" s="78"/>
      <c r="G8" s="78"/>
      <c r="H8" s="78"/>
      <c r="I8" s="78"/>
      <c r="J8" s="78"/>
      <c r="K8" s="78"/>
      <c r="L8" s="78"/>
      <c r="M8" s="78"/>
      <c r="N8" s="78"/>
      <c r="O8" s="78"/>
      <c r="P8" s="78"/>
      <c r="Q8" s="78"/>
      <c r="R8" s="78"/>
      <c r="S8" s="78"/>
      <c r="T8" s="78"/>
      <c r="U8" s="78"/>
      <c r="V8" s="78"/>
    </row>
    <row r="9" spans="1:22" ht="15">
      <c r="A9" s="83" t="s">
        <v>391</v>
      </c>
      <c r="B9" s="78">
        <v>2</v>
      </c>
      <c r="C9" s="83" t="s">
        <v>407</v>
      </c>
      <c r="D9" s="78">
        <v>1</v>
      </c>
      <c r="E9" s="78"/>
      <c r="F9" s="78"/>
      <c r="G9" s="78"/>
      <c r="H9" s="78"/>
      <c r="I9" s="78"/>
      <c r="J9" s="78"/>
      <c r="K9" s="78"/>
      <c r="L9" s="78"/>
      <c r="M9" s="78"/>
      <c r="N9" s="78"/>
      <c r="O9" s="78"/>
      <c r="P9" s="78"/>
      <c r="Q9" s="78"/>
      <c r="R9" s="78"/>
      <c r="S9" s="78"/>
      <c r="T9" s="78"/>
      <c r="U9" s="78"/>
      <c r="V9" s="78"/>
    </row>
    <row r="10" spans="1:22" ht="15">
      <c r="A10" s="83" t="s">
        <v>384</v>
      </c>
      <c r="B10" s="78">
        <v>2</v>
      </c>
      <c r="C10" s="83" t="s">
        <v>408</v>
      </c>
      <c r="D10" s="78">
        <v>1</v>
      </c>
      <c r="E10" s="78"/>
      <c r="F10" s="78"/>
      <c r="G10" s="78"/>
      <c r="H10" s="78"/>
      <c r="I10" s="78"/>
      <c r="J10" s="78"/>
      <c r="K10" s="78"/>
      <c r="L10" s="78"/>
      <c r="M10" s="78"/>
      <c r="N10" s="78"/>
      <c r="O10" s="78"/>
      <c r="P10" s="78"/>
      <c r="Q10" s="78"/>
      <c r="R10" s="78"/>
      <c r="S10" s="78"/>
      <c r="T10" s="78"/>
      <c r="U10" s="78"/>
      <c r="V10" s="78"/>
    </row>
    <row r="11" spans="1:22" ht="15">
      <c r="A11" s="83" t="s">
        <v>397</v>
      </c>
      <c r="B11" s="78">
        <v>1</v>
      </c>
      <c r="C11" s="83" t="s">
        <v>409</v>
      </c>
      <c r="D11" s="78">
        <v>1</v>
      </c>
      <c r="E11" s="78"/>
      <c r="F11" s="78"/>
      <c r="G11" s="78"/>
      <c r="H11" s="78"/>
      <c r="I11" s="78"/>
      <c r="J11" s="78"/>
      <c r="K11" s="78"/>
      <c r="L11" s="78"/>
      <c r="M11" s="78"/>
      <c r="N11" s="78"/>
      <c r="O11" s="78"/>
      <c r="P11" s="78"/>
      <c r="Q11" s="78"/>
      <c r="R11" s="78"/>
      <c r="S11" s="78"/>
      <c r="T11" s="78"/>
      <c r="U11" s="78"/>
      <c r="V11" s="78"/>
    </row>
    <row r="14" spans="1:22" ht="15" customHeight="1">
      <c r="A14" s="13" t="s">
        <v>1531</v>
      </c>
      <c r="B14" s="13" t="s">
        <v>1504</v>
      </c>
      <c r="C14" s="13" t="s">
        <v>1534</v>
      </c>
      <c r="D14" s="13" t="s">
        <v>1507</v>
      </c>
      <c r="E14" s="13" t="s">
        <v>1535</v>
      </c>
      <c r="F14" s="13" t="s">
        <v>1509</v>
      </c>
      <c r="G14" s="13" t="s">
        <v>1536</v>
      </c>
      <c r="H14" s="13" t="s">
        <v>1511</v>
      </c>
      <c r="I14" s="78" t="s">
        <v>1537</v>
      </c>
      <c r="J14" s="78" t="s">
        <v>1513</v>
      </c>
      <c r="K14" s="13" t="s">
        <v>1538</v>
      </c>
      <c r="L14" s="13" t="s">
        <v>1515</v>
      </c>
      <c r="M14" s="13" t="s">
        <v>1539</v>
      </c>
      <c r="N14" s="13" t="s">
        <v>1517</v>
      </c>
      <c r="O14" s="78" t="s">
        <v>1540</v>
      </c>
      <c r="P14" s="78" t="s">
        <v>1519</v>
      </c>
      <c r="Q14" s="13" t="s">
        <v>1541</v>
      </c>
      <c r="R14" s="13" t="s">
        <v>1521</v>
      </c>
      <c r="S14" s="78" t="s">
        <v>1542</v>
      </c>
      <c r="T14" s="78" t="s">
        <v>1523</v>
      </c>
      <c r="U14" s="78" t="s">
        <v>1543</v>
      </c>
      <c r="V14" s="78" t="s">
        <v>1524</v>
      </c>
    </row>
    <row r="15" spans="1:22" ht="15">
      <c r="A15" s="78" t="s">
        <v>411</v>
      </c>
      <c r="B15" s="78">
        <v>28</v>
      </c>
      <c r="C15" s="78" t="s">
        <v>411</v>
      </c>
      <c r="D15" s="78">
        <v>22</v>
      </c>
      <c r="E15" s="78" t="s">
        <v>411</v>
      </c>
      <c r="F15" s="78">
        <v>2</v>
      </c>
      <c r="G15" s="78" t="s">
        <v>411</v>
      </c>
      <c r="H15" s="78">
        <v>2</v>
      </c>
      <c r="I15" s="78"/>
      <c r="J15" s="78"/>
      <c r="K15" s="78" t="s">
        <v>416</v>
      </c>
      <c r="L15" s="78">
        <v>1</v>
      </c>
      <c r="M15" s="78" t="s">
        <v>412</v>
      </c>
      <c r="N15" s="78">
        <v>1</v>
      </c>
      <c r="O15" s="78"/>
      <c r="P15" s="78"/>
      <c r="Q15" s="78" t="s">
        <v>414</v>
      </c>
      <c r="R15" s="78">
        <v>1</v>
      </c>
      <c r="S15" s="78"/>
      <c r="T15" s="78"/>
      <c r="U15" s="78"/>
      <c r="V15" s="78"/>
    </row>
    <row r="16" spans="1:22" ht="15">
      <c r="A16" s="78" t="s">
        <v>418</v>
      </c>
      <c r="B16" s="78">
        <v>6</v>
      </c>
      <c r="C16" s="78" t="s">
        <v>418</v>
      </c>
      <c r="D16" s="78">
        <v>5</v>
      </c>
      <c r="E16" s="78" t="s">
        <v>410</v>
      </c>
      <c r="F16" s="78">
        <v>2</v>
      </c>
      <c r="G16" s="78"/>
      <c r="H16" s="78"/>
      <c r="I16" s="78"/>
      <c r="J16" s="78"/>
      <c r="K16" s="78"/>
      <c r="L16" s="78"/>
      <c r="M16" s="78"/>
      <c r="N16" s="78"/>
      <c r="O16" s="78"/>
      <c r="P16" s="78"/>
      <c r="Q16" s="78"/>
      <c r="R16" s="78"/>
      <c r="S16" s="78"/>
      <c r="T16" s="78"/>
      <c r="U16" s="78"/>
      <c r="V16" s="78"/>
    </row>
    <row r="17" spans="1:22" ht="15">
      <c r="A17" s="78" t="s">
        <v>414</v>
      </c>
      <c r="B17" s="78">
        <v>3</v>
      </c>
      <c r="C17" s="78" t="s">
        <v>1532</v>
      </c>
      <c r="D17" s="78">
        <v>2</v>
      </c>
      <c r="E17" s="78" t="s">
        <v>418</v>
      </c>
      <c r="F17" s="78">
        <v>1</v>
      </c>
      <c r="G17" s="78"/>
      <c r="H17" s="78"/>
      <c r="I17" s="78"/>
      <c r="J17" s="78"/>
      <c r="K17" s="78"/>
      <c r="L17" s="78"/>
      <c r="M17" s="78"/>
      <c r="N17" s="78"/>
      <c r="O17" s="78"/>
      <c r="P17" s="78"/>
      <c r="Q17" s="78"/>
      <c r="R17" s="78"/>
      <c r="S17" s="78"/>
      <c r="T17" s="78"/>
      <c r="U17" s="78"/>
      <c r="V17" s="78"/>
    </row>
    <row r="18" spans="1:22" ht="15">
      <c r="A18" s="78" t="s">
        <v>1532</v>
      </c>
      <c r="B18" s="78">
        <v>2</v>
      </c>
      <c r="C18" s="78" t="s">
        <v>1533</v>
      </c>
      <c r="D18" s="78">
        <v>2</v>
      </c>
      <c r="E18" s="78"/>
      <c r="F18" s="78"/>
      <c r="G18" s="78"/>
      <c r="H18" s="78"/>
      <c r="I18" s="78"/>
      <c r="J18" s="78"/>
      <c r="K18" s="78"/>
      <c r="L18" s="78"/>
      <c r="M18" s="78"/>
      <c r="N18" s="78"/>
      <c r="O18" s="78"/>
      <c r="P18" s="78"/>
      <c r="Q18" s="78"/>
      <c r="R18" s="78"/>
      <c r="S18" s="78"/>
      <c r="T18" s="78"/>
      <c r="U18" s="78"/>
      <c r="V18" s="78"/>
    </row>
    <row r="19" spans="1:22" ht="15">
      <c r="A19" s="78" t="s">
        <v>1533</v>
      </c>
      <c r="B19" s="78">
        <v>2</v>
      </c>
      <c r="C19" s="78" t="s">
        <v>413</v>
      </c>
      <c r="D19" s="78">
        <v>1</v>
      </c>
      <c r="E19" s="78"/>
      <c r="F19" s="78"/>
      <c r="G19" s="78"/>
      <c r="H19" s="78"/>
      <c r="I19" s="78"/>
      <c r="J19" s="78"/>
      <c r="K19" s="78"/>
      <c r="L19" s="78"/>
      <c r="M19" s="78"/>
      <c r="N19" s="78"/>
      <c r="O19" s="78"/>
      <c r="P19" s="78"/>
      <c r="Q19" s="78"/>
      <c r="R19" s="78"/>
      <c r="S19" s="78"/>
      <c r="T19" s="78"/>
      <c r="U19" s="78"/>
      <c r="V19" s="78"/>
    </row>
    <row r="20" spans="1:22" ht="15">
      <c r="A20" s="78" t="s">
        <v>410</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417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416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415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413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1549</v>
      </c>
      <c r="B27" s="13" t="s">
        <v>1504</v>
      </c>
      <c r="C27" s="13" t="s">
        <v>1559</v>
      </c>
      <c r="D27" s="13" t="s">
        <v>1507</v>
      </c>
      <c r="E27" s="13" t="s">
        <v>1562</v>
      </c>
      <c r="F27" s="13" t="s">
        <v>1509</v>
      </c>
      <c r="G27" s="13" t="s">
        <v>1566</v>
      </c>
      <c r="H27" s="13" t="s">
        <v>1511</v>
      </c>
      <c r="I27" s="13" t="s">
        <v>1567</v>
      </c>
      <c r="J27" s="13" t="s">
        <v>1513</v>
      </c>
      <c r="K27" s="13" t="s">
        <v>1568</v>
      </c>
      <c r="L27" s="13" t="s">
        <v>1515</v>
      </c>
      <c r="M27" s="13" t="s">
        <v>1571</v>
      </c>
      <c r="N27" s="13" t="s">
        <v>1517</v>
      </c>
      <c r="O27" s="13" t="s">
        <v>1575</v>
      </c>
      <c r="P27" s="13" t="s">
        <v>1519</v>
      </c>
      <c r="Q27" s="13" t="s">
        <v>1576</v>
      </c>
      <c r="R27" s="13" t="s">
        <v>1521</v>
      </c>
      <c r="S27" s="78" t="s">
        <v>1578</v>
      </c>
      <c r="T27" s="78" t="s">
        <v>1523</v>
      </c>
      <c r="U27" s="13" t="s">
        <v>1579</v>
      </c>
      <c r="V27" s="13" t="s">
        <v>1524</v>
      </c>
    </row>
    <row r="28" spans="1:22" ht="15">
      <c r="A28" s="78" t="s">
        <v>1550</v>
      </c>
      <c r="B28" s="78">
        <v>34</v>
      </c>
      <c r="C28" s="78" t="s">
        <v>1550</v>
      </c>
      <c r="D28" s="78">
        <v>26</v>
      </c>
      <c r="E28" s="78" t="s">
        <v>263</v>
      </c>
      <c r="F28" s="78">
        <v>4</v>
      </c>
      <c r="G28" s="78" t="s">
        <v>263</v>
      </c>
      <c r="H28" s="78">
        <v>2</v>
      </c>
      <c r="I28" s="78" t="s">
        <v>1556</v>
      </c>
      <c r="J28" s="78">
        <v>5</v>
      </c>
      <c r="K28" s="78" t="s">
        <v>1555</v>
      </c>
      <c r="L28" s="78">
        <v>1</v>
      </c>
      <c r="M28" s="78" t="s">
        <v>1572</v>
      </c>
      <c r="N28" s="78">
        <v>2</v>
      </c>
      <c r="O28" s="78" t="s">
        <v>445</v>
      </c>
      <c r="P28" s="78">
        <v>1</v>
      </c>
      <c r="Q28" s="78" t="s">
        <v>1555</v>
      </c>
      <c r="R28" s="78">
        <v>1</v>
      </c>
      <c r="S28" s="78"/>
      <c r="T28" s="78"/>
      <c r="U28" s="78" t="s">
        <v>263</v>
      </c>
      <c r="V28" s="78">
        <v>4</v>
      </c>
    </row>
    <row r="29" spans="1:22" ht="15">
      <c r="A29" s="78" t="s">
        <v>263</v>
      </c>
      <c r="B29" s="78">
        <v>34</v>
      </c>
      <c r="C29" s="78" t="s">
        <v>1551</v>
      </c>
      <c r="D29" s="78">
        <v>14</v>
      </c>
      <c r="E29" s="78" t="s">
        <v>1550</v>
      </c>
      <c r="F29" s="78">
        <v>2</v>
      </c>
      <c r="G29" s="78" t="s">
        <v>1550</v>
      </c>
      <c r="H29" s="78">
        <v>2</v>
      </c>
      <c r="I29" s="78" t="s">
        <v>263</v>
      </c>
      <c r="J29" s="78">
        <v>5</v>
      </c>
      <c r="K29" s="78" t="s">
        <v>1569</v>
      </c>
      <c r="L29" s="78">
        <v>1</v>
      </c>
      <c r="M29" s="78" t="s">
        <v>1573</v>
      </c>
      <c r="N29" s="78">
        <v>2</v>
      </c>
      <c r="O29" s="78"/>
      <c r="P29" s="78"/>
      <c r="Q29" s="78" t="s">
        <v>1577</v>
      </c>
      <c r="R29" s="78">
        <v>1</v>
      </c>
      <c r="S29" s="78"/>
      <c r="T29" s="78"/>
      <c r="U29" s="78"/>
      <c r="V29" s="78"/>
    </row>
    <row r="30" spans="1:22" ht="15">
      <c r="A30" s="78" t="s">
        <v>1551</v>
      </c>
      <c r="B30" s="78">
        <v>14</v>
      </c>
      <c r="C30" s="78" t="s">
        <v>263</v>
      </c>
      <c r="D30" s="78">
        <v>14</v>
      </c>
      <c r="E30" s="78" t="s">
        <v>1552</v>
      </c>
      <c r="F30" s="78">
        <v>2</v>
      </c>
      <c r="G30" s="78" t="s">
        <v>1553</v>
      </c>
      <c r="H30" s="78">
        <v>2</v>
      </c>
      <c r="I30" s="78"/>
      <c r="J30" s="78"/>
      <c r="K30" s="78" t="s">
        <v>1570</v>
      </c>
      <c r="L30" s="78">
        <v>1</v>
      </c>
      <c r="M30" s="78" t="s">
        <v>1564</v>
      </c>
      <c r="N30" s="78">
        <v>1</v>
      </c>
      <c r="O30" s="78"/>
      <c r="P30" s="78"/>
      <c r="Q30" s="78" t="s">
        <v>1552</v>
      </c>
      <c r="R30" s="78">
        <v>1</v>
      </c>
      <c r="S30" s="78"/>
      <c r="T30" s="78"/>
      <c r="U30" s="78"/>
      <c r="V30" s="78"/>
    </row>
    <row r="31" spans="1:22" ht="15">
      <c r="A31" s="78" t="s">
        <v>1552</v>
      </c>
      <c r="B31" s="78">
        <v>14</v>
      </c>
      <c r="C31" s="78" t="s">
        <v>1552</v>
      </c>
      <c r="D31" s="78">
        <v>8</v>
      </c>
      <c r="E31" s="78" t="s">
        <v>1563</v>
      </c>
      <c r="F31" s="78">
        <v>2</v>
      </c>
      <c r="G31" s="78"/>
      <c r="H31" s="78"/>
      <c r="I31" s="78"/>
      <c r="J31" s="78"/>
      <c r="K31" s="78"/>
      <c r="L31" s="78"/>
      <c r="M31" s="78" t="s">
        <v>1574</v>
      </c>
      <c r="N31" s="78">
        <v>1</v>
      </c>
      <c r="O31" s="78"/>
      <c r="P31" s="78"/>
      <c r="Q31" s="78"/>
      <c r="R31" s="78"/>
      <c r="S31" s="78"/>
      <c r="T31" s="78"/>
      <c r="U31" s="78"/>
      <c r="V31" s="78"/>
    </row>
    <row r="32" spans="1:22" ht="15">
      <c r="A32" s="78" t="s">
        <v>1553</v>
      </c>
      <c r="B32" s="78">
        <v>11</v>
      </c>
      <c r="C32" s="78" t="s">
        <v>1553</v>
      </c>
      <c r="D32" s="78">
        <v>6</v>
      </c>
      <c r="E32" s="78" t="s">
        <v>1557</v>
      </c>
      <c r="F32" s="78">
        <v>2</v>
      </c>
      <c r="G32" s="78"/>
      <c r="H32" s="78"/>
      <c r="I32" s="78"/>
      <c r="J32" s="78"/>
      <c r="K32" s="78"/>
      <c r="L32" s="78"/>
      <c r="M32" s="78" t="s">
        <v>1552</v>
      </c>
      <c r="N32" s="78">
        <v>1</v>
      </c>
      <c r="O32" s="78"/>
      <c r="P32" s="78"/>
      <c r="Q32" s="78"/>
      <c r="R32" s="78"/>
      <c r="S32" s="78"/>
      <c r="T32" s="78"/>
      <c r="U32" s="78"/>
      <c r="V32" s="78"/>
    </row>
    <row r="33" spans="1:22" ht="15">
      <c r="A33" s="78" t="s">
        <v>1554</v>
      </c>
      <c r="B33" s="78">
        <v>7</v>
      </c>
      <c r="C33" s="78" t="s">
        <v>1554</v>
      </c>
      <c r="D33" s="78">
        <v>6</v>
      </c>
      <c r="E33" s="78" t="s">
        <v>437</v>
      </c>
      <c r="F33" s="78">
        <v>1</v>
      </c>
      <c r="G33" s="78"/>
      <c r="H33" s="78"/>
      <c r="I33" s="78"/>
      <c r="J33" s="78"/>
      <c r="K33" s="78"/>
      <c r="L33" s="78"/>
      <c r="M33" s="78"/>
      <c r="N33" s="78"/>
      <c r="O33" s="78"/>
      <c r="P33" s="78"/>
      <c r="Q33" s="78"/>
      <c r="R33" s="78"/>
      <c r="S33" s="78"/>
      <c r="T33" s="78"/>
      <c r="U33" s="78"/>
      <c r="V33" s="78"/>
    </row>
    <row r="34" spans="1:22" ht="15">
      <c r="A34" s="78" t="s">
        <v>1555</v>
      </c>
      <c r="B34" s="78">
        <v>7</v>
      </c>
      <c r="C34" s="78" t="s">
        <v>1555</v>
      </c>
      <c r="D34" s="78">
        <v>3</v>
      </c>
      <c r="E34" s="78" t="s">
        <v>1564</v>
      </c>
      <c r="F34" s="78">
        <v>1</v>
      </c>
      <c r="G34" s="78"/>
      <c r="H34" s="78"/>
      <c r="I34" s="78"/>
      <c r="J34" s="78"/>
      <c r="K34" s="78"/>
      <c r="L34" s="78"/>
      <c r="M34" s="78"/>
      <c r="N34" s="78"/>
      <c r="O34" s="78"/>
      <c r="P34" s="78"/>
      <c r="Q34" s="78"/>
      <c r="R34" s="78"/>
      <c r="S34" s="78"/>
      <c r="T34" s="78"/>
      <c r="U34" s="78"/>
      <c r="V34" s="78"/>
    </row>
    <row r="35" spans="1:22" ht="15">
      <c r="A35" s="78" t="s">
        <v>1556</v>
      </c>
      <c r="B35" s="78">
        <v>5</v>
      </c>
      <c r="C35" s="78" t="s">
        <v>1558</v>
      </c>
      <c r="D35" s="78">
        <v>2</v>
      </c>
      <c r="E35" s="78" t="s">
        <v>1565</v>
      </c>
      <c r="F35" s="78">
        <v>1</v>
      </c>
      <c r="G35" s="78"/>
      <c r="H35" s="78"/>
      <c r="I35" s="78"/>
      <c r="J35" s="78"/>
      <c r="K35" s="78"/>
      <c r="L35" s="78"/>
      <c r="M35" s="78"/>
      <c r="N35" s="78"/>
      <c r="O35" s="78"/>
      <c r="P35" s="78"/>
      <c r="Q35" s="78"/>
      <c r="R35" s="78"/>
      <c r="S35" s="78"/>
      <c r="T35" s="78"/>
      <c r="U35" s="78"/>
      <c r="V35" s="78"/>
    </row>
    <row r="36" spans="1:22" ht="15">
      <c r="A36" s="78" t="s">
        <v>1557</v>
      </c>
      <c r="B36" s="78">
        <v>3</v>
      </c>
      <c r="C36" s="78" t="s">
        <v>1560</v>
      </c>
      <c r="D36" s="78">
        <v>1</v>
      </c>
      <c r="E36" s="78" t="s">
        <v>1554</v>
      </c>
      <c r="F36" s="78">
        <v>1</v>
      </c>
      <c r="G36" s="78"/>
      <c r="H36" s="78"/>
      <c r="I36" s="78"/>
      <c r="J36" s="78"/>
      <c r="K36" s="78"/>
      <c r="L36" s="78"/>
      <c r="M36" s="78"/>
      <c r="N36" s="78"/>
      <c r="O36" s="78"/>
      <c r="P36" s="78"/>
      <c r="Q36" s="78"/>
      <c r="R36" s="78"/>
      <c r="S36" s="78"/>
      <c r="T36" s="78"/>
      <c r="U36" s="78"/>
      <c r="V36" s="78"/>
    </row>
    <row r="37" spans="1:22" ht="15">
      <c r="A37" s="78" t="s">
        <v>1558</v>
      </c>
      <c r="B37" s="78">
        <v>2</v>
      </c>
      <c r="C37" s="78" t="s">
        <v>1561</v>
      </c>
      <c r="D37" s="78">
        <v>1</v>
      </c>
      <c r="E37" s="78" t="s">
        <v>1553</v>
      </c>
      <c r="F37" s="78">
        <v>1</v>
      </c>
      <c r="G37" s="78"/>
      <c r="H37" s="78"/>
      <c r="I37" s="78"/>
      <c r="J37" s="78"/>
      <c r="K37" s="78"/>
      <c r="L37" s="78"/>
      <c r="M37" s="78"/>
      <c r="N37" s="78"/>
      <c r="O37" s="78"/>
      <c r="P37" s="78"/>
      <c r="Q37" s="78"/>
      <c r="R37" s="78"/>
      <c r="S37" s="78"/>
      <c r="T37" s="78"/>
      <c r="U37" s="78"/>
      <c r="V37" s="78"/>
    </row>
    <row r="40" spans="1:22" ht="15" customHeight="1">
      <c r="A40" s="13" t="s">
        <v>1585</v>
      </c>
      <c r="B40" s="13" t="s">
        <v>1504</v>
      </c>
      <c r="C40" s="13" t="s">
        <v>1593</v>
      </c>
      <c r="D40" s="13" t="s">
        <v>1507</v>
      </c>
      <c r="E40" s="13" t="s">
        <v>1599</v>
      </c>
      <c r="F40" s="13" t="s">
        <v>1509</v>
      </c>
      <c r="G40" s="13" t="s">
        <v>1608</v>
      </c>
      <c r="H40" s="13" t="s">
        <v>1511</v>
      </c>
      <c r="I40" s="13" t="s">
        <v>1616</v>
      </c>
      <c r="J40" s="13" t="s">
        <v>1513</v>
      </c>
      <c r="K40" s="78" t="s">
        <v>1621</v>
      </c>
      <c r="L40" s="78" t="s">
        <v>1515</v>
      </c>
      <c r="M40" s="13" t="s">
        <v>1622</v>
      </c>
      <c r="N40" s="13" t="s">
        <v>1517</v>
      </c>
      <c r="O40" s="78" t="s">
        <v>1628</v>
      </c>
      <c r="P40" s="78" t="s">
        <v>1519</v>
      </c>
      <c r="Q40" s="13" t="s">
        <v>1629</v>
      </c>
      <c r="R40" s="13" t="s">
        <v>1521</v>
      </c>
      <c r="S40" s="13" t="s">
        <v>1635</v>
      </c>
      <c r="T40" s="13" t="s">
        <v>1523</v>
      </c>
      <c r="U40" s="13" t="s">
        <v>1644</v>
      </c>
      <c r="V40" s="13" t="s">
        <v>1524</v>
      </c>
    </row>
    <row r="41" spans="1:22" ht="15">
      <c r="A41" s="85" t="s">
        <v>1586</v>
      </c>
      <c r="B41" s="85">
        <v>58</v>
      </c>
      <c r="C41" s="85" t="s">
        <v>1591</v>
      </c>
      <c r="D41" s="85">
        <v>26</v>
      </c>
      <c r="E41" s="85" t="s">
        <v>1577</v>
      </c>
      <c r="F41" s="85">
        <v>10</v>
      </c>
      <c r="G41" s="85" t="s">
        <v>1564</v>
      </c>
      <c r="H41" s="85">
        <v>10</v>
      </c>
      <c r="I41" s="85" t="s">
        <v>1617</v>
      </c>
      <c r="J41" s="85">
        <v>5</v>
      </c>
      <c r="K41" s="85"/>
      <c r="L41" s="85"/>
      <c r="M41" s="85" t="s">
        <v>1564</v>
      </c>
      <c r="N41" s="85">
        <v>3</v>
      </c>
      <c r="O41" s="85"/>
      <c r="P41" s="85"/>
      <c r="Q41" s="85" t="s">
        <v>1630</v>
      </c>
      <c r="R41" s="85">
        <v>4</v>
      </c>
      <c r="S41" s="85" t="s">
        <v>255</v>
      </c>
      <c r="T41" s="85">
        <v>4</v>
      </c>
      <c r="U41" s="85" t="s">
        <v>1645</v>
      </c>
      <c r="V41" s="85">
        <v>4</v>
      </c>
    </row>
    <row r="42" spans="1:22" ht="15">
      <c r="A42" s="85" t="s">
        <v>1587</v>
      </c>
      <c r="B42" s="85">
        <v>23</v>
      </c>
      <c r="C42" s="85" t="s">
        <v>1570</v>
      </c>
      <c r="D42" s="85">
        <v>19</v>
      </c>
      <c r="E42" s="85" t="s">
        <v>260</v>
      </c>
      <c r="F42" s="85">
        <v>4</v>
      </c>
      <c r="G42" s="85" t="s">
        <v>1565</v>
      </c>
      <c r="H42" s="85">
        <v>10</v>
      </c>
      <c r="I42" s="85" t="s">
        <v>1618</v>
      </c>
      <c r="J42" s="85">
        <v>5</v>
      </c>
      <c r="K42" s="85"/>
      <c r="L42" s="85"/>
      <c r="M42" s="85" t="s">
        <v>1565</v>
      </c>
      <c r="N42" s="85">
        <v>3</v>
      </c>
      <c r="O42" s="85"/>
      <c r="P42" s="85"/>
      <c r="Q42" s="85" t="s">
        <v>297</v>
      </c>
      <c r="R42" s="85">
        <v>4</v>
      </c>
      <c r="S42" s="85" t="s">
        <v>263</v>
      </c>
      <c r="T42" s="85">
        <v>4</v>
      </c>
      <c r="U42" s="85" t="s">
        <v>1646</v>
      </c>
      <c r="V42" s="85">
        <v>4</v>
      </c>
    </row>
    <row r="43" spans="1:22" ht="15">
      <c r="A43" s="85" t="s">
        <v>1588</v>
      </c>
      <c r="B43" s="85">
        <v>1</v>
      </c>
      <c r="C43" s="85" t="s">
        <v>1594</v>
      </c>
      <c r="D43" s="85">
        <v>14</v>
      </c>
      <c r="E43" s="85" t="s">
        <v>1600</v>
      </c>
      <c r="F43" s="85">
        <v>4</v>
      </c>
      <c r="G43" s="85" t="s">
        <v>1609</v>
      </c>
      <c r="H43" s="85">
        <v>8</v>
      </c>
      <c r="I43" s="85" t="s">
        <v>1619</v>
      </c>
      <c r="J43" s="85">
        <v>5</v>
      </c>
      <c r="K43" s="85"/>
      <c r="L43" s="85"/>
      <c r="M43" s="85" t="s">
        <v>278</v>
      </c>
      <c r="N43" s="85">
        <v>3</v>
      </c>
      <c r="O43" s="85"/>
      <c r="P43" s="85"/>
      <c r="Q43" s="85" t="s">
        <v>1631</v>
      </c>
      <c r="R43" s="85">
        <v>4</v>
      </c>
      <c r="S43" s="85" t="s">
        <v>1636</v>
      </c>
      <c r="T43" s="85">
        <v>4</v>
      </c>
      <c r="U43" s="85" t="s">
        <v>1647</v>
      </c>
      <c r="V43" s="85">
        <v>4</v>
      </c>
    </row>
    <row r="44" spans="1:22" ht="15">
      <c r="A44" s="85" t="s">
        <v>1589</v>
      </c>
      <c r="B44" s="85">
        <v>2134</v>
      </c>
      <c r="C44" s="85" t="s">
        <v>1595</v>
      </c>
      <c r="D44" s="85">
        <v>14</v>
      </c>
      <c r="E44" s="85" t="s">
        <v>1601</v>
      </c>
      <c r="F44" s="85">
        <v>4</v>
      </c>
      <c r="G44" s="85" t="s">
        <v>1610</v>
      </c>
      <c r="H44" s="85">
        <v>8</v>
      </c>
      <c r="I44" s="85" t="s">
        <v>1620</v>
      </c>
      <c r="J44" s="85">
        <v>5</v>
      </c>
      <c r="K44" s="85"/>
      <c r="L44" s="85"/>
      <c r="M44" s="85" t="s">
        <v>263</v>
      </c>
      <c r="N44" s="85">
        <v>3</v>
      </c>
      <c r="O44" s="85"/>
      <c r="P44" s="85"/>
      <c r="Q44" s="85" t="s">
        <v>1564</v>
      </c>
      <c r="R44" s="85">
        <v>4</v>
      </c>
      <c r="S44" s="85" t="s">
        <v>1637</v>
      </c>
      <c r="T44" s="85">
        <v>4</v>
      </c>
      <c r="U44" s="85" t="s">
        <v>1648</v>
      </c>
      <c r="V44" s="85">
        <v>4</v>
      </c>
    </row>
    <row r="45" spans="1:22" ht="15">
      <c r="A45" s="85" t="s">
        <v>1590</v>
      </c>
      <c r="B45" s="85">
        <v>2215</v>
      </c>
      <c r="C45" s="85" t="s">
        <v>1592</v>
      </c>
      <c r="D45" s="85">
        <v>14</v>
      </c>
      <c r="E45" s="85" t="s">
        <v>1602</v>
      </c>
      <c r="F45" s="85">
        <v>4</v>
      </c>
      <c r="G45" s="85" t="s">
        <v>1611</v>
      </c>
      <c r="H45" s="85">
        <v>8</v>
      </c>
      <c r="I45" s="85" t="s">
        <v>293</v>
      </c>
      <c r="J45" s="85">
        <v>5</v>
      </c>
      <c r="K45" s="85"/>
      <c r="L45" s="85"/>
      <c r="M45" s="85" t="s">
        <v>1623</v>
      </c>
      <c r="N45" s="85">
        <v>2</v>
      </c>
      <c r="O45" s="85"/>
      <c r="P45" s="85"/>
      <c r="Q45" s="85" t="s">
        <v>1565</v>
      </c>
      <c r="R45" s="85">
        <v>4</v>
      </c>
      <c r="S45" s="85" t="s">
        <v>1638</v>
      </c>
      <c r="T45" s="85">
        <v>3</v>
      </c>
      <c r="U45" s="85" t="s">
        <v>1592</v>
      </c>
      <c r="V45" s="85">
        <v>4</v>
      </c>
    </row>
    <row r="46" spans="1:22" ht="15">
      <c r="A46" s="85" t="s">
        <v>1564</v>
      </c>
      <c r="B46" s="85">
        <v>37</v>
      </c>
      <c r="C46" s="85" t="s">
        <v>1596</v>
      </c>
      <c r="D46" s="85">
        <v>13</v>
      </c>
      <c r="E46" s="85" t="s">
        <v>1603</v>
      </c>
      <c r="F46" s="85">
        <v>4</v>
      </c>
      <c r="G46" s="85" t="s">
        <v>1612</v>
      </c>
      <c r="H46" s="85">
        <v>8</v>
      </c>
      <c r="I46" s="85" t="s">
        <v>1592</v>
      </c>
      <c r="J46" s="85">
        <v>5</v>
      </c>
      <c r="K46" s="85"/>
      <c r="L46" s="85"/>
      <c r="M46" s="85" t="s">
        <v>1624</v>
      </c>
      <c r="N46" s="85">
        <v>2</v>
      </c>
      <c r="O46" s="85"/>
      <c r="P46" s="85"/>
      <c r="Q46" s="85" t="s">
        <v>1613</v>
      </c>
      <c r="R46" s="85">
        <v>4</v>
      </c>
      <c r="S46" s="85" t="s">
        <v>1639</v>
      </c>
      <c r="T46" s="85">
        <v>3</v>
      </c>
      <c r="U46" s="85" t="s">
        <v>1649</v>
      </c>
      <c r="V46" s="85">
        <v>4</v>
      </c>
    </row>
    <row r="47" spans="1:22" ht="15">
      <c r="A47" s="85" t="s">
        <v>1565</v>
      </c>
      <c r="B47" s="85">
        <v>37</v>
      </c>
      <c r="C47" s="85" t="s">
        <v>1564</v>
      </c>
      <c r="D47" s="85">
        <v>13</v>
      </c>
      <c r="E47" s="85" t="s">
        <v>1604</v>
      </c>
      <c r="F47" s="85">
        <v>4</v>
      </c>
      <c r="G47" s="85" t="s">
        <v>1613</v>
      </c>
      <c r="H47" s="85">
        <v>8</v>
      </c>
      <c r="I47" s="85" t="s">
        <v>292</v>
      </c>
      <c r="J47" s="85">
        <v>5</v>
      </c>
      <c r="K47" s="85"/>
      <c r="L47" s="85"/>
      <c r="M47" s="85" t="s">
        <v>1625</v>
      </c>
      <c r="N47" s="85">
        <v>2</v>
      </c>
      <c r="O47" s="85"/>
      <c r="P47" s="85"/>
      <c r="Q47" s="85" t="s">
        <v>1615</v>
      </c>
      <c r="R47" s="85">
        <v>4</v>
      </c>
      <c r="S47" s="85" t="s">
        <v>1640</v>
      </c>
      <c r="T47" s="85">
        <v>3</v>
      </c>
      <c r="U47" s="85" t="s">
        <v>1650</v>
      </c>
      <c r="V47" s="85">
        <v>4</v>
      </c>
    </row>
    <row r="48" spans="1:22" ht="15">
      <c r="A48" s="85" t="s">
        <v>1591</v>
      </c>
      <c r="B48" s="85">
        <v>34</v>
      </c>
      <c r="C48" s="85" t="s">
        <v>1565</v>
      </c>
      <c r="D48" s="85">
        <v>13</v>
      </c>
      <c r="E48" s="85" t="s">
        <v>1605</v>
      </c>
      <c r="F48" s="85">
        <v>4</v>
      </c>
      <c r="G48" s="85" t="s">
        <v>1605</v>
      </c>
      <c r="H48" s="85">
        <v>8</v>
      </c>
      <c r="I48" s="85" t="s">
        <v>241</v>
      </c>
      <c r="J48" s="85">
        <v>4</v>
      </c>
      <c r="K48" s="85"/>
      <c r="L48" s="85"/>
      <c r="M48" s="85" t="s">
        <v>1626</v>
      </c>
      <c r="N48" s="85">
        <v>2</v>
      </c>
      <c r="O48" s="85"/>
      <c r="P48" s="85"/>
      <c r="Q48" s="85" t="s">
        <v>1632</v>
      </c>
      <c r="R48" s="85">
        <v>4</v>
      </c>
      <c r="S48" s="85" t="s">
        <v>1641</v>
      </c>
      <c r="T48" s="85">
        <v>3</v>
      </c>
      <c r="U48" s="85" t="s">
        <v>231</v>
      </c>
      <c r="V48" s="85">
        <v>3</v>
      </c>
    </row>
    <row r="49" spans="1:22" ht="15">
      <c r="A49" s="85" t="s">
        <v>1592</v>
      </c>
      <c r="B49" s="85">
        <v>34</v>
      </c>
      <c r="C49" s="85" t="s">
        <v>1597</v>
      </c>
      <c r="D49" s="85">
        <v>12</v>
      </c>
      <c r="E49" s="85" t="s">
        <v>1606</v>
      </c>
      <c r="F49" s="85">
        <v>4</v>
      </c>
      <c r="G49" s="85" t="s">
        <v>1614</v>
      </c>
      <c r="H49" s="85">
        <v>8</v>
      </c>
      <c r="I49" s="85"/>
      <c r="J49" s="85"/>
      <c r="K49" s="85"/>
      <c r="L49" s="85"/>
      <c r="M49" s="85" t="s">
        <v>1627</v>
      </c>
      <c r="N49" s="85">
        <v>2</v>
      </c>
      <c r="O49" s="85"/>
      <c r="P49" s="85"/>
      <c r="Q49" s="85" t="s">
        <v>1633</v>
      </c>
      <c r="R49" s="85">
        <v>4</v>
      </c>
      <c r="S49" s="85" t="s">
        <v>1642</v>
      </c>
      <c r="T49" s="85">
        <v>3</v>
      </c>
      <c r="U49" s="85"/>
      <c r="V49" s="85"/>
    </row>
    <row r="50" spans="1:22" ht="15">
      <c r="A50" s="85" t="s">
        <v>263</v>
      </c>
      <c r="B50" s="85">
        <v>32</v>
      </c>
      <c r="C50" s="85" t="s">
        <v>1598</v>
      </c>
      <c r="D50" s="85">
        <v>12</v>
      </c>
      <c r="E50" s="85" t="s">
        <v>1607</v>
      </c>
      <c r="F50" s="85">
        <v>4</v>
      </c>
      <c r="G50" s="85" t="s">
        <v>1615</v>
      </c>
      <c r="H50" s="85">
        <v>7</v>
      </c>
      <c r="I50" s="85"/>
      <c r="J50" s="85"/>
      <c r="K50" s="85"/>
      <c r="L50" s="85"/>
      <c r="M50" s="85" t="s">
        <v>277</v>
      </c>
      <c r="N50" s="85">
        <v>2</v>
      </c>
      <c r="O50" s="85"/>
      <c r="P50" s="85"/>
      <c r="Q50" s="85" t="s">
        <v>1634</v>
      </c>
      <c r="R50" s="85">
        <v>4</v>
      </c>
      <c r="S50" s="85" t="s">
        <v>1643</v>
      </c>
      <c r="T50" s="85">
        <v>3</v>
      </c>
      <c r="U50" s="85"/>
      <c r="V50" s="85"/>
    </row>
    <row r="53" spans="1:22" ht="15" customHeight="1">
      <c r="A53" s="13" t="s">
        <v>1664</v>
      </c>
      <c r="B53" s="13" t="s">
        <v>1504</v>
      </c>
      <c r="C53" s="13" t="s">
        <v>1675</v>
      </c>
      <c r="D53" s="13" t="s">
        <v>1507</v>
      </c>
      <c r="E53" s="13" t="s">
        <v>1681</v>
      </c>
      <c r="F53" s="13" t="s">
        <v>1509</v>
      </c>
      <c r="G53" s="13" t="s">
        <v>1692</v>
      </c>
      <c r="H53" s="13" t="s">
        <v>1511</v>
      </c>
      <c r="I53" s="13" t="s">
        <v>1696</v>
      </c>
      <c r="J53" s="13" t="s">
        <v>1513</v>
      </c>
      <c r="K53" s="78" t="s">
        <v>1704</v>
      </c>
      <c r="L53" s="78" t="s">
        <v>1515</v>
      </c>
      <c r="M53" s="13" t="s">
        <v>1705</v>
      </c>
      <c r="N53" s="13" t="s">
        <v>1517</v>
      </c>
      <c r="O53" s="78" t="s">
        <v>1710</v>
      </c>
      <c r="P53" s="78" t="s">
        <v>1519</v>
      </c>
      <c r="Q53" s="13" t="s">
        <v>1711</v>
      </c>
      <c r="R53" s="13" t="s">
        <v>1521</v>
      </c>
      <c r="S53" s="13" t="s">
        <v>1717</v>
      </c>
      <c r="T53" s="13" t="s">
        <v>1523</v>
      </c>
      <c r="U53" s="13" t="s">
        <v>1728</v>
      </c>
      <c r="V53" s="13" t="s">
        <v>1524</v>
      </c>
    </row>
    <row r="54" spans="1:22" ht="15">
      <c r="A54" s="85" t="s">
        <v>1665</v>
      </c>
      <c r="B54" s="85">
        <v>36</v>
      </c>
      <c r="C54" s="85" t="s">
        <v>1670</v>
      </c>
      <c r="D54" s="85">
        <v>14</v>
      </c>
      <c r="E54" s="85" t="s">
        <v>1682</v>
      </c>
      <c r="F54" s="85">
        <v>4</v>
      </c>
      <c r="G54" s="85" t="s">
        <v>1665</v>
      </c>
      <c r="H54" s="85">
        <v>10</v>
      </c>
      <c r="I54" s="85" t="s">
        <v>1697</v>
      </c>
      <c r="J54" s="85">
        <v>5</v>
      </c>
      <c r="K54" s="85"/>
      <c r="L54" s="85"/>
      <c r="M54" s="85" t="s">
        <v>1665</v>
      </c>
      <c r="N54" s="85">
        <v>2</v>
      </c>
      <c r="O54" s="85"/>
      <c r="P54" s="85"/>
      <c r="Q54" s="85" t="s">
        <v>1712</v>
      </c>
      <c r="R54" s="85">
        <v>4</v>
      </c>
      <c r="S54" s="85" t="s">
        <v>1718</v>
      </c>
      <c r="T54" s="85">
        <v>3</v>
      </c>
      <c r="U54" s="85" t="s">
        <v>1729</v>
      </c>
      <c r="V54" s="85">
        <v>4</v>
      </c>
    </row>
    <row r="55" spans="1:22" ht="15">
      <c r="A55" s="85" t="s">
        <v>1666</v>
      </c>
      <c r="B55" s="85">
        <v>22</v>
      </c>
      <c r="C55" s="85" t="s">
        <v>1671</v>
      </c>
      <c r="D55" s="85">
        <v>14</v>
      </c>
      <c r="E55" s="85" t="s">
        <v>1683</v>
      </c>
      <c r="F55" s="85">
        <v>4</v>
      </c>
      <c r="G55" s="85" t="s">
        <v>1672</v>
      </c>
      <c r="H55" s="85">
        <v>8</v>
      </c>
      <c r="I55" s="85" t="s">
        <v>1698</v>
      </c>
      <c r="J55" s="85">
        <v>5</v>
      </c>
      <c r="K55" s="85"/>
      <c r="L55" s="85"/>
      <c r="M55" s="85" t="s">
        <v>1706</v>
      </c>
      <c r="N55" s="85">
        <v>2</v>
      </c>
      <c r="O55" s="85"/>
      <c r="P55" s="85"/>
      <c r="Q55" s="85" t="s">
        <v>1713</v>
      </c>
      <c r="R55" s="85">
        <v>4</v>
      </c>
      <c r="S55" s="85" t="s">
        <v>1719</v>
      </c>
      <c r="T55" s="85">
        <v>3</v>
      </c>
      <c r="U55" s="85" t="s">
        <v>1730</v>
      </c>
      <c r="V55" s="85">
        <v>4</v>
      </c>
    </row>
    <row r="56" spans="1:22" ht="15">
      <c r="A56" s="85" t="s">
        <v>1667</v>
      </c>
      <c r="B56" s="85">
        <v>17</v>
      </c>
      <c r="C56" s="85" t="s">
        <v>1674</v>
      </c>
      <c r="D56" s="85">
        <v>13</v>
      </c>
      <c r="E56" s="85" t="s">
        <v>1684</v>
      </c>
      <c r="F56" s="85">
        <v>4</v>
      </c>
      <c r="G56" s="85" t="s">
        <v>1693</v>
      </c>
      <c r="H56" s="85">
        <v>8</v>
      </c>
      <c r="I56" s="85" t="s">
        <v>1699</v>
      </c>
      <c r="J56" s="85">
        <v>5</v>
      </c>
      <c r="K56" s="85"/>
      <c r="L56" s="85"/>
      <c r="M56" s="85" t="s">
        <v>1707</v>
      </c>
      <c r="N56" s="85">
        <v>2</v>
      </c>
      <c r="O56" s="85"/>
      <c r="P56" s="85"/>
      <c r="Q56" s="85" t="s">
        <v>1714</v>
      </c>
      <c r="R56" s="85">
        <v>4</v>
      </c>
      <c r="S56" s="85" t="s">
        <v>1720</v>
      </c>
      <c r="T56" s="85">
        <v>3</v>
      </c>
      <c r="U56" s="85" t="s">
        <v>1731</v>
      </c>
      <c r="V56" s="85">
        <v>4</v>
      </c>
    </row>
    <row r="57" spans="1:22" ht="15">
      <c r="A57" s="85" t="s">
        <v>1668</v>
      </c>
      <c r="B57" s="85">
        <v>17</v>
      </c>
      <c r="C57" s="85" t="s">
        <v>1665</v>
      </c>
      <c r="D57" s="85">
        <v>13</v>
      </c>
      <c r="E57" s="85" t="s">
        <v>1685</v>
      </c>
      <c r="F57" s="85">
        <v>3</v>
      </c>
      <c r="G57" s="85" t="s">
        <v>1694</v>
      </c>
      <c r="H57" s="85">
        <v>8</v>
      </c>
      <c r="I57" s="85" t="s">
        <v>1700</v>
      </c>
      <c r="J57" s="85">
        <v>5</v>
      </c>
      <c r="K57" s="85"/>
      <c r="L57" s="85"/>
      <c r="M57" s="85" t="s">
        <v>1708</v>
      </c>
      <c r="N57" s="85">
        <v>2</v>
      </c>
      <c r="O57" s="85"/>
      <c r="P57" s="85"/>
      <c r="Q57" s="85" t="s">
        <v>1665</v>
      </c>
      <c r="R57" s="85">
        <v>4</v>
      </c>
      <c r="S57" s="85" t="s">
        <v>1721</v>
      </c>
      <c r="T57" s="85">
        <v>3</v>
      </c>
      <c r="U57" s="85" t="s">
        <v>1732</v>
      </c>
      <c r="V57" s="85">
        <v>4</v>
      </c>
    </row>
    <row r="58" spans="1:22" ht="15">
      <c r="A58" s="85" t="s">
        <v>1669</v>
      </c>
      <c r="B58" s="85">
        <v>16</v>
      </c>
      <c r="C58" s="85" t="s">
        <v>1676</v>
      </c>
      <c r="D58" s="85">
        <v>7</v>
      </c>
      <c r="E58" s="85" t="s">
        <v>1686</v>
      </c>
      <c r="F58" s="85">
        <v>3</v>
      </c>
      <c r="G58" s="85" t="s">
        <v>1673</v>
      </c>
      <c r="H58" s="85">
        <v>8</v>
      </c>
      <c r="I58" s="85" t="s">
        <v>1701</v>
      </c>
      <c r="J58" s="85">
        <v>5</v>
      </c>
      <c r="K58" s="85"/>
      <c r="L58" s="85"/>
      <c r="M58" s="85" t="s">
        <v>1709</v>
      </c>
      <c r="N58" s="85">
        <v>2</v>
      </c>
      <c r="O58" s="85"/>
      <c r="P58" s="85"/>
      <c r="Q58" s="85" t="s">
        <v>1666</v>
      </c>
      <c r="R58" s="85">
        <v>4</v>
      </c>
      <c r="S58" s="85" t="s">
        <v>1722</v>
      </c>
      <c r="T58" s="85">
        <v>3</v>
      </c>
      <c r="U58" s="85" t="s">
        <v>1733</v>
      </c>
      <c r="V58" s="85">
        <v>4</v>
      </c>
    </row>
    <row r="59" spans="1:22" ht="15">
      <c r="A59" s="85" t="s">
        <v>1670</v>
      </c>
      <c r="B59" s="85">
        <v>14</v>
      </c>
      <c r="C59" s="85" t="s">
        <v>1677</v>
      </c>
      <c r="D59" s="85">
        <v>7</v>
      </c>
      <c r="E59" s="85" t="s">
        <v>1687</v>
      </c>
      <c r="F59" s="85">
        <v>3</v>
      </c>
      <c r="G59" s="85" t="s">
        <v>1666</v>
      </c>
      <c r="H59" s="85">
        <v>8</v>
      </c>
      <c r="I59" s="85" t="s">
        <v>1702</v>
      </c>
      <c r="J59" s="85">
        <v>5</v>
      </c>
      <c r="K59" s="85"/>
      <c r="L59" s="85"/>
      <c r="M59" s="85"/>
      <c r="N59" s="85"/>
      <c r="O59" s="85"/>
      <c r="P59" s="85"/>
      <c r="Q59" s="85" t="s">
        <v>1669</v>
      </c>
      <c r="R59" s="85">
        <v>4</v>
      </c>
      <c r="S59" s="85" t="s">
        <v>1723</v>
      </c>
      <c r="T59" s="85">
        <v>3</v>
      </c>
      <c r="U59" s="85" t="s">
        <v>1734</v>
      </c>
      <c r="V59" s="85">
        <v>4</v>
      </c>
    </row>
    <row r="60" spans="1:22" ht="15">
      <c r="A60" s="85" t="s">
        <v>1671</v>
      </c>
      <c r="B60" s="85">
        <v>14</v>
      </c>
      <c r="C60" s="85" t="s">
        <v>1678</v>
      </c>
      <c r="D60" s="85">
        <v>6</v>
      </c>
      <c r="E60" s="85" t="s">
        <v>1688</v>
      </c>
      <c r="F60" s="85">
        <v>3</v>
      </c>
      <c r="G60" s="85" t="s">
        <v>1695</v>
      </c>
      <c r="H60" s="85">
        <v>8</v>
      </c>
      <c r="I60" s="85" t="s">
        <v>1703</v>
      </c>
      <c r="J60" s="85">
        <v>4</v>
      </c>
      <c r="K60" s="85"/>
      <c r="L60" s="85"/>
      <c r="M60" s="85"/>
      <c r="N60" s="85"/>
      <c r="O60" s="85"/>
      <c r="P60" s="85"/>
      <c r="Q60" s="85" t="s">
        <v>1667</v>
      </c>
      <c r="R60" s="85">
        <v>4</v>
      </c>
      <c r="S60" s="85" t="s">
        <v>1724</v>
      </c>
      <c r="T60" s="85">
        <v>3</v>
      </c>
      <c r="U60" s="85" t="s">
        <v>1735</v>
      </c>
      <c r="V60" s="85">
        <v>3</v>
      </c>
    </row>
    <row r="61" spans="1:22" ht="15">
      <c r="A61" s="85" t="s">
        <v>1672</v>
      </c>
      <c r="B61" s="85">
        <v>14</v>
      </c>
      <c r="C61" s="85" t="s">
        <v>1666</v>
      </c>
      <c r="D61" s="85">
        <v>6</v>
      </c>
      <c r="E61" s="85" t="s">
        <v>1689</v>
      </c>
      <c r="F61" s="85">
        <v>3</v>
      </c>
      <c r="G61" s="85" t="s">
        <v>1669</v>
      </c>
      <c r="H61" s="85">
        <v>7</v>
      </c>
      <c r="I61" s="85"/>
      <c r="J61" s="85"/>
      <c r="K61" s="85"/>
      <c r="L61" s="85"/>
      <c r="M61" s="85"/>
      <c r="N61" s="85"/>
      <c r="O61" s="85"/>
      <c r="P61" s="85"/>
      <c r="Q61" s="85" t="s">
        <v>1668</v>
      </c>
      <c r="R61" s="85">
        <v>4</v>
      </c>
      <c r="S61" s="85" t="s">
        <v>1725</v>
      </c>
      <c r="T61" s="85">
        <v>3</v>
      </c>
      <c r="U61" s="85"/>
      <c r="V61" s="85"/>
    </row>
    <row r="62" spans="1:22" ht="15">
      <c r="A62" s="85" t="s">
        <v>1673</v>
      </c>
      <c r="B62" s="85">
        <v>14</v>
      </c>
      <c r="C62" s="85" t="s">
        <v>1679</v>
      </c>
      <c r="D62" s="85">
        <v>5</v>
      </c>
      <c r="E62" s="85" t="s">
        <v>1690</v>
      </c>
      <c r="F62" s="85">
        <v>3</v>
      </c>
      <c r="G62" s="85" t="s">
        <v>1667</v>
      </c>
      <c r="H62" s="85">
        <v>7</v>
      </c>
      <c r="I62" s="85"/>
      <c r="J62" s="85"/>
      <c r="K62" s="85"/>
      <c r="L62" s="85"/>
      <c r="M62" s="85"/>
      <c r="N62" s="85"/>
      <c r="O62" s="85"/>
      <c r="P62" s="85"/>
      <c r="Q62" s="85" t="s">
        <v>1715</v>
      </c>
      <c r="R62" s="85">
        <v>4</v>
      </c>
      <c r="S62" s="85" t="s">
        <v>1726</v>
      </c>
      <c r="T62" s="85">
        <v>3</v>
      </c>
      <c r="U62" s="85"/>
      <c r="V62" s="85"/>
    </row>
    <row r="63" spans="1:22" ht="15">
      <c r="A63" s="85" t="s">
        <v>1674</v>
      </c>
      <c r="B63" s="85">
        <v>13</v>
      </c>
      <c r="C63" s="85" t="s">
        <v>1680</v>
      </c>
      <c r="D63" s="85">
        <v>5</v>
      </c>
      <c r="E63" s="85" t="s">
        <v>1691</v>
      </c>
      <c r="F63" s="85">
        <v>3</v>
      </c>
      <c r="G63" s="85" t="s">
        <v>1668</v>
      </c>
      <c r="H63" s="85">
        <v>7</v>
      </c>
      <c r="I63" s="85"/>
      <c r="J63" s="85"/>
      <c r="K63" s="85"/>
      <c r="L63" s="85"/>
      <c r="M63" s="85"/>
      <c r="N63" s="85"/>
      <c r="O63" s="85"/>
      <c r="P63" s="85"/>
      <c r="Q63" s="85" t="s">
        <v>1716</v>
      </c>
      <c r="R63" s="85">
        <v>4</v>
      </c>
      <c r="S63" s="85" t="s">
        <v>1727</v>
      </c>
      <c r="T63" s="85">
        <v>3</v>
      </c>
      <c r="U63" s="85"/>
      <c r="V63" s="85"/>
    </row>
    <row r="66" spans="1:22" ht="15" customHeight="1">
      <c r="A66" s="13" t="s">
        <v>1747</v>
      </c>
      <c r="B66" s="13" t="s">
        <v>1504</v>
      </c>
      <c r="C66" s="78" t="s">
        <v>1749</v>
      </c>
      <c r="D66" s="78" t="s">
        <v>1507</v>
      </c>
      <c r="E66" s="78" t="s">
        <v>1750</v>
      </c>
      <c r="F66" s="78" t="s">
        <v>1509</v>
      </c>
      <c r="G66" s="78" t="s">
        <v>1754</v>
      </c>
      <c r="H66" s="78" t="s">
        <v>1511</v>
      </c>
      <c r="I66" s="78" t="s">
        <v>1756</v>
      </c>
      <c r="J66" s="78" t="s">
        <v>1513</v>
      </c>
      <c r="K66" s="78" t="s">
        <v>1758</v>
      </c>
      <c r="L66" s="78" t="s">
        <v>1515</v>
      </c>
      <c r="M66" s="78" t="s">
        <v>1760</v>
      </c>
      <c r="N66" s="78" t="s">
        <v>1517</v>
      </c>
      <c r="O66" s="78" t="s">
        <v>1762</v>
      </c>
      <c r="P66" s="78" t="s">
        <v>1519</v>
      </c>
      <c r="Q66" s="78" t="s">
        <v>1764</v>
      </c>
      <c r="R66" s="78" t="s">
        <v>1521</v>
      </c>
      <c r="S66" s="78" t="s">
        <v>1766</v>
      </c>
      <c r="T66" s="78" t="s">
        <v>1523</v>
      </c>
      <c r="U66" s="78" t="s">
        <v>1768</v>
      </c>
      <c r="V66" s="78" t="s">
        <v>1524</v>
      </c>
    </row>
    <row r="67" spans="1:22" ht="15">
      <c r="A67" s="78" t="s">
        <v>294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1748</v>
      </c>
      <c r="B70" s="13" t="s">
        <v>1504</v>
      </c>
      <c r="C70" s="13" t="s">
        <v>1751</v>
      </c>
      <c r="D70" s="13" t="s">
        <v>1507</v>
      </c>
      <c r="E70" s="13" t="s">
        <v>1753</v>
      </c>
      <c r="F70" s="13" t="s">
        <v>1509</v>
      </c>
      <c r="G70" s="13" t="s">
        <v>1755</v>
      </c>
      <c r="H70" s="13" t="s">
        <v>1511</v>
      </c>
      <c r="I70" s="13" t="s">
        <v>1757</v>
      </c>
      <c r="J70" s="13" t="s">
        <v>1513</v>
      </c>
      <c r="K70" s="13" t="s">
        <v>1759</v>
      </c>
      <c r="L70" s="13" t="s">
        <v>1515</v>
      </c>
      <c r="M70" s="13" t="s">
        <v>1761</v>
      </c>
      <c r="N70" s="13" t="s">
        <v>1517</v>
      </c>
      <c r="O70" s="13" t="s">
        <v>1763</v>
      </c>
      <c r="P70" s="13" t="s">
        <v>1519</v>
      </c>
      <c r="Q70" s="13" t="s">
        <v>1765</v>
      </c>
      <c r="R70" s="13" t="s">
        <v>1521</v>
      </c>
      <c r="S70" s="13" t="s">
        <v>1767</v>
      </c>
      <c r="T70" s="13" t="s">
        <v>1523</v>
      </c>
      <c r="U70" s="13" t="s">
        <v>1769</v>
      </c>
      <c r="V70" s="13" t="s">
        <v>1524</v>
      </c>
    </row>
    <row r="71" spans="1:22" ht="15">
      <c r="A71" s="78" t="s">
        <v>263</v>
      </c>
      <c r="B71" s="78">
        <v>25</v>
      </c>
      <c r="C71" s="78" t="s">
        <v>263</v>
      </c>
      <c r="D71" s="78">
        <v>11</v>
      </c>
      <c r="E71" s="78" t="s">
        <v>260</v>
      </c>
      <c r="F71" s="78">
        <v>4</v>
      </c>
      <c r="G71" s="78" t="s">
        <v>263</v>
      </c>
      <c r="H71" s="78">
        <v>4</v>
      </c>
      <c r="I71" s="78" t="s">
        <v>293</v>
      </c>
      <c r="J71" s="78">
        <v>5</v>
      </c>
      <c r="K71" s="78" t="s">
        <v>288</v>
      </c>
      <c r="L71" s="78">
        <v>1</v>
      </c>
      <c r="M71" s="78" t="s">
        <v>278</v>
      </c>
      <c r="N71" s="78">
        <v>3</v>
      </c>
      <c r="O71" s="78" t="s">
        <v>305</v>
      </c>
      <c r="P71" s="78">
        <v>1</v>
      </c>
      <c r="Q71" s="78" t="s">
        <v>297</v>
      </c>
      <c r="R71" s="78">
        <v>4</v>
      </c>
      <c r="S71" s="78" t="s">
        <v>255</v>
      </c>
      <c r="T71" s="78">
        <v>4</v>
      </c>
      <c r="U71" s="78" t="s">
        <v>231</v>
      </c>
      <c r="V71" s="78">
        <v>3</v>
      </c>
    </row>
    <row r="72" spans="1:22" ht="15">
      <c r="A72" s="78" t="s">
        <v>264</v>
      </c>
      <c r="B72" s="78">
        <v>7</v>
      </c>
      <c r="C72" s="78" t="s">
        <v>264</v>
      </c>
      <c r="D72" s="78">
        <v>7</v>
      </c>
      <c r="E72" s="78" t="s">
        <v>263</v>
      </c>
      <c r="F72" s="78">
        <v>2</v>
      </c>
      <c r="G72" s="78" t="s">
        <v>289</v>
      </c>
      <c r="H72" s="78">
        <v>2</v>
      </c>
      <c r="I72" s="78" t="s">
        <v>292</v>
      </c>
      <c r="J72" s="78">
        <v>5</v>
      </c>
      <c r="K72" s="78" t="s">
        <v>287</v>
      </c>
      <c r="L72" s="78">
        <v>1</v>
      </c>
      <c r="M72" s="78" t="s">
        <v>263</v>
      </c>
      <c r="N72" s="78">
        <v>3</v>
      </c>
      <c r="O72" s="78" t="s">
        <v>304</v>
      </c>
      <c r="P72" s="78">
        <v>1</v>
      </c>
      <c r="Q72" s="78" t="s">
        <v>258</v>
      </c>
      <c r="R72" s="78">
        <v>3</v>
      </c>
      <c r="S72" s="78" t="s">
        <v>280</v>
      </c>
      <c r="T72" s="78">
        <v>3</v>
      </c>
      <c r="U72" s="78"/>
      <c r="V72" s="78"/>
    </row>
    <row r="73" spans="1:22" ht="15">
      <c r="A73" s="78" t="s">
        <v>293</v>
      </c>
      <c r="B73" s="78">
        <v>5</v>
      </c>
      <c r="C73" s="78" t="s">
        <v>235</v>
      </c>
      <c r="D73" s="78">
        <v>5</v>
      </c>
      <c r="E73" s="78" t="s">
        <v>271</v>
      </c>
      <c r="F73" s="78">
        <v>2</v>
      </c>
      <c r="G73" s="78" t="s">
        <v>222</v>
      </c>
      <c r="H73" s="78">
        <v>2</v>
      </c>
      <c r="I73" s="78" t="s">
        <v>241</v>
      </c>
      <c r="J73" s="78">
        <v>4</v>
      </c>
      <c r="K73" s="78" t="s">
        <v>286</v>
      </c>
      <c r="L73" s="78">
        <v>1</v>
      </c>
      <c r="M73" s="78" t="s">
        <v>277</v>
      </c>
      <c r="N73" s="78">
        <v>2</v>
      </c>
      <c r="O73" s="78" t="s">
        <v>303</v>
      </c>
      <c r="P73" s="78">
        <v>1</v>
      </c>
      <c r="Q73" s="78" t="s">
        <v>263</v>
      </c>
      <c r="R73" s="78">
        <v>1</v>
      </c>
      <c r="S73" s="78"/>
      <c r="T73" s="78"/>
      <c r="U73" s="78"/>
      <c r="V73" s="78"/>
    </row>
    <row r="74" spans="1:22" ht="15">
      <c r="A74" s="78" t="s">
        <v>292</v>
      </c>
      <c r="B74" s="78">
        <v>5</v>
      </c>
      <c r="C74" s="78" t="s">
        <v>226</v>
      </c>
      <c r="D74" s="78">
        <v>4</v>
      </c>
      <c r="E74" s="78" t="s">
        <v>270</v>
      </c>
      <c r="F74" s="78">
        <v>1</v>
      </c>
      <c r="G74" s="78" t="s">
        <v>282</v>
      </c>
      <c r="H74" s="78">
        <v>1</v>
      </c>
      <c r="I74" s="78"/>
      <c r="J74" s="78"/>
      <c r="K74" s="78" t="s">
        <v>285</v>
      </c>
      <c r="L74" s="78">
        <v>1</v>
      </c>
      <c r="M74" s="78" t="s">
        <v>276</v>
      </c>
      <c r="N74" s="78">
        <v>1</v>
      </c>
      <c r="O74" s="78" t="s">
        <v>302</v>
      </c>
      <c r="P74" s="78">
        <v>1</v>
      </c>
      <c r="Q74" s="78"/>
      <c r="R74" s="78"/>
      <c r="S74" s="78"/>
      <c r="T74" s="78"/>
      <c r="U74" s="78"/>
      <c r="V74" s="78"/>
    </row>
    <row r="75" spans="1:22" ht="15">
      <c r="A75" s="78" t="s">
        <v>235</v>
      </c>
      <c r="B75" s="78">
        <v>5</v>
      </c>
      <c r="C75" s="78" t="s">
        <v>1752</v>
      </c>
      <c r="D75" s="78">
        <v>4</v>
      </c>
      <c r="E75" s="78" t="s">
        <v>269</v>
      </c>
      <c r="F75" s="78">
        <v>1</v>
      </c>
      <c r="G75" s="78" t="s">
        <v>230</v>
      </c>
      <c r="H75" s="78">
        <v>1</v>
      </c>
      <c r="I75" s="78"/>
      <c r="J75" s="78"/>
      <c r="K75" s="78" t="s">
        <v>284</v>
      </c>
      <c r="L75" s="78">
        <v>1</v>
      </c>
      <c r="M75" s="78" t="s">
        <v>274</v>
      </c>
      <c r="N75" s="78">
        <v>1</v>
      </c>
      <c r="O75" s="78" t="s">
        <v>263</v>
      </c>
      <c r="P75" s="78">
        <v>1</v>
      </c>
      <c r="Q75" s="78"/>
      <c r="R75" s="78"/>
      <c r="S75" s="78"/>
      <c r="T75" s="78"/>
      <c r="U75" s="78"/>
      <c r="V75" s="78"/>
    </row>
    <row r="76" spans="1:22" ht="15">
      <c r="A76" s="78" t="s">
        <v>260</v>
      </c>
      <c r="B76" s="78">
        <v>4</v>
      </c>
      <c r="C76" s="78" t="s">
        <v>262</v>
      </c>
      <c r="D76" s="78">
        <v>3</v>
      </c>
      <c r="E76" s="78" t="s">
        <v>268</v>
      </c>
      <c r="F76" s="78">
        <v>1</v>
      </c>
      <c r="G76" s="78" t="s">
        <v>281</v>
      </c>
      <c r="H76" s="78">
        <v>1</v>
      </c>
      <c r="I76" s="78"/>
      <c r="J76" s="78"/>
      <c r="K76" s="78" t="s">
        <v>263</v>
      </c>
      <c r="L76" s="78">
        <v>1</v>
      </c>
      <c r="M76" s="78" t="s">
        <v>273</v>
      </c>
      <c r="N76" s="78">
        <v>1</v>
      </c>
      <c r="O76" s="78" t="s">
        <v>301</v>
      </c>
      <c r="P76" s="78">
        <v>1</v>
      </c>
      <c r="Q76" s="78"/>
      <c r="R76" s="78"/>
      <c r="S76" s="78"/>
      <c r="T76" s="78"/>
      <c r="U76" s="78"/>
      <c r="V76" s="78"/>
    </row>
    <row r="77" spans="1:22" ht="15">
      <c r="A77" s="78" t="s">
        <v>297</v>
      </c>
      <c r="B77" s="78">
        <v>4</v>
      </c>
      <c r="C77" s="78" t="s">
        <v>300</v>
      </c>
      <c r="D77" s="78">
        <v>2</v>
      </c>
      <c r="E77" s="78" t="s">
        <v>267</v>
      </c>
      <c r="F77" s="78">
        <v>1</v>
      </c>
      <c r="G77" s="78" t="s">
        <v>279</v>
      </c>
      <c r="H77" s="78">
        <v>1</v>
      </c>
      <c r="I77" s="78"/>
      <c r="J77" s="78"/>
      <c r="K77" s="78" t="s">
        <v>283</v>
      </c>
      <c r="L77" s="78">
        <v>1</v>
      </c>
      <c r="M77" s="78" t="s">
        <v>275</v>
      </c>
      <c r="N77" s="78">
        <v>1</v>
      </c>
      <c r="O77" s="78"/>
      <c r="P77" s="78"/>
      <c r="Q77" s="78"/>
      <c r="R77" s="78"/>
      <c r="S77" s="78"/>
      <c r="T77" s="78"/>
      <c r="U77" s="78"/>
      <c r="V77" s="78"/>
    </row>
    <row r="78" spans="1:22" ht="15">
      <c r="A78" s="78" t="s">
        <v>255</v>
      </c>
      <c r="B78" s="78">
        <v>4</v>
      </c>
      <c r="C78" s="78" t="s">
        <v>296</v>
      </c>
      <c r="D78" s="78">
        <v>2</v>
      </c>
      <c r="E78" s="78" t="s">
        <v>266</v>
      </c>
      <c r="F78" s="78">
        <v>1</v>
      </c>
      <c r="G78" s="78"/>
      <c r="H78" s="78"/>
      <c r="I78" s="78"/>
      <c r="J78" s="78"/>
      <c r="K78" s="78"/>
      <c r="L78" s="78"/>
      <c r="M78" s="78"/>
      <c r="N78" s="78"/>
      <c r="O78" s="78"/>
      <c r="P78" s="78"/>
      <c r="Q78" s="78"/>
      <c r="R78" s="78"/>
      <c r="S78" s="78"/>
      <c r="T78" s="78"/>
      <c r="U78" s="78"/>
      <c r="V78" s="78"/>
    </row>
    <row r="79" spans="1:22" ht="15">
      <c r="A79" s="78" t="s">
        <v>241</v>
      </c>
      <c r="B79" s="78">
        <v>4</v>
      </c>
      <c r="C79" s="78" t="s">
        <v>298</v>
      </c>
      <c r="D79" s="78">
        <v>2</v>
      </c>
      <c r="E79" s="78" t="s">
        <v>212</v>
      </c>
      <c r="F79" s="78">
        <v>1</v>
      </c>
      <c r="G79" s="78"/>
      <c r="H79" s="78"/>
      <c r="I79" s="78"/>
      <c r="J79" s="78"/>
      <c r="K79" s="78"/>
      <c r="L79" s="78"/>
      <c r="M79" s="78"/>
      <c r="N79" s="78"/>
      <c r="O79" s="78"/>
      <c r="P79" s="78"/>
      <c r="Q79" s="78"/>
      <c r="R79" s="78"/>
      <c r="S79" s="78"/>
      <c r="T79" s="78"/>
      <c r="U79" s="78"/>
      <c r="V79" s="78"/>
    </row>
    <row r="80" spans="1:22" ht="15">
      <c r="A80" s="78" t="s">
        <v>226</v>
      </c>
      <c r="B80" s="78">
        <v>4</v>
      </c>
      <c r="C80" s="78" t="s">
        <v>230</v>
      </c>
      <c r="D80" s="78">
        <v>1</v>
      </c>
      <c r="E80" s="78"/>
      <c r="F80" s="78"/>
      <c r="G80" s="78"/>
      <c r="H80" s="78"/>
      <c r="I80" s="78"/>
      <c r="J80" s="78"/>
      <c r="K80" s="78"/>
      <c r="L80" s="78"/>
      <c r="M80" s="78"/>
      <c r="N80" s="78"/>
      <c r="O80" s="78"/>
      <c r="P80" s="78"/>
      <c r="Q80" s="78"/>
      <c r="R80" s="78"/>
      <c r="S80" s="78"/>
      <c r="T80" s="78"/>
      <c r="U80" s="78"/>
      <c r="V80" s="78"/>
    </row>
    <row r="83" spans="1:22" ht="15" customHeight="1">
      <c r="A83" s="13" t="s">
        <v>1782</v>
      </c>
      <c r="B83" s="13" t="s">
        <v>1504</v>
      </c>
      <c r="C83" s="13" t="s">
        <v>1783</v>
      </c>
      <c r="D83" s="13" t="s">
        <v>1507</v>
      </c>
      <c r="E83" s="13" t="s">
        <v>1784</v>
      </c>
      <c r="F83" s="13" t="s">
        <v>1509</v>
      </c>
      <c r="G83" s="13" t="s">
        <v>1785</v>
      </c>
      <c r="H83" s="13" t="s">
        <v>1511</v>
      </c>
      <c r="I83" s="13" t="s">
        <v>1786</v>
      </c>
      <c r="J83" s="13" t="s">
        <v>1513</v>
      </c>
      <c r="K83" s="13" t="s">
        <v>1787</v>
      </c>
      <c r="L83" s="13" t="s">
        <v>1515</v>
      </c>
      <c r="M83" s="13" t="s">
        <v>1788</v>
      </c>
      <c r="N83" s="13" t="s">
        <v>1517</v>
      </c>
      <c r="O83" s="13" t="s">
        <v>1789</v>
      </c>
      <c r="P83" s="13" t="s">
        <v>1519</v>
      </c>
      <c r="Q83" s="13" t="s">
        <v>1790</v>
      </c>
      <c r="R83" s="13" t="s">
        <v>1521</v>
      </c>
      <c r="S83" s="13" t="s">
        <v>1791</v>
      </c>
      <c r="T83" s="13" t="s">
        <v>1523</v>
      </c>
      <c r="U83" s="13" t="s">
        <v>1792</v>
      </c>
      <c r="V83" s="13" t="s">
        <v>1524</v>
      </c>
    </row>
    <row r="84" spans="1:22" ht="15">
      <c r="A84" s="114" t="s">
        <v>223</v>
      </c>
      <c r="B84" s="78">
        <v>704516</v>
      </c>
      <c r="C84" s="114" t="s">
        <v>252</v>
      </c>
      <c r="D84" s="78">
        <v>222858</v>
      </c>
      <c r="E84" s="114" t="s">
        <v>246</v>
      </c>
      <c r="F84" s="78">
        <v>629443</v>
      </c>
      <c r="G84" s="114" t="s">
        <v>223</v>
      </c>
      <c r="H84" s="78">
        <v>704516</v>
      </c>
      <c r="I84" s="114" t="s">
        <v>240</v>
      </c>
      <c r="J84" s="78">
        <v>123352</v>
      </c>
      <c r="K84" s="114" t="s">
        <v>224</v>
      </c>
      <c r="L84" s="78">
        <v>415235</v>
      </c>
      <c r="M84" s="114" t="s">
        <v>275</v>
      </c>
      <c r="N84" s="78">
        <v>30022</v>
      </c>
      <c r="O84" s="114" t="s">
        <v>303</v>
      </c>
      <c r="P84" s="78">
        <v>15383</v>
      </c>
      <c r="Q84" s="114" t="s">
        <v>253</v>
      </c>
      <c r="R84" s="78">
        <v>16098</v>
      </c>
      <c r="S84" s="114" t="s">
        <v>257</v>
      </c>
      <c r="T84" s="78">
        <v>107343</v>
      </c>
      <c r="U84" s="114" t="s">
        <v>228</v>
      </c>
      <c r="V84" s="78">
        <v>82613</v>
      </c>
    </row>
    <row r="85" spans="1:22" ht="15">
      <c r="A85" s="114" t="s">
        <v>246</v>
      </c>
      <c r="B85" s="78">
        <v>629443</v>
      </c>
      <c r="C85" s="114" t="s">
        <v>236</v>
      </c>
      <c r="D85" s="78">
        <v>78081</v>
      </c>
      <c r="E85" s="114" t="s">
        <v>247</v>
      </c>
      <c r="F85" s="78">
        <v>68026</v>
      </c>
      <c r="G85" s="114" t="s">
        <v>289</v>
      </c>
      <c r="H85" s="78">
        <v>79143</v>
      </c>
      <c r="I85" s="114" t="s">
        <v>238</v>
      </c>
      <c r="J85" s="78">
        <v>56981</v>
      </c>
      <c r="K85" s="114" t="s">
        <v>285</v>
      </c>
      <c r="L85" s="78">
        <v>53650</v>
      </c>
      <c r="M85" s="114" t="s">
        <v>276</v>
      </c>
      <c r="N85" s="78">
        <v>23908</v>
      </c>
      <c r="O85" s="114" t="s">
        <v>302</v>
      </c>
      <c r="P85" s="78">
        <v>8555</v>
      </c>
      <c r="Q85" s="114" t="s">
        <v>258</v>
      </c>
      <c r="R85" s="78">
        <v>5773</v>
      </c>
      <c r="S85" s="114" t="s">
        <v>219</v>
      </c>
      <c r="T85" s="78">
        <v>36625</v>
      </c>
      <c r="U85" s="114" t="s">
        <v>229</v>
      </c>
      <c r="V85" s="78">
        <v>8320</v>
      </c>
    </row>
    <row r="86" spans="1:22" ht="15">
      <c r="A86" s="114" t="s">
        <v>224</v>
      </c>
      <c r="B86" s="78">
        <v>415235</v>
      </c>
      <c r="C86" s="114" t="s">
        <v>214</v>
      </c>
      <c r="D86" s="78">
        <v>64493</v>
      </c>
      <c r="E86" s="114" t="s">
        <v>269</v>
      </c>
      <c r="F86" s="78">
        <v>14518</v>
      </c>
      <c r="G86" s="114" t="s">
        <v>217</v>
      </c>
      <c r="H86" s="78">
        <v>37061</v>
      </c>
      <c r="I86" s="114" t="s">
        <v>241</v>
      </c>
      <c r="J86" s="78">
        <v>11817</v>
      </c>
      <c r="K86" s="114" t="s">
        <v>284</v>
      </c>
      <c r="L86" s="78">
        <v>35044</v>
      </c>
      <c r="M86" s="114" t="s">
        <v>273</v>
      </c>
      <c r="N86" s="78">
        <v>18551</v>
      </c>
      <c r="O86" s="114" t="s">
        <v>301</v>
      </c>
      <c r="P86" s="78">
        <v>1418</v>
      </c>
      <c r="Q86" s="114" t="s">
        <v>254</v>
      </c>
      <c r="R86" s="78">
        <v>4638</v>
      </c>
      <c r="S86" s="114" t="s">
        <v>256</v>
      </c>
      <c r="T86" s="78">
        <v>32295</v>
      </c>
      <c r="U86" s="114" t="s">
        <v>231</v>
      </c>
      <c r="V86" s="78">
        <v>3004</v>
      </c>
    </row>
    <row r="87" spans="1:22" ht="15">
      <c r="A87" s="114" t="s">
        <v>252</v>
      </c>
      <c r="B87" s="78">
        <v>222858</v>
      </c>
      <c r="C87" s="114" t="s">
        <v>235</v>
      </c>
      <c r="D87" s="78">
        <v>17892</v>
      </c>
      <c r="E87" s="114" t="s">
        <v>213</v>
      </c>
      <c r="F87" s="78">
        <v>12482</v>
      </c>
      <c r="G87" s="114" t="s">
        <v>281</v>
      </c>
      <c r="H87" s="78">
        <v>15497</v>
      </c>
      <c r="I87" s="114" t="s">
        <v>242</v>
      </c>
      <c r="J87" s="78">
        <v>9343</v>
      </c>
      <c r="K87" s="114" t="s">
        <v>283</v>
      </c>
      <c r="L87" s="78">
        <v>19276</v>
      </c>
      <c r="M87" s="114" t="s">
        <v>277</v>
      </c>
      <c r="N87" s="78">
        <v>11576</v>
      </c>
      <c r="O87" s="114" t="s">
        <v>265</v>
      </c>
      <c r="P87" s="78">
        <v>447</v>
      </c>
      <c r="Q87" s="114" t="s">
        <v>297</v>
      </c>
      <c r="R87" s="78">
        <v>650</v>
      </c>
      <c r="S87" s="114" t="s">
        <v>280</v>
      </c>
      <c r="T87" s="78">
        <v>9633</v>
      </c>
      <c r="U87" s="114" t="s">
        <v>232</v>
      </c>
      <c r="V87" s="78">
        <v>343</v>
      </c>
    </row>
    <row r="88" spans="1:22" ht="15">
      <c r="A88" s="114" t="s">
        <v>240</v>
      </c>
      <c r="B88" s="78">
        <v>123352</v>
      </c>
      <c r="C88" s="114" t="s">
        <v>299</v>
      </c>
      <c r="D88" s="78">
        <v>16878</v>
      </c>
      <c r="E88" s="114" t="s">
        <v>268</v>
      </c>
      <c r="F88" s="78">
        <v>2720</v>
      </c>
      <c r="G88" s="114" t="s">
        <v>279</v>
      </c>
      <c r="H88" s="78">
        <v>3991</v>
      </c>
      <c r="I88" s="114" t="s">
        <v>293</v>
      </c>
      <c r="J88" s="78">
        <v>2986</v>
      </c>
      <c r="K88" s="114" t="s">
        <v>287</v>
      </c>
      <c r="L88" s="78">
        <v>6877</v>
      </c>
      <c r="M88" s="114" t="s">
        <v>278</v>
      </c>
      <c r="N88" s="78">
        <v>10467</v>
      </c>
      <c r="O88" s="114" t="s">
        <v>304</v>
      </c>
      <c r="P88" s="78">
        <v>374</v>
      </c>
      <c r="Q88" s="114" t="s">
        <v>259</v>
      </c>
      <c r="R88" s="78">
        <v>275</v>
      </c>
      <c r="S88" s="114" t="s">
        <v>255</v>
      </c>
      <c r="T88" s="78">
        <v>1236</v>
      </c>
      <c r="U88" s="114"/>
      <c r="V88" s="78"/>
    </row>
    <row r="89" spans="1:22" ht="15">
      <c r="A89" s="114" t="s">
        <v>257</v>
      </c>
      <c r="B89" s="78">
        <v>107343</v>
      </c>
      <c r="C89" s="114" t="s">
        <v>296</v>
      </c>
      <c r="D89" s="78">
        <v>16605</v>
      </c>
      <c r="E89" s="114" t="s">
        <v>267</v>
      </c>
      <c r="F89" s="78">
        <v>2347</v>
      </c>
      <c r="G89" s="114" t="s">
        <v>230</v>
      </c>
      <c r="H89" s="78">
        <v>2105</v>
      </c>
      <c r="I89" s="114" t="s">
        <v>239</v>
      </c>
      <c r="J89" s="78">
        <v>2724</v>
      </c>
      <c r="K89" s="114" t="s">
        <v>288</v>
      </c>
      <c r="L89" s="78">
        <v>4035</v>
      </c>
      <c r="M89" s="114" t="s">
        <v>215</v>
      </c>
      <c r="N89" s="78">
        <v>2822</v>
      </c>
      <c r="O89" s="114" t="s">
        <v>305</v>
      </c>
      <c r="P89" s="78">
        <v>11</v>
      </c>
      <c r="Q89" s="114"/>
      <c r="R89" s="78"/>
      <c r="S89" s="114"/>
      <c r="T89" s="78"/>
      <c r="U89" s="114"/>
      <c r="V89" s="78"/>
    </row>
    <row r="90" spans="1:22" ht="15">
      <c r="A90" s="114" t="s">
        <v>228</v>
      </c>
      <c r="B90" s="78">
        <v>82613</v>
      </c>
      <c r="C90" s="114" t="s">
        <v>291</v>
      </c>
      <c r="D90" s="78">
        <v>5929</v>
      </c>
      <c r="E90" s="114" t="s">
        <v>266</v>
      </c>
      <c r="F90" s="78">
        <v>1255</v>
      </c>
      <c r="G90" s="114" t="s">
        <v>222</v>
      </c>
      <c r="H90" s="78">
        <v>314</v>
      </c>
      <c r="I90" s="114" t="s">
        <v>292</v>
      </c>
      <c r="J90" s="78">
        <v>259</v>
      </c>
      <c r="K90" s="114" t="s">
        <v>286</v>
      </c>
      <c r="L90" s="78">
        <v>3890</v>
      </c>
      <c r="M90" s="114" t="s">
        <v>274</v>
      </c>
      <c r="N90" s="78">
        <v>384</v>
      </c>
      <c r="O90" s="114"/>
      <c r="P90" s="78"/>
      <c r="Q90" s="114"/>
      <c r="R90" s="78"/>
      <c r="S90" s="114"/>
      <c r="T90" s="78"/>
      <c r="U90" s="114"/>
      <c r="V90" s="78"/>
    </row>
    <row r="91" spans="1:22" ht="15">
      <c r="A91" s="114" t="s">
        <v>289</v>
      </c>
      <c r="B91" s="78">
        <v>79143</v>
      </c>
      <c r="C91" s="114" t="s">
        <v>263</v>
      </c>
      <c r="D91" s="78">
        <v>5085</v>
      </c>
      <c r="E91" s="114" t="s">
        <v>260</v>
      </c>
      <c r="F91" s="78">
        <v>1017</v>
      </c>
      <c r="G91" s="114" t="s">
        <v>225</v>
      </c>
      <c r="H91" s="78">
        <v>172</v>
      </c>
      <c r="I91" s="114"/>
      <c r="J91" s="78"/>
      <c r="K91" s="114"/>
      <c r="L91" s="78"/>
      <c r="M91" s="114"/>
      <c r="N91" s="78"/>
      <c r="O91" s="114"/>
      <c r="P91" s="78"/>
      <c r="Q91" s="114"/>
      <c r="R91" s="78"/>
      <c r="S91" s="114"/>
      <c r="T91" s="78"/>
      <c r="U91" s="114"/>
      <c r="V91" s="78"/>
    </row>
    <row r="92" spans="1:22" ht="15">
      <c r="A92" s="114" t="s">
        <v>236</v>
      </c>
      <c r="B92" s="78">
        <v>78081</v>
      </c>
      <c r="C92" s="114" t="s">
        <v>251</v>
      </c>
      <c r="D92" s="78">
        <v>3210</v>
      </c>
      <c r="E92" s="114" t="s">
        <v>270</v>
      </c>
      <c r="F92" s="78">
        <v>943</v>
      </c>
      <c r="G92" s="114" t="s">
        <v>282</v>
      </c>
      <c r="H92" s="78">
        <v>1</v>
      </c>
      <c r="I92" s="114"/>
      <c r="J92" s="78"/>
      <c r="K92" s="114"/>
      <c r="L92" s="78"/>
      <c r="M92" s="114"/>
      <c r="N92" s="78"/>
      <c r="O92" s="114"/>
      <c r="P92" s="78"/>
      <c r="Q92" s="114"/>
      <c r="R92" s="78"/>
      <c r="S92" s="114"/>
      <c r="T92" s="78"/>
      <c r="U92" s="114"/>
      <c r="V92" s="78"/>
    </row>
    <row r="93" spans="1:22" ht="15">
      <c r="A93" s="114" t="s">
        <v>247</v>
      </c>
      <c r="B93" s="78">
        <v>68026</v>
      </c>
      <c r="C93" s="114" t="s">
        <v>298</v>
      </c>
      <c r="D93" s="78">
        <v>1947</v>
      </c>
      <c r="E93" s="114" t="s">
        <v>271</v>
      </c>
      <c r="F93" s="78">
        <v>887</v>
      </c>
      <c r="G93" s="114"/>
      <c r="H93" s="78"/>
      <c r="I93" s="114"/>
      <c r="J93" s="78"/>
      <c r="K93" s="114"/>
      <c r="L93" s="78"/>
      <c r="M93" s="114"/>
      <c r="N93" s="78"/>
      <c r="O93" s="114"/>
      <c r="P93" s="78"/>
      <c r="Q93" s="114"/>
      <c r="R93" s="78"/>
      <c r="S93" s="114"/>
      <c r="T93" s="78"/>
      <c r="U93" s="114"/>
      <c r="V93" s="78"/>
    </row>
  </sheetData>
  <hyperlinks>
    <hyperlink ref="A2" r:id="rId1" display="http://www.predictiveanalyticsworld.com/doctor-data-show"/>
    <hyperlink ref="A3" r:id="rId2" display="https://www.predictiveanalyticsworld.com/patimes/dr-data-video-a-i-is-a-big-fat-lie/9909/"/>
    <hyperlink ref="A4" r:id="rId3" display="https://1-risingmedia.com/newsletter/1554196435.html"/>
    <hyperlink ref="A5" r:id="rId4" display="https://www.predictiveanalyticsworld.com/patimes/wise-practitioner-predictive-analytics-interview-series-jaya-mathew-microsoft/10315/"/>
    <hyperlink ref="A6" r:id="rId5" display="https://www.predictiveanalyticsworld.com/patimes/wise-practitioner-predictive-analytics-interview-series-cheong-ang-university-of-california-san-francisco/10309/"/>
    <hyperlink ref="A7" r:id="rId6" display="https://www.deeplearningworld.com/las-vegas/las-vegas-2019/agenda/#session64061"/>
    <hyperlink ref="A8" r:id="rId7" display="https://twitter.com/AnirudhKoul/status/1029763315445030913"/>
    <hyperlink ref="A9" r:id="rId8" display="https://www.predictiveanalyticsworld.com/patimes/wise-practitioner-predictive-analytics-interview-series-greg-stevens-vistra-energy/10323/"/>
    <hyperlink ref="A10" r:id="rId9" display="https://www.cio.com/article/3387640/7-ways-predictive-analytics-can-improve-customer-experience.html"/>
    <hyperlink ref="A11" r:id="rId10" display="https://predictiveanalyticsworld.de/en/industry4-0/muenchen2019/?utm_content=bufferec568&amp;utm_medium=social&amp;utm_source=twitter.com&amp;utm_campaign=buffer"/>
    <hyperlink ref="C2" r:id="rId11" display="http://www.predictiveanalyticsworld.com/doctor-data-show"/>
    <hyperlink ref="C3" r:id="rId12" display="https://www.predictiveanalyticsworld.com/patimes/dr-data-video-a-i-is-a-big-fat-lie/9909/"/>
    <hyperlink ref="C4" r:id="rId13" display="https://1-risingmedia.com/newsletter/1554196435.html"/>
    <hyperlink ref="C5" r:id="rId14" display="https://www.deeplearningworld.com/las-vegas/las-vegas-2019/agenda/#session64061"/>
    <hyperlink ref="C6" r:id="rId15" display="https://twitter.com/AnirudhKoul/status/1029763315445030913"/>
    <hyperlink ref="C7" r:id="rId16" display="https://www.predictiveanalyticsworld.com/patimes/wise-practitioner-predictive-analytics-interview-series-cheong-ang-university-of-california-san-francisco/10309/"/>
    <hyperlink ref="C8" r:id="rId17" display="https://www.predictiveanalyticsworld.com/patimes/wise-practitioner-predictive-analytics-interview-series-steve-lamb-ipm-ai-and-dan-fisher-swoop/10327/"/>
    <hyperlink ref="C9" r:id="rId18" display="https://www.predictiveanalyticsworld.com/lasvegas/"/>
    <hyperlink ref="C10" r:id="rId19" display="https://www.predictiveanalyticsworld.com/patimes/wise-practitioner-predictive-analytics-interview-series-cal-zemelman-cvp/10276/"/>
    <hyperlink ref="C11" r:id="rId20" display="https://1-risingmedia.com/newsletter/1555470697.html"/>
    <hyperlink ref="E2" r:id="rId21" display="https://www.cio.com/article/3387640/7-ways-predictive-analytics-can-improve-customer-experience.html"/>
    <hyperlink ref="E3" r:id="rId22" display="https://1-risingmedia.com/newsletter/1555560186.html"/>
    <hyperlink ref="E4" r:id="rId23" display="https://www.predictiveanalyticsworld.com/newsletter/1555470697-i.html"/>
    <hyperlink ref="E5" r:id="rId24" display="https://www.predictiveanalyticsworld.com/patimes/wise-practitioner-predictive-analytics-interview-series-chip-hart-physicians-computer-company-and-karl-rexer-rexer-analytics/10297/"/>
    <hyperlink ref="G2" r:id="rId25" display="https://www.predictiveanalyticsworld.com/patimes/wise-practitioner-predictive-analytics-interview-series-greg-stevens-vistra-energy/10323/"/>
    <hyperlink ref="G3" r:id="rId26" display="https://www.predictiveanalyticsworld.com/patimes/wise-practitioner-predictive-analytics-interview-series-jaya-mathew-microsoft/10315/"/>
    <hyperlink ref="K2" r:id="rId27" display="https://www.mathworks.com/campaigns/offers/data-science-cheat-sheets.html?s_eid=psm_da&amp;source=15308&amp;hootPostID=e83339343c1cf235d8cfe286c4a1ca4b"/>
    <hyperlink ref="M2" r:id="rId28" display="https://www.healthit.gov/sites/default/files/draft-uscdi.pdf"/>
    <hyperlink ref="Q2" r:id="rId29" display="https://predictiveanalyticsworld.de/en/industry4-0/muenchen2019/?utm_content=bufferec568&amp;utm_medium=social&amp;utm_source=twitter.com&amp;utm_campaign=buffer"/>
  </hyperlinks>
  <printOptions/>
  <pageMargins left="0.7" right="0.7" top="0.75" bottom="0.75" header="0.3" footer="0.3"/>
  <pageSetup orientation="portrait" paperSize="9"/>
  <tableParts>
    <tablePart r:id="rId31"/>
    <tablePart r:id="rId37"/>
    <tablePart r:id="rId34"/>
    <tablePart r:id="rId33"/>
    <tablePart r:id="rId30"/>
    <tablePart r:id="rId35"/>
    <tablePart r:id="rId36"/>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2019-04-26T14:36:54Z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